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fs3\sections\財政\財政政策係\1200 照会、財務報告\各種照会関係\R05年度\5060306_【県市町村課（照会）：315（金）〆】令和４年度財政状況資料集の作成等について\03_作成・決裁\"/>
    </mc:Choice>
  </mc:AlternateContent>
  <xr:revisionPtr revIDLastSave="0" documentId="13_ncr:1_{80CF9236-E129-441D-B27E-3DC03D11CAE1}" xr6:coauthVersionLast="47" xr6:coauthVersionMax="47" xr10:uidLastSave="{00000000-0000-0000-0000-000000000000}"/>
  <bookViews>
    <workbookView xWindow="2037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5" i="10" l="1"/>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BE38" i="10"/>
  <c r="AM38" i="10"/>
  <c r="U38" i="10"/>
  <c r="C38" i="10"/>
  <c r="BE37" i="10"/>
  <c r="AM37" i="10"/>
  <c r="U37" i="10"/>
  <c r="C37" i="10"/>
  <c r="BE36" i="10"/>
  <c r="BW34" i="10"/>
  <c r="BW35" i="10" s="1"/>
  <c r="BW36" i="10" s="1"/>
  <c r="BW37" i="10" s="1"/>
  <c r="BW38" i="10" s="1"/>
  <c r="BW39" i="10" s="1"/>
  <c r="BW40" i="10" s="1"/>
  <c r="C34" i="10"/>
  <c r="CO34" i="10" l="1"/>
  <c r="CO35" i="10" s="1"/>
  <c r="CO36" i="10" s="1"/>
  <c r="CO37" i="10" s="1"/>
  <c r="CO38" i="10" s="1"/>
  <c r="C35" i="10"/>
  <c r="C36"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E34" i="10" s="1"/>
  <c r="BE35" i="10" s="1"/>
</calcChain>
</file>

<file path=xl/sharedStrings.xml><?xml version="1.0" encoding="utf-8"?>
<sst xmlns="http://schemas.openxmlformats.org/spreadsheetml/2006/main" count="1069" uniqueCount="609">
  <si>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</si>
  <si>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</si>
  <si>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</si>
  <si>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</si>
  <si>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</si>
  <si>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</si>
  <si>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</si>
  <si>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</si>
  <si>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</si>
  <si>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</si>
  <si>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</si>
  <si>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</si>
  <si>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</si>
  <si>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</si>
  <si>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</si>
  <si>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</si>
  <si>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</si>
  <si>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</si>
  <si>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</si>
  <si>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</si>
  <si>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</si>
  <si>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</si>
  <si>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</si>
  <si>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</si>
  <si>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</si>
  <si>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</si>
  <si>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</si>
  <si>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</si>
  <si>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</si>
  <si>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</si>
  <si>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</si>
  <si>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</si>
  <si>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</si>
  <si>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</si>
  <si>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</si>
  <si>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</si>
  <si>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</si>
  <si>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</si>
  <si>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</si>
  <si>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</si>
  <si>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</si>
  <si>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</si>
  <si>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</si>
  <si>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</si>
  <si>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</si>
  <si>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</si>
  <si>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</si>
  <si>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</si>
  <si>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</si>
  <si>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</si>
  <si>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</si>
  <si>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</si>
  <si>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</si>
  <si>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</si>
  <si>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</si>
  <si>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</si>
  <si>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</si>
  <si>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</si>
  <si>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</si>
  <si>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</si>
  <si>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</si>
  <si>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</si>
  <si>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</si>
  <si>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</si>
  <si>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</si>
  <si>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</si>
  <si>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</si>
  <si>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</si>
  <si>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</si>
  <si>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</si>
  <si>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</si>
  <si>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</si>
  <si>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</si>
  <si>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</si>
  <si>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</si>
  <si>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</si>
  <si>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</si>
  <si>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</si>
  <si>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</si>
  <si>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</si>
  <si>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</si>
  <si>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</si>
  <si>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</si>
  <si>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</si>
  <si>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</si>
  <si>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Ⅲ－１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</si>
  <si>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</si>
  <si>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</si>
  <si>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</si>
  <si>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</si>
  <si>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</si>
  <si>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</si>
  <si>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</si>
  <si>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</si>
  <si>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</si>
  <si>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</si>
  <si>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</si>
  <si>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</si>
  <si>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八代市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</si>
  <si>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</si>
  <si>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</si>
  <si>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</si>
  <si>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</si>
  <si>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</si>
  <si>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</si>
  <si>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</si>
  <si>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</si>
  <si>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</si>
  <si>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</si>
  <si>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</si>
  <si>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</si>
  <si>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</si>
  <si>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</si>
  <si>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</si>
  <si>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</si>
  <si>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</si>
  <si>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</si>
  <si>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</si>
  <si>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</si>
  <si>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</si>
  <si>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</si>
  <si>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</si>
  <si>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</si>
  <si>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</si>
  <si>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</si>
  <si>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</si>
  <si>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</si>
  <si>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</si>
  <si>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</si>
  <si>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</si>
  <si>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</si>
  <si>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</si>
  <si>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</si>
  <si>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</si>
  <si>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</si>
  <si>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</si>
  <si>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</si>
  <si>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</si>
  <si>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</si>
  <si>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</si>
  <si>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</si>
  <si>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</si>
  <si>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</si>
  <si>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</si>
  <si>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</si>
  <si>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</si>
  <si>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</si>
  <si>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</si>
  <si>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</si>
  <si>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</si>
  <si>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</si>
  <si>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</si>
  <si>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</si>
  <si>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</si>
  <si>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</si>
  <si>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</si>
  <si>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</si>
  <si>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</si>
  <si>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</si>
  <si>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</si>
  <si>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</si>
  <si>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</si>
  <si>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</si>
  <si>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</si>
  <si>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</si>
  <si>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</si>
  <si>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</si>
  <si>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</si>
  <si>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</si>
  <si>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</si>
  <si>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</si>
  <si>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</si>
  <si>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</si>
  <si>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</si>
  <si>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</si>
  <si>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</si>
  <si>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</si>
  <si>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</si>
  <si>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</si>
  <si>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</si>
  <si>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</si>
  <si>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</si>
  <si>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</si>
  <si>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</si>
  <si>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</si>
  <si>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</si>
  <si>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</si>
  <si>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</si>
  <si>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</si>
  <si>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</si>
  <si>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</si>
  <si>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</si>
  <si>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</si>
  <si>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</si>
  <si>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</si>
  <si>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</si>
  <si>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</si>
  <si>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</si>
  <si>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</si>
  <si>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</si>
  <si>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</si>
  <si>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</si>
  <si>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</si>
  <si>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</si>
  <si>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</si>
  <si>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</si>
  <si>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</si>
  <si>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</si>
  <si>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</si>
  <si>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</si>
  <si>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</si>
  <si>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</si>
  <si>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</si>
  <si>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</si>
  <si>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</si>
  <si>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熊本県八代市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</si>
  <si>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</si>
  <si>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</si>
  <si>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</si>
  <si>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</si>
  <si>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</si>
  <si>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</si>
  <si>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</si>
  <si>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</si>
  <si>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</si>
  <si>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</si>
  <si>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</si>
  <si>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</si>
  <si>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</si>
  <si>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</si>
  <si>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</si>
  <si>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</si>
  <si>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</si>
  <si>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</si>
  <si>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</si>
  <si>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</si>
  <si>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</si>
  <si>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</si>
  <si>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</si>
  <si>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</si>
  <si>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</si>
  <si>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</si>
  <si>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</si>
  <si>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</si>
  <si>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</si>
  <si>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</si>
  <si>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</si>
  <si>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</si>
  <si>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</si>
  <si>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</si>
  <si>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</si>
  <si>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</si>
  <si>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</si>
  <si>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</si>
  <si>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</si>
  <si>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</si>
  <si>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</si>
  <si>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</si>
  <si>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</si>
  <si>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</si>
  <si>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</si>
  <si>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</si>
  <si>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</si>
  <si>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</si>
  <si>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</si>
  <si>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</si>
  <si>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</si>
  <si>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</si>
  <si>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</si>
  <si>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</si>
  <si>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</si>
  <si>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</si>
  <si>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</si>
  <si>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</si>
  <si>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</si>
  <si>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</si>
  <si>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</si>
  <si>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</si>
  <si>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</si>
  <si>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</si>
  <si>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</si>
  <si>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</si>
  <si>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</si>
  <si>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</si>
  <si>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</si>
  <si>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</si>
  <si>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</si>
  <si>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</si>
  <si>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</si>
  <si>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</si>
  <si>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</si>
  <si>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</si>
  <si>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</si>
  <si>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</si>
  <si>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</si>
  <si>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</si>
  <si>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</si>
  <si>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</si>
  <si>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</si>
  <si>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</si>
  <si>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</si>
  <si>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</si>
  <si>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</si>
  <si>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</si>
  <si>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</si>
  <si>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</si>
  <si>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</si>
  <si>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</si>
  <si>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</si>
  <si>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</si>
  <si>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</si>
  <si>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</si>
  <si>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</si>
  <si>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</si>
  <si>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</si>
  <si>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</si>
  <si>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</si>
  <si>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</si>
  <si>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</si>
  <si>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</si>
  <si>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</si>
  <si>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</si>
  <si>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</si>
  <si>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</si>
  <si>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</si>
  <si>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</si>
  <si>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</si>
  <si>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</si>
  <si>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</si>
  <si>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</si>
  <si>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</si>
  <si>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</si>
  <si>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</si>
  <si>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</si>
  <si>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</si>
  <si>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</si>
  <si>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</si>
  <si>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</si>
  <si>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</si>
  <si>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</si>
  <si>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</si>
  <si>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</si>
  <si>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</si>
  <si>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</si>
  <si>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</si>
  <si>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</si>
  <si>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</si>
  <si>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</si>
  <si>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</si>
  <si>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</si>
  <si>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</si>
  <si>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</si>
  <si>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</si>
  <si>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</si>
  <si>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</si>
  <si>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</si>
  <si>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</si>
  <si>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</si>
  <si>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</si>
  <si>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</si>
  <si>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</si>
  <si>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</si>
  <si>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</si>
  <si>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</si>
  <si>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</si>
  <si>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</si>
  <si>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</si>
  <si>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</si>
  <si>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熊本県八代市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</si>
  <si>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</si>
  <si>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</si>
  <si>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</si>
  <si>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</si>
  <si>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</si>
  <si>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</si>
  <si>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</si>
  <si>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</si>
  <si>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</si>
  <si>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</si>
  <si>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</si>
  <si>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</si>
  <si>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</si>
  <si>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</si>
  <si>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</si>
  <si>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</si>
  <si>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</si>
  <si>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</si>
  <si>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</si>
  <si>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</si>
  <si>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ケーブルテレビ事業特別会計</t>
    <phoneticPr fontId="5"/>
  </si>
  <si>
    <t>診療所特別会計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</si>
  <si>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</si>
  <si>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</si>
  <si>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</si>
  <si>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</si>
  <si>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</si>
  <si>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</si>
  <si>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</si>
  <si>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</si>
  <si>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</si>
  <si>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</si>
  <si>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</si>
  <si>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</si>
  <si>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</si>
  <si>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</si>
  <si>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</si>
  <si>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</si>
  <si>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</si>
  <si>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</si>
  <si>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</si>
  <si>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</si>
  <si>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簡易水道事業会計</t>
    <phoneticPr fontId="5"/>
  </si>
  <si>
    <t>下水道事業会計</t>
    <phoneticPr fontId="5"/>
  </si>
  <si>
    <t>農業集落排水処理施設事業特別会計</t>
    <phoneticPr fontId="5"/>
  </si>
  <si>
    <t>法非適用企業</t>
    <phoneticPr fontId="5"/>
  </si>
  <si>
    <t>公共浄化槽等整備推進事業特別会計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</si>
  <si>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</si>
  <si>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</si>
  <si>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</si>
  <si>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</si>
  <si>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</si>
  <si>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</si>
  <si>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</si>
  <si>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</si>
  <si>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</si>
  <si>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</si>
  <si>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</si>
  <si>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</si>
  <si>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</si>
  <si>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</si>
  <si>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</si>
  <si>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</si>
  <si>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</si>
  <si>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</si>
  <si>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</si>
  <si>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</si>
  <si>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</si>
  <si>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</si>
  <si>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</si>
  <si>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</si>
  <si>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</si>
  <si>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</si>
  <si>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</si>
  <si>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</si>
  <si>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</si>
  <si>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</si>
  <si>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</si>
  <si>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</si>
  <si>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</si>
  <si>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</si>
  <si>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</si>
  <si>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</si>
  <si>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</si>
  <si>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</si>
  <si>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</si>
  <si>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</si>
  <si>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</si>
  <si>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</si>
  <si>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</si>
  <si>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</si>
  <si>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</si>
  <si>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</si>
  <si>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</si>
  <si>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</si>
  <si>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</si>
  <si>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</si>
  <si>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</si>
  <si>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</si>
  <si>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</si>
  <si>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</si>
  <si>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</si>
  <si>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</si>
  <si>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</si>
  <si>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</si>
  <si>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</si>
  <si>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</si>
  <si>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</si>
  <si>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</si>
  <si>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</si>
  <si>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</si>
  <si>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</si>
  <si>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</si>
  <si>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</si>
  <si>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</si>
  <si>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</si>
  <si>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</si>
  <si>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</si>
  <si>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農業集落排水処理施設事業特別会計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</si>
  <si>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</si>
  <si>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</si>
  <si>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</si>
  <si>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</si>
  <si>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</si>
  <si>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</si>
  <si>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</si>
  <si>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</si>
  <si>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</si>
  <si>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</si>
  <si>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</si>
  <si>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</si>
  <si>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</si>
  <si>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</si>
  <si>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</si>
  <si>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</si>
  <si>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</si>
  <si>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</si>
  <si>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</si>
  <si>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</si>
  <si>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</si>
  <si>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</si>
  <si>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</si>
  <si>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</si>
  <si>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</si>
  <si>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</si>
  <si>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</si>
  <si>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</si>
  <si>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</si>
  <si>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</si>
  <si>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</si>
  <si>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</si>
  <si>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</si>
  <si>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</si>
  <si>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</si>
  <si>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</si>
  <si>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</si>
  <si>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</si>
  <si>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</si>
  <si>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</si>
  <si>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</si>
  <si>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</si>
  <si>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</si>
  <si>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</si>
  <si>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</si>
  <si>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</si>
  <si>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</si>
  <si>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</si>
  <si>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</si>
  <si>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</si>
  <si>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</si>
  <si>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</si>
  <si>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</si>
  <si>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</si>
  <si>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</si>
  <si>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</si>
  <si>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</si>
  <si>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</si>
  <si>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</si>
  <si>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</si>
  <si>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</si>
  <si>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</si>
  <si>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</si>
  <si>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</si>
  <si>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</si>
  <si>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</si>
  <si>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</si>
  <si>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</si>
  <si>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</si>
  <si>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</si>
  <si>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</si>
  <si>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</si>
  <si>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</si>
  <si>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</si>
  <si>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</si>
  <si>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</si>
  <si>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</si>
  <si>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</si>
  <si>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</si>
  <si>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</si>
  <si>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</si>
  <si>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</si>
  <si>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</si>
  <si>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</si>
  <si>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1.65</t>
  </si>
  <si>
    <t>▲ 1.32</t>
  </si>
  <si>
    <t>介護保険特別会計</t>
  </si>
  <si>
    <t>一般会計</t>
  </si>
  <si>
    <t>国民健康保険特別会計</t>
  </si>
  <si>
    <t>▲ 1.28</t>
  </si>
  <si>
    <t>▲ 0.15</t>
  </si>
  <si>
    <t>水道事業会計</t>
  </si>
  <si>
    <t>下水道事業会計</t>
  </si>
  <si>
    <t>後期高齢者医療特別会計</t>
  </si>
  <si>
    <t>農業集落排水処理施設事業特別会計</t>
  </si>
  <si>
    <t>ケーブルテレビ事業特別会計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</si>
  <si>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</si>
  <si>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</si>
  <si>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</si>
  <si>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</si>
  <si>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</si>
  <si>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</si>
  <si>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</si>
  <si>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</si>
  <si>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八代市給食会</t>
    <rPh sb="0" eb="3">
      <t>ヤツシロシ</t>
    </rPh>
    <rPh sb="3" eb="6">
      <t>キュウショクカイ</t>
    </rPh>
    <phoneticPr fontId="2"/>
  </si>
  <si>
    <t>サンライフ八代</t>
    <rPh sb="5" eb="7">
      <t>ヤツシロ</t>
    </rPh>
    <phoneticPr fontId="2"/>
  </si>
  <si>
    <t>さかもと温泉センター</t>
    <rPh sb="4" eb="6">
      <t>オンセン</t>
    </rPh>
    <phoneticPr fontId="2"/>
  </si>
  <si>
    <t>いずみ</t>
  </si>
  <si>
    <t>東陽地区ふるさと公社</t>
    <rPh sb="0" eb="4">
      <t>トウヨウチク</t>
    </rPh>
    <rPh sb="8" eb="10">
      <t>コウシャ</t>
    </rPh>
    <phoneticPr fontId="2"/>
  </si>
  <si>
    <t>市有施設整備基金</t>
    <rPh sb="0" eb="4">
      <t>シユウシセツ</t>
    </rPh>
    <rPh sb="4" eb="6">
      <t>セイビ</t>
    </rPh>
    <rPh sb="6" eb="8">
      <t>キキン</t>
    </rPh>
    <phoneticPr fontId="5"/>
  </si>
  <si>
    <t>ふるさと八代元気づくり応援基金</t>
    <rPh sb="4" eb="6">
      <t>ヤツシロ</t>
    </rPh>
    <rPh sb="6" eb="8">
      <t>ゲンキ</t>
    </rPh>
    <rPh sb="11" eb="15">
      <t>オウエンキキン</t>
    </rPh>
    <phoneticPr fontId="2"/>
  </si>
  <si>
    <t>新型コロナウイルス感染症対策基金</t>
    <rPh sb="0" eb="2">
      <t>シンガタ</t>
    </rPh>
    <rPh sb="9" eb="12">
      <t>カンセンショウ</t>
    </rPh>
    <rPh sb="12" eb="14">
      <t>タイサク</t>
    </rPh>
    <rPh sb="14" eb="16">
      <t>キキン</t>
    </rPh>
    <phoneticPr fontId="2"/>
  </si>
  <si>
    <t>教育文化センター基金</t>
    <rPh sb="0" eb="2">
      <t>キョウイク</t>
    </rPh>
    <rPh sb="2" eb="4">
      <t>ブンカ</t>
    </rPh>
    <rPh sb="8" eb="10">
      <t>キキン</t>
    </rPh>
    <phoneticPr fontId="2"/>
  </si>
  <si>
    <t>国営八代平野土地改良事業負担金基金</t>
    <rPh sb="0" eb="2">
      <t>コクエイ</t>
    </rPh>
    <rPh sb="2" eb="6">
      <t>ヤツシロヘイヤ</t>
    </rPh>
    <rPh sb="6" eb="10">
      <t>トチカイリョウ</t>
    </rPh>
    <rPh sb="10" eb="12">
      <t>ジギョウ</t>
    </rPh>
    <rPh sb="12" eb="15">
      <t>フタンキン</t>
    </rPh>
    <rPh sb="15" eb="17">
      <t>キキン</t>
    </rPh>
    <phoneticPr fontId="2"/>
  </si>
  <si>
    <t>熊本県市町村総合事務組合</t>
    <rPh sb="0" eb="3">
      <t>クマモトケン</t>
    </rPh>
    <rPh sb="3" eb="6">
      <t>シチョウソン</t>
    </rPh>
    <rPh sb="6" eb="8">
      <t>ソウゴウ</t>
    </rPh>
    <rPh sb="8" eb="12">
      <t>ジムクミアイ</t>
    </rPh>
    <phoneticPr fontId="2"/>
  </si>
  <si>
    <t>氷川町及び八代市中学校組合</t>
    <rPh sb="0" eb="3">
      <t>ヒカワチョウ</t>
    </rPh>
    <rPh sb="3" eb="4">
      <t>オヨ</t>
    </rPh>
    <rPh sb="5" eb="8">
      <t>ヤツシロシ</t>
    </rPh>
    <rPh sb="8" eb="11">
      <t>チュウガッコウ</t>
    </rPh>
    <rPh sb="11" eb="13">
      <t>クミアイ</t>
    </rPh>
    <phoneticPr fontId="2"/>
  </si>
  <si>
    <t>八代広域行政事務組合</t>
    <rPh sb="0" eb="2">
      <t>ヤツシロ</t>
    </rPh>
    <rPh sb="2" eb="4">
      <t>コウイキ</t>
    </rPh>
    <rPh sb="4" eb="10">
      <t>ギョウセイジムクミアイ</t>
    </rPh>
    <phoneticPr fontId="2"/>
  </si>
  <si>
    <t>八代生活環境事務組合（一般会計）</t>
    <rPh sb="0" eb="2">
      <t>ヤツシロ</t>
    </rPh>
    <rPh sb="2" eb="6">
      <t>セイカツカンキョウ</t>
    </rPh>
    <rPh sb="6" eb="10">
      <t>ジムクミアイ</t>
    </rPh>
    <rPh sb="11" eb="15">
      <t>イッパンカイケイ</t>
    </rPh>
    <phoneticPr fontId="2"/>
  </si>
  <si>
    <t>八代生活環境事務組合（水道事業会計）</t>
    <rPh sb="11" eb="13">
      <t>スイドウ</t>
    </rPh>
    <rPh sb="13" eb="15">
      <t>ジギョウ</t>
    </rPh>
    <rPh sb="15" eb="17">
      <t>カイケイ</t>
    </rPh>
    <phoneticPr fontId="2"/>
  </si>
  <si>
    <t>熊本県後期高齢者医療広域連合（一般会計）</t>
    <rPh sb="0" eb="3">
      <t>クマモトケン</t>
    </rPh>
    <rPh sb="3" eb="8">
      <t>コウキコウレイシャ</t>
    </rPh>
    <rPh sb="8" eb="10">
      <t>イリョウ</t>
    </rPh>
    <rPh sb="10" eb="12">
      <t>コウイキ</t>
    </rPh>
    <rPh sb="12" eb="14">
      <t>レンゴウ</t>
    </rPh>
    <rPh sb="15" eb="19">
      <t>イッパンカイケイ</t>
    </rPh>
    <phoneticPr fontId="2"/>
  </si>
  <si>
    <t>熊本県後期高齢者医療広域連合（後期高齢者医療特別会計）</t>
    <rPh sb="15" eb="17">
      <t>コウキ</t>
    </rPh>
    <rPh sb="17" eb="20">
      <t>コウレイシャ</t>
    </rPh>
    <rPh sb="20" eb="22">
      <t>イリョウ</t>
    </rPh>
    <rPh sb="22" eb="24">
      <t>トクベツ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</si>
</sst>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66863</c:v>
                </c:pt>
                <c:pt idx="1">
                  <c:v>72051</c:v>
                </c:pt>
                <c:pt idx="2">
                  <c:v>72756</c:v>
                </c:pt>
                <c:pt idx="3">
                  <c:v>62281</c:v>
                </c:pt>
                <c:pt idx="4">
                  <c:v>58940</c:v>
                </c:pt>
              </c:numCache>
            </c:numRef>
          </c:val>
          <c:smooth val="0"/>
          <c:extLst>
            <c:ext xmlns:c16="http://schemas.microsoft.com/office/drawing/2014/chart" uri="{C3380CC4-5D6E-409C-BE32-E72D297353CC}">
              <c16:uniqueId val="{00000000-A155-458B-910E-2EAA8336BAC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114564</c:v>
                </c:pt>
                <c:pt idx="1">
                  <c:v>66845</c:v>
                </c:pt>
                <c:pt idx="2">
                  <c:v>58608</c:v>
                </c:pt>
                <c:pt idx="3">
                  <c:v>58154</c:v>
                </c:pt>
                <c:pt idx="4">
                  <c:v>45006</c:v>
                </c:pt>
              </c:numCache>
            </c:numRef>
          </c:val>
          <c:smooth val="0"/>
          <c:extLst>
            <c:ext xmlns:c16="http://schemas.microsoft.com/office/drawing/2014/chart" uri="{C3380CC4-5D6E-409C-BE32-E72D297353CC}">
              <c16:uniqueId val="{00000001-A155-458B-910E-2EAA8336BAC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3.49</c:v>
                </c:pt>
                <c:pt idx="1">
                  <c:v>2.1800000000000002</c:v>
                </c:pt>
                <c:pt idx="2">
                  <c:v>3.9</c:v>
                </c:pt>
                <c:pt idx="3">
                  <c:v>4.46</c:v>
                </c:pt>
                <c:pt idx="4">
                  <c:v>4.53</c:v>
                </c:pt>
              </c:numCache>
            </c:numRef>
          </c:val>
          <c:extLst>
            <c:ext xmlns:c16="http://schemas.microsoft.com/office/drawing/2014/chart" uri="{C3380CC4-5D6E-409C-BE32-E72D297353CC}">
              <c16:uniqueId val="{00000000-6B86-4968-86A7-7BF908DB89A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7.12</c:v>
                </c:pt>
                <c:pt idx="1">
                  <c:v>7.18</c:v>
                </c:pt>
                <c:pt idx="2">
                  <c:v>5.88</c:v>
                </c:pt>
                <c:pt idx="3">
                  <c:v>10.07</c:v>
                </c:pt>
                <c:pt idx="4">
                  <c:v>10.220000000000001</c:v>
                </c:pt>
              </c:numCache>
            </c:numRef>
          </c:val>
          <c:extLst>
            <c:ext xmlns:c16="http://schemas.microsoft.com/office/drawing/2014/chart" uri="{C3380CC4-5D6E-409C-BE32-E72D297353CC}">
              <c16:uniqueId val="{00000001-6B86-4968-86A7-7BF908DB89A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-1.65</c:v>
                </c:pt>
                <c:pt idx="1">
                  <c:v>-1.32</c:v>
                </c:pt>
                <c:pt idx="2">
                  <c:v>0.66</c:v>
                </c:pt>
                <c:pt idx="3">
                  <c:v>5.0599999999999996</c:v>
                </c:pt>
                <c:pt idx="4">
                  <c:v>0.02</c:v>
                </c:pt>
              </c:numCache>
            </c:numRef>
          </c:val>
          <c:smooth val="0"/>
          <c:extLst>
            <c:ext xmlns:c16="http://schemas.microsoft.com/office/drawing/2014/chart" uri="{C3380CC4-5D6E-409C-BE32-E72D297353CC}">
              <c16:uniqueId val="{00000002-6B86-4968-86A7-7BF908DB89A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0.09</c:v>
                </c:pt>
                <c:pt idx="2">
                  <c:v>#N/A</c:v>
                </c:pt>
                <c:pt idx="3">
                  <c:v>0.06</c:v>
                </c:pt>
                <c:pt idx="4">
                  <c:v>#N/A</c:v>
                </c:pt>
                <c:pt idx="5">
                  <c:v>0.02</c:v>
                </c:pt>
                <c:pt idx="6">
                  <c:v>#N/A</c:v>
                </c:pt>
                <c:pt idx="7">
                  <c:v>0</c:v>
                </c:pt>
                <c:pt idx="8">
                  <c:v>#N/A</c:v>
                </c:pt>
                <c:pt idx="9">
                  <c:v>0</c:v>
                </c:pt>
              </c:numCache>
            </c:numRef>
          </c:val>
          <c:extLst>
            <c:ext xmlns:c16="http://schemas.microsoft.com/office/drawing/2014/chart" uri="{C3380CC4-5D6E-409C-BE32-E72D297353CC}">
              <c16:uniqueId val="{00000000-809E-4F0F-82DF-C3121E54649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09E-4F0F-82DF-C3121E54649F}"/>
            </c:ext>
          </c:extLst>
        </c:ser>
        <c:ser>
          <c:idx val="2"/>
          <c:order val="2"/>
          <c:tx>
            <c:strRef>
              <c:f>データシート!$A$29</c:f>
              <c:strCache>
                <c:ptCount val="1"/>
                <c:pt idx="0">
                  <c:v>ケーブルテレビ事業特別会計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809E-4F0F-82DF-C3121E54649F}"/>
            </c:ext>
          </c:extLst>
        </c:ser>
        <c:ser>
          <c:idx val="3"/>
          <c:order val="3"/>
          <c:tx>
            <c:strRef>
              <c:f>データシート!$A$30</c:f>
              <c:strCache>
                <c:ptCount val="1"/>
                <c:pt idx="0">
                  <c:v>農業集落排水処理施設事業特別会計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3-809E-4F0F-82DF-C3121E54649F}"/>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c:v>
                </c:pt>
                <c:pt idx="2">
                  <c:v>#N/A</c:v>
                </c:pt>
                <c:pt idx="3">
                  <c:v>0.1</c:v>
                </c:pt>
                <c:pt idx="4">
                  <c:v>#N/A</c:v>
                </c:pt>
                <c:pt idx="5">
                  <c:v>0.1</c:v>
                </c:pt>
                <c:pt idx="6">
                  <c:v>#N/A</c:v>
                </c:pt>
                <c:pt idx="7">
                  <c:v>0.11</c:v>
                </c:pt>
                <c:pt idx="8">
                  <c:v>#N/A</c:v>
                </c:pt>
                <c:pt idx="9">
                  <c:v>0.12</c:v>
                </c:pt>
              </c:numCache>
            </c:numRef>
          </c:val>
          <c:extLst>
            <c:ext xmlns:c16="http://schemas.microsoft.com/office/drawing/2014/chart" uri="{C3380CC4-5D6E-409C-BE32-E72D297353CC}">
              <c16:uniqueId val="{00000004-809E-4F0F-82DF-C3121E54649F}"/>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1.58</c:v>
                </c:pt>
                <c:pt idx="2">
                  <c:v>#N/A</c:v>
                </c:pt>
                <c:pt idx="3">
                  <c:v>1.72</c:v>
                </c:pt>
                <c:pt idx="4">
                  <c:v>#N/A</c:v>
                </c:pt>
                <c:pt idx="5">
                  <c:v>1.73</c:v>
                </c:pt>
                <c:pt idx="6">
                  <c:v>#N/A</c:v>
                </c:pt>
                <c:pt idx="7">
                  <c:v>1.82</c:v>
                </c:pt>
                <c:pt idx="8">
                  <c:v>#N/A</c:v>
                </c:pt>
                <c:pt idx="9">
                  <c:v>1.4</c:v>
                </c:pt>
              </c:numCache>
            </c:numRef>
          </c:val>
          <c:extLst>
            <c:ext xmlns:c16="http://schemas.microsoft.com/office/drawing/2014/chart" uri="{C3380CC4-5D6E-409C-BE32-E72D297353CC}">
              <c16:uniqueId val="{00000005-809E-4F0F-82DF-C3121E54649F}"/>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1.41</c:v>
                </c:pt>
                <c:pt idx="2">
                  <c:v>#N/A</c:v>
                </c:pt>
                <c:pt idx="3">
                  <c:v>1.59</c:v>
                </c:pt>
                <c:pt idx="4">
                  <c:v>#N/A</c:v>
                </c:pt>
                <c:pt idx="5">
                  <c:v>1.7</c:v>
                </c:pt>
                <c:pt idx="6">
                  <c:v>#N/A</c:v>
                </c:pt>
                <c:pt idx="7">
                  <c:v>1.91</c:v>
                </c:pt>
                <c:pt idx="8">
                  <c:v>#N/A</c:v>
                </c:pt>
                <c:pt idx="9">
                  <c:v>2.12</c:v>
                </c:pt>
              </c:numCache>
            </c:numRef>
          </c:val>
          <c:extLst>
            <c:ext xmlns:c16="http://schemas.microsoft.com/office/drawing/2014/chart" uri="{C3380CC4-5D6E-409C-BE32-E72D297353CC}">
              <c16:uniqueId val="{00000006-809E-4F0F-82DF-C3121E54649F}"/>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1.28</c:v>
                </c:pt>
                <c:pt idx="1">
                  <c:v>#N/A</c:v>
                </c:pt>
                <c:pt idx="2">
                  <c:v>0.15</c:v>
                </c:pt>
                <c:pt idx="3">
                  <c:v>#N/A</c:v>
                </c:pt>
                <c:pt idx="4">
                  <c:v>#N/A</c:v>
                </c:pt>
                <c:pt idx="5">
                  <c:v>0.96</c:v>
                </c:pt>
                <c:pt idx="6">
                  <c:v>#N/A</c:v>
                </c:pt>
                <c:pt idx="7">
                  <c:v>2.0099999999999998</c:v>
                </c:pt>
                <c:pt idx="8">
                  <c:v>#N/A</c:v>
                </c:pt>
                <c:pt idx="9">
                  <c:v>2.13</c:v>
                </c:pt>
              </c:numCache>
            </c:numRef>
          </c:val>
          <c:extLst>
            <c:ext xmlns:c16="http://schemas.microsoft.com/office/drawing/2014/chart" uri="{C3380CC4-5D6E-409C-BE32-E72D297353CC}">
              <c16:uniqueId val="{00000007-809E-4F0F-82DF-C3121E54649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3.49</c:v>
                </c:pt>
                <c:pt idx="2">
                  <c:v>#N/A</c:v>
                </c:pt>
                <c:pt idx="3">
                  <c:v>2.1800000000000002</c:v>
                </c:pt>
                <c:pt idx="4">
                  <c:v>#N/A</c:v>
                </c:pt>
                <c:pt idx="5">
                  <c:v>3.89</c:v>
                </c:pt>
                <c:pt idx="6">
                  <c:v>#N/A</c:v>
                </c:pt>
                <c:pt idx="7">
                  <c:v>4.45</c:v>
                </c:pt>
                <c:pt idx="8">
                  <c:v>#N/A</c:v>
                </c:pt>
                <c:pt idx="9">
                  <c:v>4.5199999999999996</c:v>
                </c:pt>
              </c:numCache>
            </c:numRef>
          </c:val>
          <c:extLst>
            <c:ext xmlns:c16="http://schemas.microsoft.com/office/drawing/2014/chart" uri="{C3380CC4-5D6E-409C-BE32-E72D297353CC}">
              <c16:uniqueId val="{00000008-809E-4F0F-82DF-C3121E54649F}"/>
            </c:ext>
          </c:extLst>
        </c:ser>
        <c:ser>
          <c:idx val="9"/>
          <c:order val="9"/>
          <c:tx>
            <c:strRef>
              <c:f>データシート!$A$36</c:f>
              <c:strCache>
                <c:ptCount val="1"/>
                <c:pt idx="0">
                  <c:v>介護保険特別会計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2.69</c:v>
                </c:pt>
                <c:pt idx="2">
                  <c:v>#N/A</c:v>
                </c:pt>
                <c:pt idx="3">
                  <c:v>3.89</c:v>
                </c:pt>
                <c:pt idx="4">
                  <c:v>#N/A</c:v>
                </c:pt>
                <c:pt idx="5">
                  <c:v>2.52</c:v>
                </c:pt>
                <c:pt idx="6">
                  <c:v>#N/A</c:v>
                </c:pt>
                <c:pt idx="7">
                  <c:v>3.52</c:v>
                </c:pt>
                <c:pt idx="8">
                  <c:v>#N/A</c:v>
                </c:pt>
                <c:pt idx="9">
                  <c:v>5.23</c:v>
                </c:pt>
              </c:numCache>
            </c:numRef>
          </c:val>
          <c:extLst>
            <c:ext xmlns:c16="http://schemas.microsoft.com/office/drawing/2014/chart" uri="{C3380CC4-5D6E-409C-BE32-E72D297353CC}">
              <c16:uniqueId val="{00000009-809E-4F0F-82DF-C3121E54649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5129</c:v>
                </c:pt>
                <c:pt idx="5">
                  <c:v>5107</c:v>
                </c:pt>
                <c:pt idx="8">
                  <c:v>5125</c:v>
                </c:pt>
                <c:pt idx="11">
                  <c:v>5215</c:v>
                </c:pt>
                <c:pt idx="14">
                  <c:v>5330</c:v>
                </c:pt>
              </c:numCache>
            </c:numRef>
          </c:val>
          <c:extLst>
            <c:ext xmlns:c16="http://schemas.microsoft.com/office/drawing/2014/chart" uri="{C3380CC4-5D6E-409C-BE32-E72D297353CC}">
              <c16:uniqueId val="{00000000-72C2-48E4-8C56-6EAF82B29CE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2C2-48E4-8C56-6EAF82B29CE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121</c:v>
                </c:pt>
                <c:pt idx="3">
                  <c:v>113</c:v>
                </c:pt>
                <c:pt idx="6">
                  <c:v>104</c:v>
                </c:pt>
                <c:pt idx="9">
                  <c:v>108</c:v>
                </c:pt>
                <c:pt idx="12">
                  <c:v>97</c:v>
                </c:pt>
              </c:numCache>
            </c:numRef>
          </c:val>
          <c:extLst>
            <c:ext xmlns:c16="http://schemas.microsoft.com/office/drawing/2014/chart" uri="{C3380CC4-5D6E-409C-BE32-E72D297353CC}">
              <c16:uniqueId val="{00000002-72C2-48E4-8C56-6EAF82B29CE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77</c:v>
                </c:pt>
                <c:pt idx="3">
                  <c:v>76</c:v>
                </c:pt>
                <c:pt idx="6">
                  <c:v>88</c:v>
                </c:pt>
                <c:pt idx="9">
                  <c:v>90</c:v>
                </c:pt>
                <c:pt idx="12">
                  <c:v>171</c:v>
                </c:pt>
              </c:numCache>
            </c:numRef>
          </c:val>
          <c:extLst>
            <c:ext xmlns:c16="http://schemas.microsoft.com/office/drawing/2014/chart" uri="{C3380CC4-5D6E-409C-BE32-E72D297353CC}">
              <c16:uniqueId val="{00000003-72C2-48E4-8C56-6EAF82B29CE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1482</c:v>
                </c:pt>
                <c:pt idx="3">
                  <c:v>1363</c:v>
                </c:pt>
                <c:pt idx="6">
                  <c:v>1288</c:v>
                </c:pt>
                <c:pt idx="9">
                  <c:v>1298</c:v>
                </c:pt>
                <c:pt idx="12">
                  <c:v>1261</c:v>
                </c:pt>
              </c:numCache>
            </c:numRef>
          </c:val>
          <c:extLst>
            <c:ext xmlns:c16="http://schemas.microsoft.com/office/drawing/2014/chart" uri="{C3380CC4-5D6E-409C-BE32-E72D297353CC}">
              <c16:uniqueId val="{00000004-72C2-48E4-8C56-6EAF82B29CE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2C2-48E4-8C56-6EAF82B29CE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2C2-48E4-8C56-6EAF82B29CE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6173</c:v>
                </c:pt>
                <c:pt idx="3">
                  <c:v>6183</c:v>
                </c:pt>
                <c:pt idx="6">
                  <c:v>6237</c:v>
                </c:pt>
                <c:pt idx="9">
                  <c:v>6345</c:v>
                </c:pt>
                <c:pt idx="12">
                  <c:v>6602</c:v>
                </c:pt>
              </c:numCache>
            </c:numRef>
          </c:val>
          <c:extLst>
            <c:ext xmlns:c16="http://schemas.microsoft.com/office/drawing/2014/chart" uri="{C3380CC4-5D6E-409C-BE32-E72D297353CC}">
              <c16:uniqueId val="{00000007-72C2-48E4-8C56-6EAF82B29CE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2724</c:v>
                </c:pt>
                <c:pt idx="2">
                  <c:v>#N/A</c:v>
                </c:pt>
                <c:pt idx="3">
                  <c:v>#N/A</c:v>
                </c:pt>
                <c:pt idx="4">
                  <c:v>2628</c:v>
                </c:pt>
                <c:pt idx="5">
                  <c:v>#N/A</c:v>
                </c:pt>
                <c:pt idx="6">
                  <c:v>#N/A</c:v>
                </c:pt>
                <c:pt idx="7">
                  <c:v>2592</c:v>
                </c:pt>
                <c:pt idx="8">
                  <c:v>#N/A</c:v>
                </c:pt>
                <c:pt idx="9">
                  <c:v>#N/A</c:v>
                </c:pt>
                <c:pt idx="10">
                  <c:v>2626</c:v>
                </c:pt>
                <c:pt idx="11">
                  <c:v>#N/A</c:v>
                </c:pt>
                <c:pt idx="12">
                  <c:v>#N/A</c:v>
                </c:pt>
                <c:pt idx="13">
                  <c:v>2801</c:v>
                </c:pt>
                <c:pt idx="14">
                  <c:v>#N/A</c:v>
                </c:pt>
              </c:numCache>
            </c:numRef>
          </c:val>
          <c:smooth val="0"/>
          <c:extLst>
            <c:ext xmlns:c16="http://schemas.microsoft.com/office/drawing/2014/chart" uri="{C3380CC4-5D6E-409C-BE32-E72D297353CC}">
              <c16:uniqueId val="{00000008-72C2-48E4-8C56-6EAF82B29CE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60861</c:v>
                </c:pt>
                <c:pt idx="5">
                  <c:v>63221</c:v>
                </c:pt>
                <c:pt idx="8">
                  <c:v>66646</c:v>
                </c:pt>
                <c:pt idx="11">
                  <c:v>74641</c:v>
                </c:pt>
                <c:pt idx="14">
                  <c:v>71021</c:v>
                </c:pt>
              </c:numCache>
            </c:numRef>
          </c:val>
          <c:extLst>
            <c:ext xmlns:c16="http://schemas.microsoft.com/office/drawing/2014/chart" uri="{C3380CC4-5D6E-409C-BE32-E72D297353CC}">
              <c16:uniqueId val="{00000000-295A-4D0D-A9A1-208869B6944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796</c:v>
                </c:pt>
                <c:pt idx="5">
                  <c:v>681</c:v>
                </c:pt>
                <c:pt idx="8">
                  <c:v>554</c:v>
                </c:pt>
                <c:pt idx="11">
                  <c:v>541</c:v>
                </c:pt>
                <c:pt idx="14">
                  <c:v>538</c:v>
                </c:pt>
              </c:numCache>
            </c:numRef>
          </c:val>
          <c:extLst>
            <c:ext xmlns:c16="http://schemas.microsoft.com/office/drawing/2014/chart" uri="{C3380CC4-5D6E-409C-BE32-E72D297353CC}">
              <c16:uniqueId val="{00000001-295A-4D0D-A9A1-208869B6944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9080</c:v>
                </c:pt>
                <c:pt idx="5">
                  <c:v>8819</c:v>
                </c:pt>
                <c:pt idx="8">
                  <c:v>8903</c:v>
                </c:pt>
                <c:pt idx="11">
                  <c:v>11045</c:v>
                </c:pt>
                <c:pt idx="14">
                  <c:v>12096</c:v>
                </c:pt>
              </c:numCache>
            </c:numRef>
          </c:val>
          <c:extLst>
            <c:ext xmlns:c16="http://schemas.microsoft.com/office/drawing/2014/chart" uri="{C3380CC4-5D6E-409C-BE32-E72D297353CC}">
              <c16:uniqueId val="{00000002-295A-4D0D-A9A1-208869B6944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95A-4D0D-A9A1-208869B6944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95A-4D0D-A9A1-208869B6944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2</c:v>
                </c:pt>
                <c:pt idx="3">
                  <c:v>2</c:v>
                </c:pt>
                <c:pt idx="6">
                  <c:v>2</c:v>
                </c:pt>
                <c:pt idx="9">
                  <c:v>0</c:v>
                </c:pt>
                <c:pt idx="12">
                  <c:v>0</c:v>
                </c:pt>
              </c:numCache>
            </c:numRef>
          </c:val>
          <c:extLst>
            <c:ext xmlns:c16="http://schemas.microsoft.com/office/drawing/2014/chart" uri="{C3380CC4-5D6E-409C-BE32-E72D297353CC}">
              <c16:uniqueId val="{00000005-295A-4D0D-A9A1-208869B6944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8771</c:v>
                </c:pt>
                <c:pt idx="3">
                  <c:v>9073</c:v>
                </c:pt>
                <c:pt idx="6">
                  <c:v>8947</c:v>
                </c:pt>
                <c:pt idx="9">
                  <c:v>8931</c:v>
                </c:pt>
                <c:pt idx="12">
                  <c:v>8670</c:v>
                </c:pt>
              </c:numCache>
            </c:numRef>
          </c:val>
          <c:extLst>
            <c:ext xmlns:c16="http://schemas.microsoft.com/office/drawing/2014/chart" uri="{C3380CC4-5D6E-409C-BE32-E72D297353CC}">
              <c16:uniqueId val="{00000006-295A-4D0D-A9A1-208869B6944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837</c:v>
                </c:pt>
                <c:pt idx="3">
                  <c:v>794</c:v>
                </c:pt>
                <c:pt idx="6">
                  <c:v>729</c:v>
                </c:pt>
                <c:pt idx="9">
                  <c:v>792</c:v>
                </c:pt>
                <c:pt idx="12">
                  <c:v>697</c:v>
                </c:pt>
              </c:numCache>
            </c:numRef>
          </c:val>
          <c:extLst>
            <c:ext xmlns:c16="http://schemas.microsoft.com/office/drawing/2014/chart" uri="{C3380CC4-5D6E-409C-BE32-E72D297353CC}">
              <c16:uniqueId val="{00000007-295A-4D0D-A9A1-208869B6944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17714</c:v>
                </c:pt>
                <c:pt idx="3">
                  <c:v>17248</c:v>
                </c:pt>
                <c:pt idx="6">
                  <c:v>16685</c:v>
                </c:pt>
                <c:pt idx="9">
                  <c:v>16072</c:v>
                </c:pt>
                <c:pt idx="12">
                  <c:v>14985</c:v>
                </c:pt>
              </c:numCache>
            </c:numRef>
          </c:val>
          <c:extLst>
            <c:ext xmlns:c16="http://schemas.microsoft.com/office/drawing/2014/chart" uri="{C3380CC4-5D6E-409C-BE32-E72D297353CC}">
              <c16:uniqueId val="{00000008-295A-4D0D-A9A1-208869B6944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1026</c:v>
                </c:pt>
                <c:pt idx="3">
                  <c:v>1006</c:v>
                </c:pt>
                <c:pt idx="6">
                  <c:v>987</c:v>
                </c:pt>
                <c:pt idx="9">
                  <c:v>1070</c:v>
                </c:pt>
                <c:pt idx="12">
                  <c:v>1038</c:v>
                </c:pt>
              </c:numCache>
            </c:numRef>
          </c:val>
          <c:extLst>
            <c:ext xmlns:c16="http://schemas.microsoft.com/office/drawing/2014/chart" uri="{C3380CC4-5D6E-409C-BE32-E72D297353CC}">
              <c16:uniqueId val="{00000009-295A-4D0D-A9A1-208869B6944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67927</c:v>
                </c:pt>
                <c:pt idx="3">
                  <c:v>71248</c:v>
                </c:pt>
                <c:pt idx="6">
                  <c:v>75515</c:v>
                </c:pt>
                <c:pt idx="9">
                  <c:v>85751</c:v>
                </c:pt>
                <c:pt idx="12">
                  <c:v>84056</c:v>
                </c:pt>
              </c:numCache>
            </c:numRef>
          </c:val>
          <c:extLst>
            <c:ext xmlns:c16="http://schemas.microsoft.com/office/drawing/2014/chart" uri="{C3380CC4-5D6E-409C-BE32-E72D297353CC}">
              <c16:uniqueId val="{0000000A-295A-4D0D-A9A1-208869B6944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25540</c:v>
                </c:pt>
                <c:pt idx="2">
                  <c:v>#N/A</c:v>
                </c:pt>
                <c:pt idx="3">
                  <c:v>#N/A</c:v>
                </c:pt>
                <c:pt idx="4">
                  <c:v>26650</c:v>
                </c:pt>
                <c:pt idx="5">
                  <c:v>#N/A</c:v>
                </c:pt>
                <c:pt idx="6">
                  <c:v>#N/A</c:v>
                </c:pt>
                <c:pt idx="7">
                  <c:v>26762</c:v>
                </c:pt>
                <c:pt idx="8">
                  <c:v>#N/A</c:v>
                </c:pt>
                <c:pt idx="9">
                  <c:v>#N/A</c:v>
                </c:pt>
                <c:pt idx="10">
                  <c:v>26388</c:v>
                </c:pt>
                <c:pt idx="11">
                  <c:v>#N/A</c:v>
                </c:pt>
                <c:pt idx="12">
                  <c:v>#N/A</c:v>
                </c:pt>
                <c:pt idx="13">
                  <c:v>25791</c:v>
                </c:pt>
                <c:pt idx="14">
                  <c:v>#N/A</c:v>
                </c:pt>
              </c:numCache>
            </c:numRef>
          </c:val>
          <c:smooth val="0"/>
          <c:extLst>
            <c:ext xmlns:c16="http://schemas.microsoft.com/office/drawing/2014/chart" uri="{C3380CC4-5D6E-409C-BE32-E72D297353CC}">
              <c16:uniqueId val="{0000000B-295A-4D0D-A9A1-208869B6944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1955</c:v>
                </c:pt>
                <c:pt idx="1">
                  <c:v>3455</c:v>
                </c:pt>
                <c:pt idx="2">
                  <c:v>3459</c:v>
                </c:pt>
              </c:numCache>
            </c:numRef>
          </c:val>
          <c:extLst>
            <c:ext xmlns:c16="http://schemas.microsoft.com/office/drawing/2014/chart" uri="{C3380CC4-5D6E-409C-BE32-E72D297353CC}">
              <c16:uniqueId val="{00000000-96F7-4C15-9C44-8E6D1BF3B5D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707</c:v>
                </c:pt>
                <c:pt idx="1">
                  <c:v>1908</c:v>
                </c:pt>
                <c:pt idx="2">
                  <c:v>3046</c:v>
                </c:pt>
              </c:numCache>
            </c:numRef>
          </c:val>
          <c:extLst>
            <c:ext xmlns:c16="http://schemas.microsoft.com/office/drawing/2014/chart" uri="{C3380CC4-5D6E-409C-BE32-E72D297353CC}">
              <c16:uniqueId val="{00000001-96F7-4C15-9C44-8E6D1BF3B5D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5722</c:v>
                </c:pt>
                <c:pt idx="1">
                  <c:v>5643</c:v>
                </c:pt>
                <c:pt idx="2">
                  <c:v>4963</c:v>
                </c:pt>
              </c:numCache>
            </c:numRef>
          </c:val>
          <c:extLst>
            <c:ext xmlns:c16="http://schemas.microsoft.com/office/drawing/2014/chart" uri="{C3380CC4-5D6E-409C-BE32-E72D297353CC}">
              <c16:uniqueId val="{00000002-96F7-4C15-9C44-8E6D1BF3B5D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熊本県八代市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環境センター建設に伴う元金償還の一部が令和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年度から開始されたことにより、元利償還金が増加しています。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今後も新庁舎建設や令和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月豪雨の災害復旧事業等により、元利償還金が大きく増加する予定であり、これまで以上に建設事業債の発行額を抑え、公債費の抑制を図ります。</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満期一括償還地方債の借入は行っていません。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熊本県八代市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地方債借入額を元金償還金を超えないように抑制したことで、一般会計等に係る地方債の現在高が減少しています。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公営企業債等繰入見込額は企業会計等の健全な財政運営により減少傾向にあるため、将来負担額の大幅な伸びを抑えることにつながっています。</a:t>
          </a:r>
        </a:p>
        <a:p>
          <a:r>
            <a:rPr kumimoji="1" lang="ja-JP" altLang="en-US" sz="1400">
              <a:latin typeface="ＭＳ ゴシック" pitchFamily="49" charset="-128"/>
              <a:ea typeface="ＭＳ ゴシック" pitchFamily="49" charset="-128"/>
            </a:rPr>
            <a:t>　充当可能財源等については、新八代駅前の開発の財源として、市有施設整備基金へ積み立てを行ったことにより、分子は減少しています。</a:t>
          </a:r>
        </a:p>
        <a:p>
          <a:r>
            <a:rPr kumimoji="1" lang="ja-JP" altLang="en-US" sz="1400">
              <a:latin typeface="ＭＳ ゴシック" pitchFamily="49" charset="-128"/>
              <a:ea typeface="ＭＳ ゴシック" pitchFamily="49" charset="-128"/>
            </a:rPr>
            <a:t>　新庁舎建設事業は令和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年度に完了しましたが、令和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月豪雨の災害復旧事業が続くため、引き続き有利な地方債を活用しながら、地方債発行額の抑制に努めるとともに、事業の見直しや充当可能財源の確保に努め、財政の健全化に取り組みます。</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熊本県八代市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新八代駅前の開発に係る財源として、市有施設整備事業基金に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億円を積み立てたことが主な要因で、基金全体でみると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万円増加しています。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・中期財政計画において、まちづくり交流基金残高がなくなった後もイベント等の地域振興を継続して実施していくため、令和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年度に合併特例債を活用して新たに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億円の基金を造成する見込みです。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年熊本地震及び令和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月豪雨の経験を踏まえ、災害時に迅速かつ柔軟な対応を行うため、基金の最低限度額を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億円と設定し、この金額を下回らないよう各事業の抜本的な見直しや施設の統廃合を進めるなどして、歳出削減に取り組みます。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策基金は、新型コロナウイルス感染症の影響により国及び熊本県の融資制度を利用したものに対して金利負担分及び保証料の補助を行うため、新型コロナウイルス感染症対策地方創生臨時交付金より積み立てましたが、補助は最長</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年としているため、令和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年度末をもって廃止します。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・ふるさと納税の推進により、基金の原資となる寄附金の増加傾向が見込まれることから、各種まちづくり事業の財源として積極的に活用する見込みです。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・市有施設整備基金　　　　　　　　　：市有施設の整備に要する経費の財源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・ふるさと八代元気づくり応援基金　　：ふるさと納税制度による寄附金を財源とした、元気なまちづくり事業を推進する財源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・新型コロナウイルス感染症対策基金　：新型コロナウイルス感染症の影響により売り上げが減少した中小事業者等で国及び熊本県の融資制度を利用した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ものに対して行う金利負担金及び保証料の補助に要する経費の財源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・教育文化センター基金　　　　　　　：教育文化センター建設に要する経費の財源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・国営八代平野土地改良事業負担金基金：国営八代土地改良事業負担金の支払に充てるための財源</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・市有施設整備事業基金　　　　　　：新八代駅前の開発に係る財源として、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・ふるさと八代元気づくり応援基金　：ふるさと納税の推進により寄附額が伸び、積立額が取崩額を上回ったことによる増加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・新型コロナウイルス感染症対策基金：新型コロナウイルス感染症対策の融資制度に係る利子補給の財源として、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・市有施設整備基金　　　　　　　　：新八代駅前の開発の財源として、事業実施の際に取り崩す予定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・ふるさと八代元気づくり応援基金　：ふるさと納税の推進により、寄附金が増加し、これを原資とした基金積立金が増加傾向にあることから、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各種まちづくり事業の財源として随時取り崩す予定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・新型コロナウイルス感染症対策基金：補助は最長</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年間としているため、令和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年度末をもって基金を廃止し、残高は国庫へ納付</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基金一括運用益を積み立てたことによる増加です。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年度以降の隔年に退職手当相当分として、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億円を積み立てる予定です。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庁舎建設基金を廃止し、後年度の市債の償還に必要な財源を確保するため、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万円積み立てたことにより増加しています。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環境センターや新庁舎等の大型事業に係る起債の償還が重なる令和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年度以降は、単年度償還額が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億円程度になることが見込まれることから、公債費の負担軽減を図るため、減債基金を取り崩して対応する予定です。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熊本県八代市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122,625
119,557
681.29
69,643,644
67,748,733
1,532,366
33,838,437
84,056,428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90.1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市民税の個人分、法人分は増加していますが、年々、生産年齢人口が減少しており、今後も大幅な増収は厳しい状況です。</a:t>
          </a:r>
        </a:p>
        <a:p>
          <a:r>
            <a:rPr kumimoji="1" lang="ja-JP" altLang="en-US" sz="1300">
              <a:latin typeface="ＭＳ Ｐゴシック" panose="020B0600070205080204" pitchFamily="50" charset="-128"/>
              <a:ea typeface="ＭＳ Ｐゴシック" panose="020B0600070205080204" pitchFamily="50" charset="-128"/>
            </a:rPr>
            <a:t>　公共施設の個別施設計画の策定や市税の収納率向上への取り組みに注力しており、引き続き、市税の収納率向上対策による歳入の確保に努めるとともに事業の見直しによる計画的な歳出削減により、財政基盤の強化に努めま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54428</xdr:rowOff>
    </xdr:from>
    <xdr:to>
      <xdr:col>23</xdr:col>
      <xdr:colOff>133350</xdr:colOff>
      <xdr:row>44</xdr:row>
      <xdr:rowOff>96157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2662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68234</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96157</xdr:rowOff>
    </xdr:from>
    <xdr:to>
      <xdr:col>24</xdr:col>
      <xdr:colOff>12700</xdr:colOff>
      <xdr:row>44</xdr:row>
      <xdr:rowOff>96157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140805</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54428</xdr:rowOff>
    </xdr:from>
    <xdr:to>
      <xdr:col>24</xdr:col>
      <xdr:colOff>12700</xdr:colOff>
      <xdr:row>36</xdr:row>
      <xdr:rowOff>54428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127907</xdr:rowOff>
    </xdr:from>
    <xdr:to>
      <xdr:col>23</xdr:col>
      <xdr:colOff>133350</xdr:colOff>
      <xdr:row>41</xdr:row>
      <xdr:rowOff>127907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1573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24692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88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93435</xdr:rowOff>
    </xdr:from>
    <xdr:to>
      <xdr:col>19</xdr:col>
      <xdr:colOff>133350</xdr:colOff>
      <xdr:row>41</xdr:row>
      <xdr:rowOff>127907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1228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145143</xdr:rowOff>
    </xdr:from>
    <xdr:to>
      <xdr:col>19</xdr:col>
      <xdr:colOff>184150</xdr:colOff>
      <xdr:row>41</xdr:row>
      <xdr:rowOff>75293</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85470</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77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93435</xdr:rowOff>
    </xdr:from>
    <xdr:to>
      <xdr:col>15</xdr:col>
      <xdr:colOff>82550</xdr:colOff>
      <xdr:row>41</xdr:row>
      <xdr:rowOff>127907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71228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38</xdr:row>
      <xdr:rowOff>108857</xdr:rowOff>
    </xdr:from>
    <xdr:to>
      <xdr:col>15</xdr:col>
      <xdr:colOff>133350</xdr:colOff>
      <xdr:row>39</xdr:row>
      <xdr:rowOff>39007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66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49184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127907</xdr:rowOff>
    </xdr:from>
    <xdr:to>
      <xdr:col>11</xdr:col>
      <xdr:colOff>31750</xdr:colOff>
      <xdr:row>41</xdr:row>
      <xdr:rowOff>127907</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15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6350</xdr:rowOff>
    </xdr:from>
    <xdr:to>
      <xdr:col>11</xdr:col>
      <xdr:colOff>82550</xdr:colOff>
      <xdr:row>39</xdr:row>
      <xdr:rowOff>107950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118127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6350</xdr:rowOff>
    </xdr:from>
    <xdr:to>
      <xdr:col>7</xdr:col>
      <xdr:colOff>31750</xdr:colOff>
      <xdr:row>39</xdr:row>
      <xdr:rowOff>107950</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118127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49184</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07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77107</xdr:rowOff>
    </xdr:from>
    <xdr:to>
      <xdr:col>19</xdr:col>
      <xdr:colOff>184150</xdr:colOff>
      <xdr:row>42</xdr:row>
      <xdr:rowOff>7257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42635</xdr:rowOff>
    </xdr:from>
    <xdr:to>
      <xdr:col>15</xdr:col>
      <xdr:colOff>133350</xdr:colOff>
      <xdr:row>41</xdr:row>
      <xdr:rowOff>144235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129012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77107</xdr:rowOff>
    </xdr:from>
    <xdr:to>
      <xdr:col>11</xdr:col>
      <xdr:colOff>82550</xdr:colOff>
      <xdr:row>42</xdr:row>
      <xdr:rowOff>7257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163484</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地方交付税や臨時財政対策債の減少により、経常一般財源総額は</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億円減少し、定年退職者増による人件費の増加や物価高騰等による物件費増加等により、経常一般財源充当経費が</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億円増加したことで、前年度と比べ、</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ポイント上昇しております。</a:t>
          </a:r>
        </a:p>
        <a:p>
          <a:r>
            <a:rPr kumimoji="1" lang="ja-JP" altLang="en-US" sz="1300">
              <a:latin typeface="ＭＳ Ｐゴシック" panose="020B0600070205080204" pitchFamily="50" charset="-128"/>
              <a:ea typeface="ＭＳ Ｐゴシック" panose="020B0600070205080204" pitchFamily="50" charset="-128"/>
            </a:rPr>
            <a:t>　今後は、引き続き事業見直しを行い、経常経費の削減に努めます。</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167217</xdr:rowOff>
    </xdr:from>
    <xdr:to>
      <xdr:col>23</xdr:col>
      <xdr:colOff>133350</xdr:colOff>
      <xdr:row>68</xdr:row>
      <xdr:rowOff>34572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111317"/>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6649</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66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34572</xdr:rowOff>
    </xdr:from>
    <xdr:to>
      <xdr:col>24</xdr:col>
      <xdr:colOff>12700</xdr:colOff>
      <xdr:row>68</xdr:row>
      <xdr:rowOff>34572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69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82144</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85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167217</xdr:rowOff>
    </xdr:from>
    <xdr:to>
      <xdr:col>24</xdr:col>
      <xdr:colOff>12700</xdr:colOff>
      <xdr:row>58</xdr:row>
      <xdr:rowOff>167217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11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116417</xdr:rowOff>
    </xdr:from>
    <xdr:to>
      <xdr:col>23</xdr:col>
      <xdr:colOff>133350</xdr:colOff>
      <xdr:row>62</xdr:row>
      <xdr:rowOff>17639</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231967"/>
          <a:ext cx="838200" cy="41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126594</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75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154517</xdr:rowOff>
    </xdr:from>
    <xdr:to>
      <xdr:col>23</xdr:col>
      <xdr:colOff>184150</xdr:colOff>
      <xdr:row>63</xdr:row>
      <xdr:rowOff>84667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116417</xdr:rowOff>
    </xdr:from>
    <xdr:to>
      <xdr:col>19</xdr:col>
      <xdr:colOff>133350</xdr:colOff>
      <xdr:row>64</xdr:row>
      <xdr:rowOff>90311</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231967"/>
          <a:ext cx="889000" cy="83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79022</xdr:rowOff>
    </xdr:from>
    <xdr:to>
      <xdr:col>19</xdr:col>
      <xdr:colOff>184150</xdr:colOff>
      <xdr:row>60</xdr:row>
      <xdr:rowOff>9172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19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165399</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280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63500</xdr:rowOff>
    </xdr:from>
    <xdr:to>
      <xdr:col>15</xdr:col>
      <xdr:colOff>82550</xdr:colOff>
      <xdr:row>64</xdr:row>
      <xdr:rowOff>90311</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103630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100895</xdr:rowOff>
    </xdr:from>
    <xdr:to>
      <xdr:col>15</xdr:col>
      <xdr:colOff>133350</xdr:colOff>
      <xdr:row>63</xdr:row>
      <xdr:rowOff>31045</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73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41222</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49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74083</xdr:rowOff>
    </xdr:from>
    <xdr:to>
      <xdr:col>11</xdr:col>
      <xdr:colOff>31750</xdr:colOff>
      <xdr:row>64</xdr:row>
      <xdr:rowOff>63500</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875433"/>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167922</xdr:rowOff>
    </xdr:from>
    <xdr:to>
      <xdr:col>11</xdr:col>
      <xdr:colOff>82550</xdr:colOff>
      <xdr:row>63</xdr:row>
      <xdr:rowOff>98072</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79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108249</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56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111478</xdr:rowOff>
    </xdr:from>
    <xdr:to>
      <xdr:col>7</xdr:col>
      <xdr:colOff>31750</xdr:colOff>
      <xdr:row>62</xdr:row>
      <xdr:rowOff>41628</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5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51805</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3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138289</xdr:rowOff>
    </xdr:from>
    <xdr:to>
      <xdr:col>23</xdr:col>
      <xdr:colOff>184150</xdr:colOff>
      <xdr:row>62</xdr:row>
      <xdr:rowOff>68439</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59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154816</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44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65617</xdr:rowOff>
    </xdr:from>
    <xdr:to>
      <xdr:col>19</xdr:col>
      <xdr:colOff>184150</xdr:colOff>
      <xdr:row>59</xdr:row>
      <xdr:rowOff>167217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5944</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9950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39511</xdr:rowOff>
    </xdr:from>
    <xdr:to>
      <xdr:col>15</xdr:col>
      <xdr:colOff>133350</xdr:colOff>
      <xdr:row>64</xdr:row>
      <xdr:rowOff>141111</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101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125888</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109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12700</xdr:rowOff>
    </xdr:from>
    <xdr:to>
      <xdr:col>11</xdr:col>
      <xdr:colOff>82550</xdr:colOff>
      <xdr:row>64</xdr:row>
      <xdr:rowOff>114300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99077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23283</xdr:rowOff>
    </xdr:from>
    <xdr:to>
      <xdr:col>7</xdr:col>
      <xdr:colOff>31750</xdr:colOff>
      <xdr:row>63</xdr:row>
      <xdr:rowOff>124883</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109660</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[138,820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定年退職者の増加により人件費は増加し、物件費においては、新庁舎開庁による光熱水費の増加、各管理施設の電気料高騰等もありましたが、令和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月豪雨関連事業が一部完了したことで、前年度と比べ低くなっています。</a:t>
          </a:r>
        </a:p>
        <a:p>
          <a:r>
            <a:rPr kumimoji="1" lang="ja-JP" altLang="en-US" sz="1300">
              <a:latin typeface="ＭＳ Ｐゴシック" panose="020B0600070205080204" pitchFamily="50" charset="-128"/>
              <a:ea typeface="ＭＳ Ｐゴシック" panose="020B0600070205080204" pitchFamily="50" charset="-128"/>
            </a:rPr>
            <a:t>　今後は、物件費の計画的な削減を行うとともに、適正な定員管理を図りながら、人件費の抑制に努めます。</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a:extLst>
            <a:ext uri="{FF2B5EF4-FFF2-40B4-BE49-F238E27FC236}">
              <a16:creationId xmlns:a16="http://schemas.microsoft.com/office/drawing/2014/main" id="{00000000-0008-0000-0300-0000C1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28184</xdr:rowOff>
    </xdr:from>
    <xdr:to>
      <xdr:col>23</xdr:col>
      <xdr:colOff>133350</xdr:colOff>
      <xdr:row>90</xdr:row>
      <xdr:rowOff>120224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953000" y="14087084"/>
          <a:ext cx="0" cy="14636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92301</xdr:rowOff>
    </xdr:from>
    <xdr:ext cx="762000" cy="259045"/>
    <xdr:sp macro="" textlink="">
      <xdr:nvSpPr>
        <xdr:cNvPr id="195" name="人件費・物件費等の状況最小値テキスト">
          <a:extLst>
            <a:ext uri="{FF2B5EF4-FFF2-40B4-BE49-F238E27FC236}">
              <a16:creationId xmlns:a16="http://schemas.microsoft.com/office/drawing/2014/main" id="{00000000-0008-0000-0300-0000C3000000}"/>
            </a:ext>
          </a:extLst>
        </xdr:cNvPr>
        <xdr:cNvSpPr txBox="1"/>
      </xdr:nvSpPr>
      <xdr:spPr>
        <a:xfrm>
          <a:off x="5041900" y="15522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120224</xdr:rowOff>
    </xdr:from>
    <xdr:to>
      <xdr:col>24</xdr:col>
      <xdr:colOff>12700</xdr:colOff>
      <xdr:row>90</xdr:row>
      <xdr:rowOff>120224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5550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114561</xdr:rowOff>
    </xdr:from>
    <xdr:ext cx="762000" cy="259045"/>
    <xdr:sp macro="" textlink="">
      <xdr:nvSpPr>
        <xdr:cNvPr id="197" name="人件費・物件費等の状況最大値テキスト">
          <a:extLst>
            <a:ext uri="{FF2B5EF4-FFF2-40B4-BE49-F238E27FC236}">
              <a16:creationId xmlns:a16="http://schemas.microsoft.com/office/drawing/2014/main" id="{00000000-0008-0000-0300-0000C5000000}"/>
            </a:ext>
          </a:extLst>
        </xdr:cNvPr>
        <xdr:cNvSpPr txBox="1"/>
      </xdr:nvSpPr>
      <xdr:spPr>
        <a:xfrm>
          <a:off x="5041900" y="13830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28184</xdr:rowOff>
    </xdr:from>
    <xdr:to>
      <xdr:col>24</xdr:col>
      <xdr:colOff>12700</xdr:colOff>
      <xdr:row>82</xdr:row>
      <xdr:rowOff>28184</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408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10505</xdr:rowOff>
    </xdr:from>
    <xdr:to>
      <xdr:col>23</xdr:col>
      <xdr:colOff>133350</xdr:colOff>
      <xdr:row>85</xdr:row>
      <xdr:rowOff>53191</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4114800" y="14412305"/>
          <a:ext cx="838200" cy="21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86</xdr:row>
      <xdr:rowOff>11346</xdr:rowOff>
    </xdr:from>
    <xdr:ext cx="762000" cy="259045"/>
    <xdr:sp macro="" textlink="">
      <xdr:nvSpPr>
        <xdr:cNvPr id="200" name="人件費・物件費等の状況平均値テキスト">
          <a:extLst>
            <a:ext uri="{FF2B5EF4-FFF2-40B4-BE49-F238E27FC236}">
              <a16:creationId xmlns:a16="http://schemas.microsoft.com/office/drawing/2014/main" id="{00000000-0008-0000-0300-0000C8000000}"/>
            </a:ext>
          </a:extLst>
        </xdr:cNvPr>
        <xdr:cNvSpPr txBox="1"/>
      </xdr:nvSpPr>
      <xdr:spPr>
        <a:xfrm>
          <a:off x="5041900" y="147560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39269</xdr:rowOff>
    </xdr:from>
    <xdr:to>
      <xdr:col>23</xdr:col>
      <xdr:colOff>184150</xdr:colOff>
      <xdr:row>86</xdr:row>
      <xdr:rowOff>140869</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902200" y="1478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3076</xdr:rowOff>
    </xdr:from>
    <xdr:to>
      <xdr:col>19</xdr:col>
      <xdr:colOff>133350</xdr:colOff>
      <xdr:row>85</xdr:row>
      <xdr:rowOff>53191</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3225800" y="14404876"/>
          <a:ext cx="889000" cy="22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85</xdr:row>
      <xdr:rowOff>118146</xdr:rowOff>
    </xdr:from>
    <xdr:to>
      <xdr:col>19</xdr:col>
      <xdr:colOff>184150</xdr:colOff>
      <xdr:row>86</xdr:row>
      <xdr:rowOff>48296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064000" y="1469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33073</xdr:rowOff>
    </xdr:from>
    <xdr:ext cx="7366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733800" y="14777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140722</xdr:rowOff>
    </xdr:from>
    <xdr:to>
      <xdr:col>15</xdr:col>
      <xdr:colOff>82550</xdr:colOff>
      <xdr:row>84</xdr:row>
      <xdr:rowOff>3076</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2336800" y="14028172"/>
          <a:ext cx="889000" cy="376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170969</xdr:rowOff>
    </xdr:from>
    <xdr:to>
      <xdr:col>15</xdr:col>
      <xdr:colOff>133350</xdr:colOff>
      <xdr:row>84</xdr:row>
      <xdr:rowOff>101119</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3175000" y="1440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85896</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844800" y="14487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46718</xdr:rowOff>
    </xdr:from>
    <xdr:to>
      <xdr:col>11</xdr:col>
      <xdr:colOff>31750</xdr:colOff>
      <xdr:row>81</xdr:row>
      <xdr:rowOff>140722</xdr:rowOff>
    </xdr:to>
    <xdr:cxnSp macro="">
      <xdr:nvCxnSpPr>
        <xdr:cNvPr id="208" name="直線コネクタ 207">
          <a:extLst>
            <a:ext uri="{FF2B5EF4-FFF2-40B4-BE49-F238E27FC236}">
              <a16:creationId xmlns:a16="http://schemas.microsoft.com/office/drawing/2014/main" id="{00000000-0008-0000-0300-0000D0000000}"/>
            </a:ext>
          </a:extLst>
        </xdr:cNvPr>
        <xdr:cNvCxnSpPr/>
      </xdr:nvCxnSpPr>
      <xdr:spPr>
        <a:xfrm>
          <a:off x="1447800" y="13934168"/>
          <a:ext cx="889000" cy="9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120647</xdr:rowOff>
    </xdr:from>
    <xdr:to>
      <xdr:col>11</xdr:col>
      <xdr:colOff>82550</xdr:colOff>
      <xdr:row>83</xdr:row>
      <xdr:rowOff>50797</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2286000" y="1417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35574</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955800" y="14265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51033</xdr:rowOff>
    </xdr:from>
    <xdr:to>
      <xdr:col>7</xdr:col>
      <xdr:colOff>31750</xdr:colOff>
      <xdr:row>82</xdr:row>
      <xdr:rowOff>152633</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1397000" y="1410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137410</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066800" y="14196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131155</xdr:rowOff>
    </xdr:from>
    <xdr:to>
      <xdr:col>23</xdr:col>
      <xdr:colOff>184150</xdr:colOff>
      <xdr:row>84</xdr:row>
      <xdr:rowOff>61305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902200" y="1436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147682</xdr:rowOff>
    </xdr:from>
    <xdr:ext cx="762000" cy="259045"/>
    <xdr:sp macro="" textlink="">
      <xdr:nvSpPr>
        <xdr:cNvPr id="219" name="人件費・物件費等の状況該当値テキスト">
          <a:extLst>
            <a:ext uri="{FF2B5EF4-FFF2-40B4-BE49-F238E27FC236}">
              <a16:creationId xmlns:a16="http://schemas.microsoft.com/office/drawing/2014/main" id="{00000000-0008-0000-0300-0000DB000000}"/>
            </a:ext>
          </a:extLst>
        </xdr:cNvPr>
        <xdr:cNvSpPr txBox="1"/>
      </xdr:nvSpPr>
      <xdr:spPr>
        <a:xfrm>
          <a:off x="5041900" y="1420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2391</xdr:rowOff>
    </xdr:from>
    <xdr:to>
      <xdr:col>19</xdr:col>
      <xdr:colOff>184150</xdr:colOff>
      <xdr:row>85</xdr:row>
      <xdr:rowOff>103991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064000" y="1457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114168</xdr:rowOff>
    </xdr:from>
    <xdr:ext cx="7366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3733800" y="14344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123726</xdr:rowOff>
    </xdr:from>
    <xdr:to>
      <xdr:col>15</xdr:col>
      <xdr:colOff>133350</xdr:colOff>
      <xdr:row>84</xdr:row>
      <xdr:rowOff>53876</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3175000" y="1435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64053</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2844800" y="14122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89922</xdr:rowOff>
    </xdr:from>
    <xdr:to>
      <xdr:col>11</xdr:col>
      <xdr:colOff>82550</xdr:colOff>
      <xdr:row>82</xdr:row>
      <xdr:rowOff>20072</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2286000" y="1397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30249</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955800" y="1374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167368</xdr:rowOff>
    </xdr:from>
    <xdr:to>
      <xdr:col>7</xdr:col>
      <xdr:colOff>31750</xdr:colOff>
      <xdr:row>81</xdr:row>
      <xdr:rowOff>97518</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1397000" y="1388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107695</xdr:rowOff>
    </xdr:from>
    <xdr:ext cx="762000" cy="2590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066800" y="13652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類似団体平均を下回る給与水準となっています。今後も国や県等との均衡を考慮しながら、引き続き給与水準の適正化に努めます。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a:extLst>
            <a:ext uri="{FF2B5EF4-FFF2-40B4-BE49-F238E27FC236}">
              <a16:creationId xmlns:a16="http://schemas.microsoft.com/office/drawing/2014/main" id="{00000000-0008-0000-0300-000001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138793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7018000" y="13915571"/>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9" name="給与水準   （国との比較）最小値テキスト">
          <a:extLst>
            <a:ext uri="{FF2B5EF4-FFF2-40B4-BE49-F238E27FC236}">
              <a16:creationId xmlns:a16="http://schemas.microsoft.com/office/drawing/2014/main" id="{00000000-0008-0000-0300-00000301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61" name="給与水準   （国との比較）最大値テキスト">
          <a:extLst>
            <a:ext uri="{FF2B5EF4-FFF2-40B4-BE49-F238E27FC236}">
              <a16:creationId xmlns:a16="http://schemas.microsoft.com/office/drawing/2014/main" id="{00000000-0008-0000-0300-000005010000}"/>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62593</xdr:rowOff>
    </xdr:from>
    <xdr:to>
      <xdr:col>81</xdr:col>
      <xdr:colOff>44450</xdr:colOff>
      <xdr:row>81</xdr:row>
      <xdr:rowOff>131536</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6179800" y="13950043"/>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158041</xdr:rowOff>
    </xdr:from>
    <xdr:ext cx="762000" cy="259045"/>
    <xdr:sp macro="" textlink="">
      <xdr:nvSpPr>
        <xdr:cNvPr id="264" name="給与水準   （国との比較）平均値テキスト">
          <a:extLst>
            <a:ext uri="{FF2B5EF4-FFF2-40B4-BE49-F238E27FC236}">
              <a16:creationId xmlns:a16="http://schemas.microsoft.com/office/drawing/2014/main" id="{00000000-0008-0000-0300-000008010000}"/>
            </a:ext>
          </a:extLst>
        </xdr:cNvPr>
        <xdr:cNvSpPr txBox="1"/>
      </xdr:nvSpPr>
      <xdr:spPr>
        <a:xfrm>
          <a:off x="17106900" y="14388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14514</xdr:rowOff>
    </xdr:from>
    <xdr:to>
      <xdr:col>81</xdr:col>
      <xdr:colOff>95250</xdr:colOff>
      <xdr:row>84</xdr:row>
      <xdr:rowOff>116114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9672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131536</xdr:rowOff>
    </xdr:from>
    <xdr:to>
      <xdr:col>77</xdr:col>
      <xdr:colOff>44450</xdr:colOff>
      <xdr:row>83</xdr:row>
      <xdr:rowOff>29936</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5290800" y="14018986"/>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166914</xdr:rowOff>
    </xdr:from>
    <xdr:to>
      <xdr:col>72</xdr:col>
      <xdr:colOff>203200</xdr:colOff>
      <xdr:row>83</xdr:row>
      <xdr:rowOff>29936</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4401800" y="1422581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48986</xdr:rowOff>
    </xdr:from>
    <xdr:to>
      <xdr:col>73</xdr:col>
      <xdr:colOff>44450</xdr:colOff>
      <xdr:row>84</xdr:row>
      <xdr:rowOff>150586</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5240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135363</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909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166914</xdr:rowOff>
    </xdr:from>
    <xdr:to>
      <xdr:col>68</xdr:col>
      <xdr:colOff>152400</xdr:colOff>
      <xdr:row>83</xdr:row>
      <xdr:rowOff>64407</xdr:rowOff>
    </xdr:to>
    <xdr:cxnSp macro="">
      <xdr:nvCxnSpPr>
        <xdr:cNvPr id="272" name="直線コネクタ 271">
          <a:extLst>
            <a:ext uri="{FF2B5EF4-FFF2-40B4-BE49-F238E27FC236}">
              <a16:creationId xmlns:a16="http://schemas.microsoft.com/office/drawing/2014/main" id="{00000000-0008-0000-0300-000010010000}"/>
            </a:ext>
          </a:extLst>
        </xdr:cNvPr>
        <xdr:cNvCxnSpPr/>
      </xdr:nvCxnSpPr>
      <xdr:spPr>
        <a:xfrm flipV="1">
          <a:off x="13512800" y="1422581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48986</xdr:rowOff>
    </xdr:from>
    <xdr:to>
      <xdr:col>68</xdr:col>
      <xdr:colOff>203200</xdr:colOff>
      <xdr:row>84</xdr:row>
      <xdr:rowOff>150586</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4351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135363</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020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48986</xdr:rowOff>
    </xdr:from>
    <xdr:to>
      <xdr:col>64</xdr:col>
      <xdr:colOff>152400</xdr:colOff>
      <xdr:row>84</xdr:row>
      <xdr:rowOff>150586</xdr:rowOff>
    </xdr:to>
    <xdr:sp macro="" textlink="">
      <xdr:nvSpPr>
        <xdr:cNvPr id="275" name="フローチャート: 判断 274">
          <a:extLst>
            <a:ext uri="{FF2B5EF4-FFF2-40B4-BE49-F238E27FC236}">
              <a16:creationId xmlns:a16="http://schemas.microsoft.com/office/drawing/2014/main" id="{00000000-0008-0000-0300-000013010000}"/>
            </a:ext>
          </a:extLst>
        </xdr:cNvPr>
        <xdr:cNvSpPr/>
      </xdr:nvSpPr>
      <xdr:spPr>
        <a:xfrm>
          <a:off x="13462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135363</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131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11793</xdr:rowOff>
    </xdr:from>
    <xdr:to>
      <xdr:col>81</xdr:col>
      <xdr:colOff>95250</xdr:colOff>
      <xdr:row>81</xdr:row>
      <xdr:rowOff>113393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9672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104520</xdr:rowOff>
    </xdr:from>
    <xdr:ext cx="762000" cy="259045"/>
    <xdr:sp macro="" textlink="">
      <xdr:nvSpPr>
        <xdr:cNvPr id="283" name="給与水準   （国との比較）該当値テキスト">
          <a:extLst>
            <a:ext uri="{FF2B5EF4-FFF2-40B4-BE49-F238E27FC236}">
              <a16:creationId xmlns:a16="http://schemas.microsoft.com/office/drawing/2014/main" id="{00000000-0008-0000-0300-00001B010000}"/>
            </a:ext>
          </a:extLst>
        </xdr:cNvPr>
        <xdr:cNvSpPr txBox="1"/>
      </xdr:nvSpPr>
      <xdr:spPr>
        <a:xfrm>
          <a:off x="17106900" y="1382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80736</xdr:rowOff>
    </xdr:from>
    <xdr:to>
      <xdr:col>77</xdr:col>
      <xdr:colOff>95250</xdr:colOff>
      <xdr:row>82</xdr:row>
      <xdr:rowOff>10886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6129000" y="139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21063</xdr:rowOff>
    </xdr:from>
    <xdr:ext cx="7366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798800" y="13737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150586</xdr:rowOff>
    </xdr:from>
    <xdr:to>
      <xdr:col>73</xdr:col>
      <xdr:colOff>44450</xdr:colOff>
      <xdr:row>83</xdr:row>
      <xdr:rowOff>80736</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5240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90913</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909800" y="1397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116114</xdr:rowOff>
    </xdr:from>
    <xdr:to>
      <xdr:col>68</xdr:col>
      <xdr:colOff>203200</xdr:colOff>
      <xdr:row>83</xdr:row>
      <xdr:rowOff>46264</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43510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56441</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4020800" y="1394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13607</xdr:rowOff>
    </xdr:from>
    <xdr:to>
      <xdr:col>64</xdr:col>
      <xdr:colOff>152400</xdr:colOff>
      <xdr:row>83</xdr:row>
      <xdr:rowOff>115207</xdr:rowOff>
    </xdr:to>
    <xdr:sp macro="" textlink="">
      <xdr:nvSpPr>
        <xdr:cNvPr id="290" name="楕円 289">
          <a:extLst>
            <a:ext uri="{FF2B5EF4-FFF2-40B4-BE49-F238E27FC236}">
              <a16:creationId xmlns:a16="http://schemas.microsoft.com/office/drawing/2014/main" id="{00000000-0008-0000-0300-000022010000}"/>
            </a:ext>
          </a:extLst>
        </xdr:cNvPr>
        <xdr:cNvSpPr/>
      </xdr:nvSpPr>
      <xdr:spPr>
        <a:xfrm>
          <a:off x="13462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125384</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131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a:extLst>
            <a:ext uri="{FF2B5EF4-FFF2-40B4-BE49-F238E27FC236}">
              <a16:creationId xmlns:a16="http://schemas.microsoft.com/office/drawing/2014/main" id="{00000000-0008-0000-0300-00002F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令和４年度は、令和２年７月豪雨災害からの復旧・復興、新型コロナウイルス対策、マイナンバー交付等の業務増加に伴う任期付職員の採用等により、前年比</a:t>
          </a:r>
          <a:r>
            <a:rPr kumimoji="1" lang="en-US" altLang="ja-JP" sz="1300">
              <a:latin typeface="ＭＳ Ｐゴシック" panose="020B0600070205080204" pitchFamily="50" charset="-128"/>
              <a:ea typeface="ＭＳ Ｐゴシック" panose="020B0600070205080204" pitchFamily="50" charset="-128"/>
            </a:rPr>
            <a:t>0.29</a:t>
          </a:r>
          <a:r>
            <a:rPr kumimoji="1" lang="ja-JP" altLang="en-US" sz="1300">
              <a:latin typeface="ＭＳ Ｐゴシック" panose="020B0600070205080204" pitchFamily="50" charset="-128"/>
              <a:ea typeface="ＭＳ Ｐゴシック" panose="020B0600070205080204" pitchFamily="50" charset="-128"/>
            </a:rPr>
            <a:t>人の増加となった。今後は令和５年３月に策定した八代市定員管理計画に基づき、市総合計画の重点戦略に掲げる重点取組等に必要な人員を確保するとともに、年齢構成の偏りの是正や専門的な職種の人材確保に重点を置きつつ、適正な定員管理に努めます。</a:t>
          </a:r>
        </a:p>
      </xdr:txBody>
    </xdr:sp>
    <xdr:clientData/>
  </xdr:twoCellAnchor>
  <xdr:oneCellAnchor>
    <xdr:from>
      <xdr:col>61</xdr:col>
      <xdr:colOff>6350</xdr:colOff>
      <xdr:row>54</xdr:row>
      <xdr:rowOff>139700</xdr:rowOff>
    </xdr:from>
    <xdr:ext cx="349839" cy="225703"/>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68156</xdr:rowOff>
    </xdr:from>
    <xdr:to>
      <xdr:col>81</xdr:col>
      <xdr:colOff>44450</xdr:colOff>
      <xdr:row>67</xdr:row>
      <xdr:rowOff>80010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83706"/>
          <a:ext cx="0" cy="1383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52087</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80010</xdr:rowOff>
    </xdr:from>
    <xdr:to>
      <xdr:col>81</xdr:col>
      <xdr:colOff>133350</xdr:colOff>
      <xdr:row>67</xdr:row>
      <xdr:rowOff>80010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154533</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68156</xdr:rowOff>
    </xdr:from>
    <xdr:to>
      <xdr:col>81</xdr:col>
      <xdr:colOff>133350</xdr:colOff>
      <xdr:row>59</xdr:row>
      <xdr:rowOff>68156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128905</xdr:rowOff>
    </xdr:from>
    <xdr:to>
      <xdr:col>81</xdr:col>
      <xdr:colOff>44450</xdr:colOff>
      <xdr:row>63</xdr:row>
      <xdr:rowOff>74083</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758805"/>
          <a:ext cx="838200" cy="11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98654</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5571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82127</xdr:rowOff>
    </xdr:from>
    <xdr:to>
      <xdr:col>81</xdr:col>
      <xdr:colOff>95250</xdr:colOff>
      <xdr:row>63</xdr:row>
      <xdr:rowOff>12277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92710</xdr:rowOff>
    </xdr:from>
    <xdr:to>
      <xdr:col>77</xdr:col>
      <xdr:colOff>44450</xdr:colOff>
      <xdr:row>62</xdr:row>
      <xdr:rowOff>128905</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72261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41910</xdr:rowOff>
    </xdr:from>
    <xdr:to>
      <xdr:col>77</xdr:col>
      <xdr:colOff>95250</xdr:colOff>
      <xdr:row>62</xdr:row>
      <xdr:rowOff>143510</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153687</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44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60537</xdr:rowOff>
    </xdr:from>
    <xdr:to>
      <xdr:col>72</xdr:col>
      <xdr:colOff>203200</xdr:colOff>
      <xdr:row>62</xdr:row>
      <xdr:rowOff>92710</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69043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131445</xdr:rowOff>
    </xdr:from>
    <xdr:to>
      <xdr:col>73</xdr:col>
      <xdr:colOff>44450</xdr:colOff>
      <xdr:row>61</xdr:row>
      <xdr:rowOff>61595</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71772</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48471</xdr:rowOff>
    </xdr:from>
    <xdr:to>
      <xdr:col>68</xdr:col>
      <xdr:colOff>152400</xdr:colOff>
      <xdr:row>62</xdr:row>
      <xdr:rowOff>60537</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678371"/>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135467</xdr:rowOff>
    </xdr:from>
    <xdr:to>
      <xdr:col>68</xdr:col>
      <xdr:colOff>203200</xdr:colOff>
      <xdr:row>61</xdr:row>
      <xdr:rowOff>65617</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4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75794</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19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119380</xdr:rowOff>
    </xdr:from>
    <xdr:to>
      <xdr:col>64</xdr:col>
      <xdr:colOff>152400</xdr:colOff>
      <xdr:row>61</xdr:row>
      <xdr:rowOff>49530</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59707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23283</xdr:rowOff>
    </xdr:from>
    <xdr:to>
      <xdr:col>81</xdr:col>
      <xdr:colOff>95250</xdr:colOff>
      <xdr:row>63</xdr:row>
      <xdr:rowOff>124883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166810</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79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78105</xdr:rowOff>
    </xdr:from>
    <xdr:to>
      <xdr:col>77</xdr:col>
      <xdr:colOff>95250</xdr:colOff>
      <xdr:row>63</xdr:row>
      <xdr:rowOff>8255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164482</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794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41910</xdr:rowOff>
    </xdr:from>
    <xdr:to>
      <xdr:col>73</xdr:col>
      <xdr:colOff>44450</xdr:colOff>
      <xdr:row>62</xdr:row>
      <xdr:rowOff>143510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128287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9737</xdr:rowOff>
    </xdr:from>
    <xdr:to>
      <xdr:col>68</xdr:col>
      <xdr:colOff>203200</xdr:colOff>
      <xdr:row>62</xdr:row>
      <xdr:rowOff>111337</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96114</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169121</xdr:rowOff>
    </xdr:from>
    <xdr:to>
      <xdr:col>64</xdr:col>
      <xdr:colOff>152400</xdr:colOff>
      <xdr:row>62</xdr:row>
      <xdr:rowOff>99271</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62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84048</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713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類似団体平均値及び熊本県平均値を上回っており、前年度と比較して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ポイント上昇しております。要因としては、環境センター建設の一部で据置期間が終了したことによるものです。</a:t>
          </a:r>
        </a:p>
        <a:p>
          <a:r>
            <a:rPr kumimoji="1" lang="ja-JP" altLang="en-US" sz="1300">
              <a:latin typeface="ＭＳ Ｐゴシック" panose="020B0600070205080204" pitchFamily="50" charset="-128"/>
              <a:ea typeface="ＭＳ Ｐゴシック" panose="020B0600070205080204" pitchFamily="50" charset="-128"/>
            </a:rPr>
            <a:t>　今後も、引き続き、新庁舎、災害復旧関連事業等の複数の大型事業の償還が重なることから、実質公債費比率は一時的に上昇する見込みです。</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a:extLst>
            <a:ext uri="{FF2B5EF4-FFF2-40B4-BE49-F238E27FC236}">
              <a16:creationId xmlns:a16="http://schemas.microsoft.com/office/drawing/2014/main" id="{00000000-0008-0000-0300-00007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157843</xdr:rowOff>
    </xdr:from>
    <xdr:to>
      <xdr:col>81</xdr:col>
      <xdr:colOff>44450</xdr:colOff>
      <xdr:row>44</xdr:row>
      <xdr:rowOff>75474</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7018000" y="6330043"/>
          <a:ext cx="0" cy="1289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47551</xdr:rowOff>
    </xdr:from>
    <xdr:ext cx="762000" cy="259045"/>
    <xdr:sp macro="" textlink="">
      <xdr:nvSpPr>
        <xdr:cNvPr id="385" name="公債費負担の状況最小値テキスト">
          <a:extLst>
            <a:ext uri="{FF2B5EF4-FFF2-40B4-BE49-F238E27FC236}">
              <a16:creationId xmlns:a16="http://schemas.microsoft.com/office/drawing/2014/main" id="{00000000-0008-0000-0300-000081010000}"/>
            </a:ext>
          </a:extLst>
        </xdr:cNvPr>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75474</xdr:rowOff>
    </xdr:from>
    <xdr:to>
      <xdr:col>81</xdr:col>
      <xdr:colOff>133350</xdr:colOff>
      <xdr:row>44</xdr:row>
      <xdr:rowOff>75474</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72770</xdr:rowOff>
    </xdr:from>
    <xdr:ext cx="762000" cy="259045"/>
    <xdr:sp macro="" textlink="">
      <xdr:nvSpPr>
        <xdr:cNvPr id="387" name="公債費負担の状況最大値テキスト">
          <a:extLst>
            <a:ext uri="{FF2B5EF4-FFF2-40B4-BE49-F238E27FC236}">
              <a16:creationId xmlns:a16="http://schemas.microsoft.com/office/drawing/2014/main" id="{00000000-0008-0000-0300-000083010000}"/>
            </a:ext>
          </a:extLst>
        </xdr:cNvPr>
        <xdr:cNvSpPr txBox="1"/>
      </xdr:nvSpPr>
      <xdr:spPr>
        <a:xfrm>
          <a:off x="17106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157843</xdr:rowOff>
    </xdr:from>
    <xdr:to>
      <xdr:col>81</xdr:col>
      <xdr:colOff>133350</xdr:colOff>
      <xdr:row>36</xdr:row>
      <xdr:rowOff>157843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929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72753</xdr:rowOff>
    </xdr:from>
    <xdr:to>
      <xdr:col>81</xdr:col>
      <xdr:colOff>44450</xdr:colOff>
      <xdr:row>41</xdr:row>
      <xdr:rowOff>79647</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6179800" y="7102203"/>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140987</xdr:rowOff>
    </xdr:from>
    <xdr:ext cx="762000" cy="259045"/>
    <xdr:sp macro="" textlink="">
      <xdr:nvSpPr>
        <xdr:cNvPr id="390" name="公債費負担の状況平均値テキスト">
          <a:extLst>
            <a:ext uri="{FF2B5EF4-FFF2-40B4-BE49-F238E27FC236}">
              <a16:creationId xmlns:a16="http://schemas.microsoft.com/office/drawing/2014/main" id="{00000000-0008-0000-0300-000086010000}"/>
            </a:ext>
          </a:extLst>
        </xdr:cNvPr>
        <xdr:cNvSpPr txBox="1"/>
      </xdr:nvSpPr>
      <xdr:spPr>
        <a:xfrm>
          <a:off x="17106900" y="682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72753</xdr:rowOff>
    </xdr:from>
    <xdr:to>
      <xdr:col>77</xdr:col>
      <xdr:colOff>44450</xdr:colOff>
      <xdr:row>41</xdr:row>
      <xdr:rowOff>86541</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5290800" y="7102203"/>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103777</xdr:rowOff>
    </xdr:from>
    <xdr:to>
      <xdr:col>77</xdr:col>
      <xdr:colOff>95250</xdr:colOff>
      <xdr:row>41</xdr:row>
      <xdr:rowOff>33927</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6129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44104</xdr:rowOff>
    </xdr:from>
    <xdr:ext cx="7366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798800" y="6730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86541</xdr:rowOff>
    </xdr:from>
    <xdr:to>
      <xdr:col>72</xdr:col>
      <xdr:colOff>203200</xdr:colOff>
      <xdr:row>41</xdr:row>
      <xdr:rowOff>100330</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flipV="1">
          <a:off x="14401800" y="7115991"/>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55517</xdr:rowOff>
    </xdr:from>
    <xdr:to>
      <xdr:col>73</xdr:col>
      <xdr:colOff>44450</xdr:colOff>
      <xdr:row>40</xdr:row>
      <xdr:rowOff>157117</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52400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167294</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668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100330</xdr:rowOff>
    </xdr:from>
    <xdr:to>
      <xdr:col>68</xdr:col>
      <xdr:colOff>152400</xdr:colOff>
      <xdr:row>41</xdr:row>
      <xdr:rowOff>134801</xdr:rowOff>
    </xdr:to>
    <xdr:cxnSp macro="">
      <xdr:nvCxnSpPr>
        <xdr:cNvPr id="398" name="直線コネクタ 397">
          <a:extLst>
            <a:ext uri="{FF2B5EF4-FFF2-40B4-BE49-F238E27FC236}">
              <a16:creationId xmlns:a16="http://schemas.microsoft.com/office/drawing/2014/main" id="{00000000-0008-0000-0300-00008E010000}"/>
            </a:ext>
          </a:extLst>
        </xdr:cNvPr>
        <xdr:cNvCxnSpPr/>
      </xdr:nvCxnSpPr>
      <xdr:spPr>
        <a:xfrm flipV="1">
          <a:off x="13512800" y="712978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83094</xdr:rowOff>
    </xdr:from>
    <xdr:to>
      <xdr:col>68</xdr:col>
      <xdr:colOff>203200</xdr:colOff>
      <xdr:row>41</xdr:row>
      <xdr:rowOff>13244</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4351000" y="694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23421</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670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96883</xdr:rowOff>
    </xdr:from>
    <xdr:to>
      <xdr:col>64</xdr:col>
      <xdr:colOff>152400</xdr:colOff>
      <xdr:row>41</xdr:row>
      <xdr:rowOff>27033</xdr:rowOff>
    </xdr:to>
    <xdr:sp macro="" textlink="">
      <xdr:nvSpPr>
        <xdr:cNvPr id="401" name="フローチャート: 判断 400">
          <a:extLst>
            <a:ext uri="{FF2B5EF4-FFF2-40B4-BE49-F238E27FC236}">
              <a16:creationId xmlns:a16="http://schemas.microsoft.com/office/drawing/2014/main" id="{00000000-0008-0000-0300-000091010000}"/>
            </a:ext>
          </a:extLst>
        </xdr:cNvPr>
        <xdr:cNvSpPr/>
      </xdr:nvSpPr>
      <xdr:spPr>
        <a:xfrm>
          <a:off x="13462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37210</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672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28847</xdr:rowOff>
    </xdr:from>
    <xdr:to>
      <xdr:col>81</xdr:col>
      <xdr:colOff>95250</xdr:colOff>
      <xdr:row>41</xdr:row>
      <xdr:rowOff>130447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967200" y="705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924</xdr:rowOff>
    </xdr:from>
    <xdr:ext cx="762000" cy="259045"/>
    <xdr:sp macro="" textlink="">
      <xdr:nvSpPr>
        <xdr:cNvPr id="409" name="公債費負担の状況該当値テキスト">
          <a:extLst>
            <a:ext uri="{FF2B5EF4-FFF2-40B4-BE49-F238E27FC236}">
              <a16:creationId xmlns:a16="http://schemas.microsoft.com/office/drawing/2014/main" id="{00000000-0008-0000-0300-000099010000}"/>
            </a:ext>
          </a:extLst>
        </xdr:cNvPr>
        <xdr:cNvSpPr txBox="1"/>
      </xdr:nvSpPr>
      <xdr:spPr>
        <a:xfrm>
          <a:off x="17106900" y="7030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21953</xdr:rowOff>
    </xdr:from>
    <xdr:to>
      <xdr:col>77</xdr:col>
      <xdr:colOff>95250</xdr:colOff>
      <xdr:row>41</xdr:row>
      <xdr:rowOff>123553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6129000" y="705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108330</xdr:rowOff>
    </xdr:from>
    <xdr:ext cx="7366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798800" y="7137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35741</xdr:rowOff>
    </xdr:from>
    <xdr:to>
      <xdr:col>73</xdr:col>
      <xdr:colOff>44450</xdr:colOff>
      <xdr:row>41</xdr:row>
      <xdr:rowOff>137341</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5240000" y="706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122118</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909800" y="715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49530</xdr:rowOff>
    </xdr:from>
    <xdr:to>
      <xdr:col>68</xdr:col>
      <xdr:colOff>203200</xdr:colOff>
      <xdr:row>41</xdr:row>
      <xdr:rowOff>151130</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4351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84001</xdr:rowOff>
    </xdr:from>
    <xdr:to>
      <xdr:col>64</xdr:col>
      <xdr:colOff>152400</xdr:colOff>
      <xdr:row>42</xdr:row>
      <xdr:rowOff>14151</xdr:rowOff>
    </xdr:to>
    <xdr:sp macro="" textlink="">
      <xdr:nvSpPr>
        <xdr:cNvPr id="416" name="楕円 415">
          <a:extLst>
            <a:ext uri="{FF2B5EF4-FFF2-40B4-BE49-F238E27FC236}">
              <a16:creationId xmlns:a16="http://schemas.microsoft.com/office/drawing/2014/main" id="{00000000-0008-0000-0300-0000A0010000}"/>
            </a:ext>
          </a:extLst>
        </xdr:cNvPr>
        <xdr:cNvSpPr/>
      </xdr:nvSpPr>
      <xdr:spPr>
        <a:xfrm>
          <a:off x="13462000" y="711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170378</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131800" y="719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ポイント低下しましたが、類似団体平均値及び熊本県平均値を大きく上回っています。</a:t>
          </a:r>
        </a:p>
        <a:p>
          <a:r>
            <a:rPr kumimoji="1" lang="ja-JP" altLang="en-US" sz="1300">
              <a:latin typeface="ＭＳ Ｐゴシック" panose="020B0600070205080204" pitchFamily="50" charset="-128"/>
              <a:ea typeface="ＭＳ Ｐゴシック" panose="020B0600070205080204" pitchFamily="50" charset="-128"/>
            </a:rPr>
            <a:t>　要因としては、新庁舎建設等の大型事業や令和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月豪雨による災害復旧事業の地方債の増加が挙げられます。</a:t>
          </a:r>
        </a:p>
        <a:p>
          <a:r>
            <a:rPr kumimoji="1" lang="ja-JP" altLang="en-US" sz="1300">
              <a:latin typeface="ＭＳ Ｐゴシック" panose="020B0600070205080204" pitchFamily="50" charset="-128"/>
              <a:ea typeface="ＭＳ Ｐゴシック" panose="020B0600070205080204" pitchFamily="50" charset="-128"/>
            </a:rPr>
            <a:t>　新庁舎建設事業は令和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で完了しましたが、災害復旧事業は複数年を要するため、今後も地方債の増加が見込まれます。建設事業を精査し、地方債発行額の抑制を行うとともに、借入残高の減少に努め、財政の健全化を図ります。</a:t>
          </a:r>
        </a:p>
      </xdr:txBody>
    </xdr:sp>
    <xdr:clientData/>
  </xdr:twoCellAnchor>
  <xdr:oneCellAnchor>
    <xdr:from>
      <xdr:col>61</xdr:col>
      <xdr:colOff>6350</xdr:colOff>
      <xdr:row>10</xdr:row>
      <xdr:rowOff>63500</xdr:rowOff>
    </xdr:from>
    <xdr:ext cx="298543" cy="225703"/>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7" name="将来負担の状況グラフ枠">
          <a:extLst>
            <a:ext uri="{FF2B5EF4-FFF2-40B4-BE49-F238E27FC236}">
              <a16:creationId xmlns:a16="http://schemas.microsoft.com/office/drawing/2014/main" id="{00000000-0008-0000-0300-0000BF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22195</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7018000" y="2313214"/>
          <a:ext cx="0" cy="16523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165722</xdr:rowOff>
    </xdr:from>
    <xdr:ext cx="762000" cy="259045"/>
    <xdr:sp macro="" textlink="">
      <xdr:nvSpPr>
        <xdr:cNvPr id="449" name="将来負担の状況最小値テキスト">
          <a:extLst>
            <a:ext uri="{FF2B5EF4-FFF2-40B4-BE49-F238E27FC236}">
              <a16:creationId xmlns:a16="http://schemas.microsoft.com/office/drawing/2014/main" id="{00000000-0008-0000-0300-0000C1010000}"/>
            </a:ext>
          </a:extLst>
        </xdr:cNvPr>
        <xdr:cNvSpPr txBox="1"/>
      </xdr:nvSpPr>
      <xdr:spPr>
        <a:xfrm>
          <a:off x="17106900" y="393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22195</xdr:rowOff>
    </xdr:from>
    <xdr:to>
      <xdr:col>81</xdr:col>
      <xdr:colOff>133350</xdr:colOff>
      <xdr:row>23</xdr:row>
      <xdr:rowOff>22195</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3965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1" name="将来負担の状況最大値テキスト">
          <a:extLst>
            <a:ext uri="{FF2B5EF4-FFF2-40B4-BE49-F238E27FC236}">
              <a16:creationId xmlns:a16="http://schemas.microsoft.com/office/drawing/2014/main" id="{00000000-0008-0000-0300-0000C3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90956</xdr:rowOff>
    </xdr:from>
    <xdr:to>
      <xdr:col>81</xdr:col>
      <xdr:colOff>44450</xdr:colOff>
      <xdr:row>19</xdr:row>
      <xdr:rowOff>93254</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6179800" y="3348506"/>
          <a:ext cx="8382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154171</xdr:rowOff>
    </xdr:from>
    <xdr:ext cx="762000" cy="259045"/>
    <xdr:sp macro="" textlink="">
      <xdr:nvSpPr>
        <xdr:cNvPr id="454" name="将来負担の状況平均値テキスト">
          <a:extLst>
            <a:ext uri="{FF2B5EF4-FFF2-40B4-BE49-F238E27FC236}">
              <a16:creationId xmlns:a16="http://schemas.microsoft.com/office/drawing/2014/main" id="{00000000-0008-0000-0300-0000C6010000}"/>
            </a:ext>
          </a:extLst>
        </xdr:cNvPr>
        <xdr:cNvSpPr txBox="1"/>
      </xdr:nvSpPr>
      <xdr:spPr>
        <a:xfrm>
          <a:off x="17106900" y="25544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137644</xdr:rowOff>
    </xdr:from>
    <xdr:to>
      <xdr:col>81</xdr:col>
      <xdr:colOff>95250</xdr:colOff>
      <xdr:row>16</xdr:row>
      <xdr:rowOff>67794</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6967200" y="270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93254</xdr:rowOff>
    </xdr:from>
    <xdr:to>
      <xdr:col>77</xdr:col>
      <xdr:colOff>44450</xdr:colOff>
      <xdr:row>19</xdr:row>
      <xdr:rowOff>143813</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5290800" y="3350804"/>
          <a:ext cx="889000" cy="5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39733</xdr:rowOff>
    </xdr:from>
    <xdr:to>
      <xdr:col>77</xdr:col>
      <xdr:colOff>95250</xdr:colOff>
      <xdr:row>16</xdr:row>
      <xdr:rowOff>141333</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6129000" y="278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151510</xdr:rowOff>
    </xdr:from>
    <xdr:ext cx="7366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798800" y="2551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143813</xdr:rowOff>
    </xdr:from>
    <xdr:to>
      <xdr:col>72</xdr:col>
      <xdr:colOff>203200</xdr:colOff>
      <xdr:row>19</xdr:row>
      <xdr:rowOff>157601</xdr:rowOff>
    </xdr:to>
    <xdr:cxnSp macro="">
      <xdr:nvCxnSpPr>
        <xdr:cNvPr id="459" name="直線コネクタ 458">
          <a:extLst>
            <a:ext uri="{FF2B5EF4-FFF2-40B4-BE49-F238E27FC236}">
              <a16:creationId xmlns:a16="http://schemas.microsoft.com/office/drawing/2014/main" id="{00000000-0008-0000-0300-0000CB010000}"/>
            </a:ext>
          </a:extLst>
        </xdr:cNvPr>
        <xdr:cNvCxnSpPr/>
      </xdr:nvCxnSpPr>
      <xdr:spPr>
        <a:xfrm flipV="1">
          <a:off x="14401800" y="3401363"/>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58118</xdr:rowOff>
    </xdr:from>
    <xdr:to>
      <xdr:col>73</xdr:col>
      <xdr:colOff>44450</xdr:colOff>
      <xdr:row>16</xdr:row>
      <xdr:rowOff>159718</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5240000" y="280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169895</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909800" y="2570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104745</xdr:rowOff>
    </xdr:from>
    <xdr:to>
      <xdr:col>68</xdr:col>
      <xdr:colOff>152400</xdr:colOff>
      <xdr:row>19</xdr:row>
      <xdr:rowOff>157601</xdr:rowOff>
    </xdr:to>
    <xdr:cxnSp macro="">
      <xdr:nvCxnSpPr>
        <xdr:cNvPr id="462" name="直線コネクタ 461">
          <a:extLst>
            <a:ext uri="{FF2B5EF4-FFF2-40B4-BE49-F238E27FC236}">
              <a16:creationId xmlns:a16="http://schemas.microsoft.com/office/drawing/2014/main" id="{00000000-0008-0000-0300-0000CE010000}"/>
            </a:ext>
          </a:extLst>
        </xdr:cNvPr>
        <xdr:cNvCxnSpPr/>
      </xdr:nvCxnSpPr>
      <xdr:spPr>
        <a:xfrm>
          <a:off x="13512800" y="3362295"/>
          <a:ext cx="889000" cy="5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87993</xdr:rowOff>
    </xdr:from>
    <xdr:to>
      <xdr:col>68</xdr:col>
      <xdr:colOff>203200</xdr:colOff>
      <xdr:row>17</xdr:row>
      <xdr:rowOff>18143</xdr:rowOff>
    </xdr:to>
    <xdr:sp macro="" textlink="">
      <xdr:nvSpPr>
        <xdr:cNvPr id="463" name="フローチャート: 判断 462">
          <a:extLst>
            <a:ext uri="{FF2B5EF4-FFF2-40B4-BE49-F238E27FC236}">
              <a16:creationId xmlns:a16="http://schemas.microsoft.com/office/drawing/2014/main" id="{00000000-0008-0000-0300-0000CF010000}"/>
            </a:ext>
          </a:extLst>
        </xdr:cNvPr>
        <xdr:cNvSpPr/>
      </xdr:nvSpPr>
      <xdr:spPr>
        <a:xfrm>
          <a:off x="14351000" y="283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28320</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020800" y="260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61565</xdr:rowOff>
    </xdr:from>
    <xdr:to>
      <xdr:col>64</xdr:col>
      <xdr:colOff>152400</xdr:colOff>
      <xdr:row>16</xdr:row>
      <xdr:rowOff>163165</xdr:rowOff>
    </xdr:to>
    <xdr:sp macro="" textlink="">
      <xdr:nvSpPr>
        <xdr:cNvPr id="465" name="フローチャート: 判断 464">
          <a:extLst>
            <a:ext uri="{FF2B5EF4-FFF2-40B4-BE49-F238E27FC236}">
              <a16:creationId xmlns:a16="http://schemas.microsoft.com/office/drawing/2014/main" id="{00000000-0008-0000-0300-0000D1010000}"/>
            </a:ext>
          </a:extLst>
        </xdr:cNvPr>
        <xdr:cNvSpPr/>
      </xdr:nvSpPr>
      <xdr:spPr>
        <a:xfrm>
          <a:off x="13462000" y="28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1892</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131800" y="2573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40156</xdr:rowOff>
    </xdr:from>
    <xdr:to>
      <xdr:col>81</xdr:col>
      <xdr:colOff>95250</xdr:colOff>
      <xdr:row>19</xdr:row>
      <xdr:rowOff>141756</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6967200" y="329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12233</xdr:rowOff>
    </xdr:from>
    <xdr:ext cx="762000" cy="259045"/>
    <xdr:sp macro="" textlink="">
      <xdr:nvSpPr>
        <xdr:cNvPr id="473" name="将来負担の状況該当値テキスト">
          <a:extLst>
            <a:ext uri="{FF2B5EF4-FFF2-40B4-BE49-F238E27FC236}">
              <a16:creationId xmlns:a16="http://schemas.microsoft.com/office/drawing/2014/main" id="{00000000-0008-0000-0300-0000D9010000}"/>
            </a:ext>
          </a:extLst>
        </xdr:cNvPr>
        <xdr:cNvSpPr txBox="1"/>
      </xdr:nvSpPr>
      <xdr:spPr>
        <a:xfrm>
          <a:off x="17106900" y="3269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42454</xdr:rowOff>
    </xdr:from>
    <xdr:to>
      <xdr:col>77</xdr:col>
      <xdr:colOff>95250</xdr:colOff>
      <xdr:row>19</xdr:row>
      <xdr:rowOff>144054</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6129000" y="330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128831</xdr:rowOff>
    </xdr:from>
    <xdr:ext cx="7366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5798800" y="3386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93013</xdr:rowOff>
    </xdr:from>
    <xdr:to>
      <xdr:col>73</xdr:col>
      <xdr:colOff>44450</xdr:colOff>
      <xdr:row>20</xdr:row>
      <xdr:rowOff>23163</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5240000" y="335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7940</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4909800" y="3436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106801</xdr:rowOff>
    </xdr:from>
    <xdr:to>
      <xdr:col>68</xdr:col>
      <xdr:colOff>203200</xdr:colOff>
      <xdr:row>20</xdr:row>
      <xdr:rowOff>36951</xdr:rowOff>
    </xdr:to>
    <xdr:sp macro="" textlink="">
      <xdr:nvSpPr>
        <xdr:cNvPr id="478" name="楕円 477">
          <a:extLst>
            <a:ext uri="{FF2B5EF4-FFF2-40B4-BE49-F238E27FC236}">
              <a16:creationId xmlns:a16="http://schemas.microsoft.com/office/drawing/2014/main" id="{00000000-0008-0000-0300-0000DE010000}"/>
            </a:ext>
          </a:extLst>
        </xdr:cNvPr>
        <xdr:cNvSpPr/>
      </xdr:nvSpPr>
      <xdr:spPr>
        <a:xfrm>
          <a:off x="14351000" y="336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21728</xdr:rowOff>
    </xdr:from>
    <xdr:ext cx="762000" cy="259045"/>
    <xdr:sp macro="" textlink="">
      <xdr:nvSpPr>
        <xdr:cNvPr id="479" name="テキスト ボックス 478">
          <a:extLst>
            <a:ext uri="{FF2B5EF4-FFF2-40B4-BE49-F238E27FC236}">
              <a16:creationId xmlns:a16="http://schemas.microsoft.com/office/drawing/2014/main" id="{00000000-0008-0000-0300-0000DF010000}"/>
            </a:ext>
          </a:extLst>
        </xdr:cNvPr>
        <xdr:cNvSpPr txBox="1"/>
      </xdr:nvSpPr>
      <xdr:spPr>
        <a:xfrm>
          <a:off x="14020800" y="345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53945</xdr:rowOff>
    </xdr:from>
    <xdr:to>
      <xdr:col>64</xdr:col>
      <xdr:colOff>152400</xdr:colOff>
      <xdr:row>19</xdr:row>
      <xdr:rowOff>155545</xdr:rowOff>
    </xdr:to>
    <xdr:sp macro="" textlink="">
      <xdr:nvSpPr>
        <xdr:cNvPr id="480" name="楕円 479">
          <a:extLst>
            <a:ext uri="{FF2B5EF4-FFF2-40B4-BE49-F238E27FC236}">
              <a16:creationId xmlns:a16="http://schemas.microsoft.com/office/drawing/2014/main" id="{00000000-0008-0000-0300-0000E0010000}"/>
            </a:ext>
          </a:extLst>
        </xdr:cNvPr>
        <xdr:cNvSpPr/>
      </xdr:nvSpPr>
      <xdr:spPr>
        <a:xfrm>
          <a:off x="13462000" y="331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140322</xdr:rowOff>
    </xdr:from>
    <xdr:ext cx="762000" cy="259045"/>
    <xdr:sp macro="" textlink="">
      <xdr:nvSpPr>
        <xdr:cNvPr id="481" name="テキスト ボックス 480">
          <a:extLst>
            <a:ext uri="{FF2B5EF4-FFF2-40B4-BE49-F238E27FC236}">
              <a16:creationId xmlns:a16="http://schemas.microsoft.com/office/drawing/2014/main" id="{00000000-0008-0000-0300-0000E1010000}"/>
            </a:ext>
          </a:extLst>
        </xdr:cNvPr>
        <xdr:cNvSpPr txBox="1"/>
      </xdr:nvSpPr>
      <xdr:spPr>
        <a:xfrm>
          <a:off x="13131800" y="339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熊本県八代市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122,625
119,557
681.29
69,643,644
67,748,733
1,532,366
33,838,437
84,056,428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90.1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類似団体平均値を</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、前年度の値を</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上回る結果となっています。主な要因としては、定年・早期退職者の増加により、退職手当の費用が増えたことや、新型コロナウイルス対策、マイナンバー交付等の業務増加に伴い任期付職員を採用したことなどによるものです。なお、ラスパイレス指数は類似団体平均値を下回る傾向にあることから、今後も現在の給与水準を維持しながら、組織体制の見直し等を積極的に進め、適正な定員管理により職員の新陳代謝を図り、人件費の抑制に努めます。</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94343</xdr:rowOff>
    </xdr:from>
    <xdr:to>
      <xdr:col>24</xdr:col>
      <xdr:colOff>25400</xdr:colOff>
      <xdr:row>41</xdr:row>
      <xdr:rowOff>20865</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580743"/>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164392</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02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20865</xdr:rowOff>
    </xdr:from>
    <xdr:to>
      <xdr:col>24</xdr:col>
      <xdr:colOff>114300</xdr:colOff>
      <xdr:row>41</xdr:row>
      <xdr:rowOff>20865</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05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9270</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2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94343</xdr:rowOff>
    </xdr:from>
    <xdr:to>
      <xdr:col>24</xdr:col>
      <xdr:colOff>114300</xdr:colOff>
      <xdr:row>32</xdr:row>
      <xdr:rowOff>94343</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580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102507</xdr:rowOff>
    </xdr:from>
    <xdr:to>
      <xdr:col>24</xdr:col>
      <xdr:colOff>25400</xdr:colOff>
      <xdr:row>38</xdr:row>
      <xdr:rowOff>127000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6446157"/>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19249</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191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2722</xdr:rowOff>
    </xdr:from>
    <xdr:to>
      <xdr:col>24</xdr:col>
      <xdr:colOff>76200</xdr:colOff>
      <xdr:row>37</xdr:row>
      <xdr:rowOff>104322</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34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102507</xdr:rowOff>
    </xdr:from>
    <xdr:to>
      <xdr:col>19</xdr:col>
      <xdr:colOff>187325</xdr:colOff>
      <xdr:row>39</xdr:row>
      <xdr:rowOff>20865</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6446157"/>
          <a:ext cx="889000" cy="26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43543</xdr:rowOff>
    </xdr:from>
    <xdr:to>
      <xdr:col>20</xdr:col>
      <xdr:colOff>38100</xdr:colOff>
      <xdr:row>36</xdr:row>
      <xdr:rowOff>145143</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21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155320</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5984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86178</xdr:rowOff>
    </xdr:from>
    <xdr:to>
      <xdr:col>15</xdr:col>
      <xdr:colOff>98425</xdr:colOff>
      <xdr:row>39</xdr:row>
      <xdr:rowOff>20865</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429828"/>
          <a:ext cx="889000" cy="27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10885</xdr:rowOff>
    </xdr:from>
    <xdr:to>
      <xdr:col>15</xdr:col>
      <xdr:colOff>149225</xdr:colOff>
      <xdr:row>38</xdr:row>
      <xdr:rowOff>112485</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122663</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29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20864</xdr:rowOff>
    </xdr:from>
    <xdr:to>
      <xdr:col>11</xdr:col>
      <xdr:colOff>9525</xdr:colOff>
      <xdr:row>37</xdr:row>
      <xdr:rowOff>86178</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364514"/>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108857</xdr:rowOff>
    </xdr:from>
    <xdr:to>
      <xdr:col>11</xdr:col>
      <xdr:colOff>60325</xdr:colOff>
      <xdr:row>37</xdr:row>
      <xdr:rowOff>39007</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28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49184</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04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92528</xdr:rowOff>
    </xdr:from>
    <xdr:to>
      <xdr:col>6</xdr:col>
      <xdr:colOff>171450</xdr:colOff>
      <xdr:row>37</xdr:row>
      <xdr:rowOff>22678</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32855</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03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76200</xdr:rowOff>
    </xdr:from>
    <xdr:to>
      <xdr:col>24</xdr:col>
      <xdr:colOff>76200</xdr:colOff>
      <xdr:row>39</xdr:row>
      <xdr:rowOff>6350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48277</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51707</xdr:rowOff>
    </xdr:from>
    <xdr:to>
      <xdr:col>20</xdr:col>
      <xdr:colOff>38100</xdr:colOff>
      <xdr:row>37</xdr:row>
      <xdr:rowOff>153307</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138084</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48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141515</xdr:rowOff>
    </xdr:from>
    <xdr:to>
      <xdr:col>15</xdr:col>
      <xdr:colOff>149225</xdr:colOff>
      <xdr:row>39</xdr:row>
      <xdr:rowOff>71665</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65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56442</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74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35378</xdr:rowOff>
    </xdr:from>
    <xdr:to>
      <xdr:col>11</xdr:col>
      <xdr:colOff>60325</xdr:colOff>
      <xdr:row>37</xdr:row>
      <xdr:rowOff>136978</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37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121755</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46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141514</xdr:rowOff>
    </xdr:from>
    <xdr:to>
      <xdr:col>6</xdr:col>
      <xdr:colOff>171450</xdr:colOff>
      <xdr:row>37</xdr:row>
      <xdr:rowOff>71664</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56441</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40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新庁舎開庁による光熱水費の増加、各施設の電気料高騰により、前年度より</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ポイント上昇しています。</a:t>
          </a:r>
        </a:p>
        <a:p>
          <a:r>
            <a:rPr kumimoji="1" lang="ja-JP" altLang="en-US" sz="1300">
              <a:latin typeface="ＭＳ Ｐゴシック" panose="020B0600070205080204" pitchFamily="50" charset="-128"/>
              <a:ea typeface="ＭＳ Ｐゴシック" panose="020B0600070205080204" pitchFamily="50" charset="-128"/>
            </a:rPr>
            <a:t>　物価高騰による影響で今後も増加が見込まれることから、経常経費を中心に経費の抑制を図ります。</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94343</xdr:rowOff>
    </xdr:from>
    <xdr:to>
      <xdr:col>82</xdr:col>
      <xdr:colOff>107950</xdr:colOff>
      <xdr:row>21</xdr:row>
      <xdr:rowOff>118836</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494643"/>
          <a:ext cx="0" cy="1224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90913</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691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118836</xdr:rowOff>
    </xdr:from>
    <xdr:to>
      <xdr:col>82</xdr:col>
      <xdr:colOff>196850</xdr:colOff>
      <xdr:row>21</xdr:row>
      <xdr:rowOff>118836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71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9270</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23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94343</xdr:rowOff>
    </xdr:from>
    <xdr:to>
      <xdr:col>82</xdr:col>
      <xdr:colOff>196850</xdr:colOff>
      <xdr:row>14</xdr:row>
      <xdr:rowOff>94343</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49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102507</xdr:rowOff>
    </xdr:from>
    <xdr:to>
      <xdr:col>82</xdr:col>
      <xdr:colOff>107950</xdr:colOff>
      <xdr:row>14</xdr:row>
      <xdr:rowOff>94343</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5671800" y="2331357"/>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97263</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84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102507</xdr:rowOff>
    </xdr:from>
    <xdr:to>
      <xdr:col>78</xdr:col>
      <xdr:colOff>69850</xdr:colOff>
      <xdr:row>14</xdr:row>
      <xdr:rowOff>94343</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4782800" y="233135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117021</xdr:rowOff>
    </xdr:from>
    <xdr:to>
      <xdr:col>78</xdr:col>
      <xdr:colOff>120650</xdr:colOff>
      <xdr:row>16</xdr:row>
      <xdr:rowOff>47171</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68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31948</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775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94343</xdr:rowOff>
    </xdr:from>
    <xdr:to>
      <xdr:col>73</xdr:col>
      <xdr:colOff>180975</xdr:colOff>
      <xdr:row>15</xdr:row>
      <xdr:rowOff>53521</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flipV="1">
          <a:off x="13893800" y="2494643"/>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125186</xdr:rowOff>
    </xdr:from>
    <xdr:to>
      <xdr:col>74</xdr:col>
      <xdr:colOff>31750</xdr:colOff>
      <xdr:row>17</xdr:row>
      <xdr:rowOff>55336</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40113</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159657</xdr:rowOff>
    </xdr:from>
    <xdr:to>
      <xdr:col>69</xdr:col>
      <xdr:colOff>92075</xdr:colOff>
      <xdr:row>15</xdr:row>
      <xdr:rowOff>53521</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25599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51707</xdr:rowOff>
    </xdr:from>
    <xdr:to>
      <xdr:col>69</xdr:col>
      <xdr:colOff>142875</xdr:colOff>
      <xdr:row>17</xdr:row>
      <xdr:rowOff>153307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138084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2721</xdr:rowOff>
    </xdr:from>
    <xdr:to>
      <xdr:col>65</xdr:col>
      <xdr:colOff>53975</xdr:colOff>
      <xdr:row>17</xdr:row>
      <xdr:rowOff>104321</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91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89098</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300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43543</xdr:rowOff>
    </xdr:from>
    <xdr:to>
      <xdr:col>82</xdr:col>
      <xdr:colOff>158750</xdr:colOff>
      <xdr:row>14</xdr:row>
      <xdr:rowOff>145143</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123570</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35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51707</xdr:rowOff>
    </xdr:from>
    <xdr:to>
      <xdr:col>78</xdr:col>
      <xdr:colOff>120650</xdr:colOff>
      <xdr:row>13</xdr:row>
      <xdr:rowOff>153307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28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163484</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04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43543</xdr:rowOff>
    </xdr:from>
    <xdr:to>
      <xdr:col>74</xdr:col>
      <xdr:colOff>31750</xdr:colOff>
      <xdr:row>14</xdr:row>
      <xdr:rowOff>145143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155320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2721</xdr:rowOff>
    </xdr:from>
    <xdr:to>
      <xdr:col>69</xdr:col>
      <xdr:colOff>142875</xdr:colOff>
      <xdr:row>15</xdr:row>
      <xdr:rowOff>104321</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114498</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108857</xdr:rowOff>
    </xdr:from>
    <xdr:to>
      <xdr:col>65</xdr:col>
      <xdr:colOff>53975</xdr:colOff>
      <xdr:row>15</xdr:row>
      <xdr:rowOff>39007</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49184</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低下しています。令和元年度より割合は徐々に低下していますが、類似団体平均値と比べて高い傾向にあります。主な要因は、本市独自で少子化対策として、こども子育て事業を拡充しているためです。</a:t>
          </a: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165100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805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137177</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31750</xdr:rowOff>
    </xdr:from>
    <xdr:to>
      <xdr:col>24</xdr:col>
      <xdr:colOff>25400</xdr:colOff>
      <xdr:row>57</xdr:row>
      <xdr:rowOff>127000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8044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16527</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44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127000</xdr:rowOff>
    </xdr:from>
    <xdr:to>
      <xdr:col>19</xdr:col>
      <xdr:colOff>187325</xdr:colOff>
      <xdr:row>59</xdr:row>
      <xdr:rowOff>107950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899650"/>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152400</xdr:rowOff>
    </xdr:from>
    <xdr:to>
      <xdr:col>20</xdr:col>
      <xdr:colOff>38100</xdr:colOff>
      <xdr:row>56</xdr:row>
      <xdr:rowOff>82550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92727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35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107950</xdr:rowOff>
    </xdr:from>
    <xdr:to>
      <xdr:col>15</xdr:col>
      <xdr:colOff>98425</xdr:colOff>
      <xdr:row>60</xdr:row>
      <xdr:rowOff>50800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flipV="1">
          <a:off x="2209800" y="10223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133350</xdr:rowOff>
    </xdr:from>
    <xdr:to>
      <xdr:col>15</xdr:col>
      <xdr:colOff>149225</xdr:colOff>
      <xdr:row>59</xdr:row>
      <xdr:rowOff>63500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73677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84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12700</xdr:rowOff>
    </xdr:from>
    <xdr:to>
      <xdr:col>11</xdr:col>
      <xdr:colOff>9525</xdr:colOff>
      <xdr:row>60</xdr:row>
      <xdr:rowOff>50800</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10299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114300</xdr:rowOff>
    </xdr:from>
    <xdr:to>
      <xdr:col>11</xdr:col>
      <xdr:colOff>60325</xdr:colOff>
      <xdr:row>60</xdr:row>
      <xdr:rowOff>44450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54627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99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114300</xdr:rowOff>
    </xdr:from>
    <xdr:to>
      <xdr:col>6</xdr:col>
      <xdr:colOff>171450</xdr:colOff>
      <xdr:row>59</xdr:row>
      <xdr:rowOff>44450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54627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124477</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76200</xdr:rowOff>
    </xdr:from>
    <xdr:to>
      <xdr:col>20</xdr:col>
      <xdr:colOff>38100</xdr:colOff>
      <xdr:row>58</xdr:row>
      <xdr:rowOff>6350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162577</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93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57150</xdr:rowOff>
    </xdr:from>
    <xdr:to>
      <xdr:col>15</xdr:col>
      <xdr:colOff>149225</xdr:colOff>
      <xdr:row>59</xdr:row>
      <xdr:rowOff>158750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143527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0</xdr:rowOff>
    </xdr:from>
    <xdr:to>
      <xdr:col>11</xdr:col>
      <xdr:colOff>60325</xdr:colOff>
      <xdr:row>60</xdr:row>
      <xdr:rowOff>101600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86377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133350</xdr:rowOff>
    </xdr:from>
    <xdr:to>
      <xdr:col>6</xdr:col>
      <xdr:colOff>171450</xdr:colOff>
      <xdr:row>60</xdr:row>
      <xdr:rowOff>63500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48277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ポイント上昇しており、類似団体平均値及び熊本県平均値に比べ、依然として高い水準です。</a:t>
          </a:r>
        </a:p>
        <a:p>
          <a:r>
            <a:rPr kumimoji="1" lang="ja-JP" altLang="en-US" sz="1300">
              <a:latin typeface="ＭＳ Ｐゴシック" panose="020B0600070205080204" pitchFamily="50" charset="-128"/>
              <a:ea typeface="ＭＳ Ｐゴシック" panose="020B0600070205080204" pitchFamily="50" charset="-128"/>
            </a:rPr>
            <a:t>　各特別会計への繰出金の見直しを行うことで普通会計の負担を減らし、健全な財政運営に努めます。</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61685</xdr:rowOff>
    </xdr:from>
    <xdr:to>
      <xdr:col>82</xdr:col>
      <xdr:colOff>107950</xdr:colOff>
      <xdr:row>61</xdr:row>
      <xdr:rowOff>118835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8977085"/>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90912</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54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118835</xdr:rowOff>
    </xdr:from>
    <xdr:to>
      <xdr:col>82</xdr:col>
      <xdr:colOff>196850</xdr:colOff>
      <xdr:row>61</xdr:row>
      <xdr:rowOff>118835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577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148062</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72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61685</xdr:rowOff>
    </xdr:from>
    <xdr:to>
      <xdr:col>82</xdr:col>
      <xdr:colOff>196850</xdr:colOff>
      <xdr:row>52</xdr:row>
      <xdr:rowOff>61685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897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12700</xdr:rowOff>
    </xdr:from>
    <xdr:to>
      <xdr:col>82</xdr:col>
      <xdr:colOff>107950</xdr:colOff>
      <xdr:row>60</xdr:row>
      <xdr:rowOff>94343</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10299700"/>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27412</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800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10885</xdr:rowOff>
    </xdr:from>
    <xdr:to>
      <xdr:col>82</xdr:col>
      <xdr:colOff>158750</xdr:colOff>
      <xdr:row>58</xdr:row>
      <xdr:rowOff>112485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12700</xdr:rowOff>
    </xdr:from>
    <xdr:to>
      <xdr:col>78</xdr:col>
      <xdr:colOff>69850</xdr:colOff>
      <xdr:row>60</xdr:row>
      <xdr:rowOff>110672</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102997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117022</xdr:rowOff>
    </xdr:from>
    <xdr:to>
      <xdr:col>78</xdr:col>
      <xdr:colOff>120650</xdr:colOff>
      <xdr:row>58</xdr:row>
      <xdr:rowOff>47172</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57349</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658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110672</xdr:rowOff>
    </xdr:from>
    <xdr:to>
      <xdr:col>73</xdr:col>
      <xdr:colOff>180975</xdr:colOff>
      <xdr:row>60</xdr:row>
      <xdr:rowOff>110672</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103976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10885</xdr:rowOff>
    </xdr:from>
    <xdr:to>
      <xdr:col>74</xdr:col>
      <xdr:colOff>31750</xdr:colOff>
      <xdr:row>58</xdr:row>
      <xdr:rowOff>112485</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122662</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72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110672</xdr:rowOff>
    </xdr:from>
    <xdr:to>
      <xdr:col>69</xdr:col>
      <xdr:colOff>92075</xdr:colOff>
      <xdr:row>60</xdr:row>
      <xdr:rowOff>127000</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flipV="1">
          <a:off x="13004800" y="103976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35378</xdr:rowOff>
    </xdr:from>
    <xdr:to>
      <xdr:col>69</xdr:col>
      <xdr:colOff>142875</xdr:colOff>
      <xdr:row>59</xdr:row>
      <xdr:rowOff>136978</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1015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147155</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91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68035</xdr:rowOff>
    </xdr:from>
    <xdr:to>
      <xdr:col>65</xdr:col>
      <xdr:colOff>53975</xdr:colOff>
      <xdr:row>59</xdr:row>
      <xdr:rowOff>169635</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8362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95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43543</xdr:rowOff>
    </xdr:from>
    <xdr:to>
      <xdr:col>82</xdr:col>
      <xdr:colOff>158750</xdr:colOff>
      <xdr:row>60</xdr:row>
      <xdr:rowOff>145143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15620</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133350</xdr:rowOff>
    </xdr:from>
    <xdr:to>
      <xdr:col>78</xdr:col>
      <xdr:colOff>120650</xdr:colOff>
      <xdr:row>60</xdr:row>
      <xdr:rowOff>63500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48277</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1033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59872</xdr:rowOff>
    </xdr:from>
    <xdr:to>
      <xdr:col>74</xdr:col>
      <xdr:colOff>31750</xdr:colOff>
      <xdr:row>60</xdr:row>
      <xdr:rowOff>161472</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146249</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1043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59872</xdr:rowOff>
    </xdr:from>
    <xdr:to>
      <xdr:col>69</xdr:col>
      <xdr:colOff>142875</xdr:colOff>
      <xdr:row>60</xdr:row>
      <xdr:rowOff>161472</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146249</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1043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76200</xdr:rowOff>
    </xdr:from>
    <xdr:to>
      <xdr:col>65</xdr:col>
      <xdr:colOff>53975</xdr:colOff>
      <xdr:row>61</xdr:row>
      <xdr:rowOff>6350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162577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広域行政事務組合への負担金において、退職手当等に係る人件費や維持補修費が減少したため、前年度より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ポイント低下しています。</a:t>
          </a:r>
        </a:p>
        <a:p>
          <a:r>
            <a:rPr kumimoji="1" lang="ja-JP" altLang="en-US" sz="1300">
              <a:latin typeface="ＭＳ Ｐゴシック" panose="020B0600070205080204" pitchFamily="50" charset="-128"/>
              <a:ea typeface="ＭＳ Ｐゴシック" panose="020B0600070205080204" pitchFamily="50" charset="-128"/>
            </a:rPr>
            <a:t>　各種補助金については、目的・効果等の検証を行ってまいります。</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66040</xdr:rowOff>
    </xdr:from>
    <xdr:to>
      <xdr:col>82</xdr:col>
      <xdr:colOff>107950</xdr:colOff>
      <xdr:row>40</xdr:row>
      <xdr:rowOff>104140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55244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152417</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66040</xdr:rowOff>
    </xdr:from>
    <xdr:to>
      <xdr:col>82</xdr:col>
      <xdr:colOff>196850</xdr:colOff>
      <xdr:row>32</xdr:row>
      <xdr:rowOff>66040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115570</xdr:rowOff>
    </xdr:from>
    <xdr:to>
      <xdr:col>82</xdr:col>
      <xdr:colOff>107950</xdr:colOff>
      <xdr:row>35</xdr:row>
      <xdr:rowOff>123190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5671800" y="61163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25417</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19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53340</xdr:rowOff>
    </xdr:from>
    <xdr:to>
      <xdr:col>82</xdr:col>
      <xdr:colOff>158750</xdr:colOff>
      <xdr:row>36</xdr:row>
      <xdr:rowOff>154940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123190</xdr:rowOff>
    </xdr:from>
    <xdr:to>
      <xdr:col>78</xdr:col>
      <xdr:colOff>69850</xdr:colOff>
      <xdr:row>36</xdr:row>
      <xdr:rowOff>5080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4782800" y="61239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38100</xdr:rowOff>
    </xdr:from>
    <xdr:to>
      <xdr:col>78</xdr:col>
      <xdr:colOff>120650</xdr:colOff>
      <xdr:row>36</xdr:row>
      <xdr:rowOff>139700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124477</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5080</xdr:rowOff>
    </xdr:from>
    <xdr:to>
      <xdr:col>73</xdr:col>
      <xdr:colOff>180975</xdr:colOff>
      <xdr:row>36</xdr:row>
      <xdr:rowOff>20320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893800" y="6177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140970</xdr:rowOff>
    </xdr:from>
    <xdr:to>
      <xdr:col>74</xdr:col>
      <xdr:colOff>31750</xdr:colOff>
      <xdr:row>36</xdr:row>
      <xdr:rowOff>71120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55897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xdr:rowOff>
    </xdr:from>
    <xdr:to>
      <xdr:col>69</xdr:col>
      <xdr:colOff>92075</xdr:colOff>
      <xdr:row>36</xdr:row>
      <xdr:rowOff>20320</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a:off x="13004800" y="6184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72390</xdr:rowOff>
    </xdr:from>
    <xdr:to>
      <xdr:col>69</xdr:col>
      <xdr:colOff>142875</xdr:colOff>
      <xdr:row>36</xdr:row>
      <xdr:rowOff>2540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07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12717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26670</xdr:rowOff>
    </xdr:from>
    <xdr:to>
      <xdr:col>65</xdr:col>
      <xdr:colOff>53975</xdr:colOff>
      <xdr:row>35</xdr:row>
      <xdr:rowOff>128270</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138447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64770</xdr:rowOff>
    </xdr:from>
    <xdr:to>
      <xdr:col>82</xdr:col>
      <xdr:colOff>158750</xdr:colOff>
      <xdr:row>35</xdr:row>
      <xdr:rowOff>166370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81297</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72390</xdr:rowOff>
    </xdr:from>
    <xdr:to>
      <xdr:col>78</xdr:col>
      <xdr:colOff>120650</xdr:colOff>
      <xdr:row>36</xdr:row>
      <xdr:rowOff>2540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12717</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584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125730</xdr:rowOff>
    </xdr:from>
    <xdr:to>
      <xdr:col>74</xdr:col>
      <xdr:colOff>31750</xdr:colOff>
      <xdr:row>36</xdr:row>
      <xdr:rowOff>55880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66057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140970</xdr:rowOff>
    </xdr:from>
    <xdr:to>
      <xdr:col>69</xdr:col>
      <xdr:colOff>142875</xdr:colOff>
      <xdr:row>36</xdr:row>
      <xdr:rowOff>71120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55897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48277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ポイント増加しましたが、類似団体平均値及び熊本県平均値を下回りました。</a:t>
          </a:r>
        </a:p>
        <a:p>
          <a:r>
            <a:rPr kumimoji="1" lang="ja-JP" altLang="en-US" sz="1300">
              <a:latin typeface="ＭＳ Ｐゴシック" panose="020B0600070205080204" pitchFamily="50" charset="-128"/>
              <a:ea typeface="ＭＳ Ｐゴシック" panose="020B0600070205080204" pitchFamily="50" charset="-128"/>
            </a:rPr>
            <a:t>　増加の主な要因としては、環境センター建設に係る元金償還が挙げられます。</a:t>
          </a:r>
        </a:p>
        <a:p>
          <a:r>
            <a:rPr kumimoji="1" lang="ja-JP" altLang="en-US" sz="1300">
              <a:latin typeface="ＭＳ Ｐゴシック" panose="020B0600070205080204" pitchFamily="50" charset="-128"/>
              <a:ea typeface="ＭＳ Ｐゴシック" panose="020B0600070205080204" pitchFamily="50" charset="-128"/>
            </a:rPr>
            <a:t>　今後は新庁舎建設等の大型事業の償還が本格的に始まることから、公債費は増加する見込みです。通常の建設事業発行額を公債費償還元金の範囲内に抑えながら、抑制を図ります。</a:t>
          </a: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a:extLst>
            <a:ext uri="{FF2B5EF4-FFF2-40B4-BE49-F238E27FC236}">
              <a16:creationId xmlns:a16="http://schemas.microsoft.com/office/drawing/2014/main" id="{00000000-0008-0000-0400-00007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8890</xdr:rowOff>
    </xdr:from>
    <xdr:to>
      <xdr:col>24</xdr:col>
      <xdr:colOff>25400</xdr:colOff>
      <xdr:row>80</xdr:row>
      <xdr:rowOff>35561</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4826000" y="125247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73" name="公債費最小値テキスト">
          <a:extLst>
            <a:ext uri="{FF2B5EF4-FFF2-40B4-BE49-F238E27FC236}">
              <a16:creationId xmlns:a16="http://schemas.microsoft.com/office/drawing/2014/main" id="{00000000-0008-0000-0400-000075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95267</xdr:rowOff>
    </xdr:from>
    <xdr:ext cx="762000" cy="259045"/>
    <xdr:sp macro="" textlink="">
      <xdr:nvSpPr>
        <xdr:cNvPr id="375" name="公債費最大値テキスト">
          <a:extLst>
            <a:ext uri="{FF2B5EF4-FFF2-40B4-BE49-F238E27FC236}">
              <a16:creationId xmlns:a16="http://schemas.microsoft.com/office/drawing/2014/main" id="{00000000-0008-0000-0400-000077010000}"/>
            </a:ext>
          </a:extLst>
        </xdr:cNvPr>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8890</xdr:rowOff>
    </xdr:from>
    <xdr:to>
      <xdr:col>24</xdr:col>
      <xdr:colOff>114300</xdr:colOff>
      <xdr:row>73</xdr:row>
      <xdr:rowOff>8890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35561</xdr:rowOff>
    </xdr:from>
    <xdr:to>
      <xdr:col>24</xdr:col>
      <xdr:colOff>25400</xdr:colOff>
      <xdr:row>76</xdr:row>
      <xdr:rowOff>111761</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3987800" y="13065761"/>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132097</xdr:rowOff>
    </xdr:from>
    <xdr:ext cx="762000" cy="259045"/>
    <xdr:sp macro="" textlink="">
      <xdr:nvSpPr>
        <xdr:cNvPr id="378" name="公債費平均値テキスト">
          <a:extLst>
            <a:ext uri="{FF2B5EF4-FFF2-40B4-BE49-F238E27FC236}">
              <a16:creationId xmlns:a16="http://schemas.microsoft.com/office/drawing/2014/main" id="{00000000-0008-0000-0400-00007A010000}"/>
            </a:ext>
          </a:extLst>
        </xdr:cNvPr>
        <xdr:cNvSpPr txBox="1"/>
      </xdr:nvSpPr>
      <xdr:spPr>
        <a:xfrm>
          <a:off x="4914900" y="13162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160020</xdr:rowOff>
    </xdr:from>
    <xdr:to>
      <xdr:col>24</xdr:col>
      <xdr:colOff>76200</xdr:colOff>
      <xdr:row>77</xdr:row>
      <xdr:rowOff>90170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47752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35561</xdr:rowOff>
    </xdr:from>
    <xdr:to>
      <xdr:col>19</xdr:col>
      <xdr:colOff>187325</xdr:colOff>
      <xdr:row>76</xdr:row>
      <xdr:rowOff>81280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3098800" y="130657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22861</xdr:rowOff>
    </xdr:from>
    <xdr:to>
      <xdr:col>20</xdr:col>
      <xdr:colOff>38100</xdr:colOff>
      <xdr:row>76</xdr:row>
      <xdr:rowOff>124461</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937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109238</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139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73661</xdr:rowOff>
    </xdr:from>
    <xdr:to>
      <xdr:col>15</xdr:col>
      <xdr:colOff>98425</xdr:colOff>
      <xdr:row>76</xdr:row>
      <xdr:rowOff>81280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a:off x="2209800" y="131038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110490</xdr:rowOff>
    </xdr:from>
    <xdr:to>
      <xdr:col>15</xdr:col>
      <xdr:colOff>149225</xdr:colOff>
      <xdr:row>76</xdr:row>
      <xdr:rowOff>40639</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3048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50817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58420</xdr:rowOff>
    </xdr:from>
    <xdr:to>
      <xdr:col>11</xdr:col>
      <xdr:colOff>9525</xdr:colOff>
      <xdr:row>76</xdr:row>
      <xdr:rowOff>73661</xdr:rowOff>
    </xdr:to>
    <xdr:cxnSp macro="">
      <xdr:nvCxnSpPr>
        <xdr:cNvPr id="386" name="直線コネクタ 385">
          <a:extLst>
            <a:ext uri="{FF2B5EF4-FFF2-40B4-BE49-F238E27FC236}">
              <a16:creationId xmlns:a16="http://schemas.microsoft.com/office/drawing/2014/main" id="{00000000-0008-0000-0400-000082010000}"/>
            </a:ext>
          </a:extLst>
        </xdr:cNvPr>
        <xdr:cNvCxnSpPr/>
      </xdr:nvCxnSpPr>
      <xdr:spPr>
        <a:xfrm>
          <a:off x="1320800" y="130886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133350</xdr:rowOff>
    </xdr:from>
    <xdr:to>
      <xdr:col>11</xdr:col>
      <xdr:colOff>60325</xdr:colOff>
      <xdr:row>76</xdr:row>
      <xdr:rowOff>63500</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2159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73677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133350</xdr:rowOff>
    </xdr:from>
    <xdr:to>
      <xdr:col>6</xdr:col>
      <xdr:colOff>171450</xdr:colOff>
      <xdr:row>76</xdr:row>
      <xdr:rowOff>63500</xdr:rowOff>
    </xdr:to>
    <xdr:sp macro="" textlink="">
      <xdr:nvSpPr>
        <xdr:cNvPr id="389" name="フローチャート: 判断 388">
          <a:extLst>
            <a:ext uri="{FF2B5EF4-FFF2-40B4-BE49-F238E27FC236}">
              <a16:creationId xmlns:a16="http://schemas.microsoft.com/office/drawing/2014/main" id="{00000000-0008-0000-0400-000085010000}"/>
            </a:ext>
          </a:extLst>
        </xdr:cNvPr>
        <xdr:cNvSpPr/>
      </xdr:nvSpPr>
      <xdr:spPr>
        <a:xfrm>
          <a:off x="1270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73677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60961</xdr:rowOff>
    </xdr:from>
    <xdr:to>
      <xdr:col>24</xdr:col>
      <xdr:colOff>76200</xdr:colOff>
      <xdr:row>76</xdr:row>
      <xdr:rowOff>162561</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47752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77487</xdr:rowOff>
    </xdr:from>
    <xdr:ext cx="762000" cy="259045"/>
    <xdr:sp macro="" textlink="">
      <xdr:nvSpPr>
        <xdr:cNvPr id="397" name="公債費該当値テキスト">
          <a:extLst>
            <a:ext uri="{FF2B5EF4-FFF2-40B4-BE49-F238E27FC236}">
              <a16:creationId xmlns:a16="http://schemas.microsoft.com/office/drawing/2014/main" id="{00000000-0008-0000-0400-00008D010000}"/>
            </a:ext>
          </a:extLst>
        </xdr:cNvPr>
        <xdr:cNvSpPr txBox="1"/>
      </xdr:nvSpPr>
      <xdr:spPr>
        <a:xfrm>
          <a:off x="49149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156211</xdr:rowOff>
    </xdr:from>
    <xdr:to>
      <xdr:col>20</xdr:col>
      <xdr:colOff>38100</xdr:colOff>
      <xdr:row>76</xdr:row>
      <xdr:rowOff>86361</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937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96537</xdr:rowOff>
    </xdr:from>
    <xdr:ext cx="7366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3606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30480</xdr:rowOff>
    </xdr:from>
    <xdr:to>
      <xdr:col>15</xdr:col>
      <xdr:colOff>149225</xdr:colOff>
      <xdr:row>76</xdr:row>
      <xdr:rowOff>132080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3048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116857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2717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22861</xdr:rowOff>
    </xdr:from>
    <xdr:to>
      <xdr:col>11</xdr:col>
      <xdr:colOff>60325</xdr:colOff>
      <xdr:row>76</xdr:row>
      <xdr:rowOff>124461</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2159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109238</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828800" y="1313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xdr:rowOff>
    </xdr:from>
    <xdr:to>
      <xdr:col>6</xdr:col>
      <xdr:colOff>171450</xdr:colOff>
      <xdr:row>76</xdr:row>
      <xdr:rowOff>109220</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1270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93997</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939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定年退職者増による人件費の増加、新庁舎開庁による光熱水費増による物件費の増加により、前年度より</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ポイント上昇しています。</a:t>
          </a:r>
        </a:p>
        <a:p>
          <a:r>
            <a:rPr kumimoji="1" lang="ja-JP" altLang="en-US" sz="1300">
              <a:latin typeface="ＭＳ Ｐゴシック" panose="020B0600070205080204" pitchFamily="50" charset="-128"/>
              <a:ea typeface="ＭＳ Ｐゴシック" panose="020B0600070205080204" pitchFamily="50" charset="-128"/>
            </a:rPr>
            <a:t>　引き続き、計画的な事業費の削減を図りつつ、持続可能な財政運営に努めます。</a:t>
          </a:r>
        </a:p>
      </xdr:txBody>
    </xdr:sp>
    <xdr:clientData/>
  </xdr:twoCellAnchor>
  <xdr:oneCellAnchor>
    <xdr:from>
      <xdr:col>62</xdr:col>
      <xdr:colOff>6350</xdr:colOff>
      <xdr:row>69</xdr:row>
      <xdr:rowOff>107950</xdr:rowOff>
    </xdr:from>
    <xdr:ext cx="298543" cy="225703"/>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4" name="公債費以外グラフ枠">
          <a:extLst>
            <a:ext uri="{FF2B5EF4-FFF2-40B4-BE49-F238E27FC236}">
              <a16:creationId xmlns:a16="http://schemas.microsoft.com/office/drawing/2014/main" id="{00000000-0008-0000-0400-0000B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12700</xdr:rowOff>
    </xdr:from>
    <xdr:to>
      <xdr:col>82</xdr:col>
      <xdr:colOff>107950</xdr:colOff>
      <xdr:row>80</xdr:row>
      <xdr:rowOff>143329</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6510000" y="123571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115406</xdr:rowOff>
    </xdr:from>
    <xdr:ext cx="762000" cy="259045"/>
    <xdr:sp macro="" textlink="">
      <xdr:nvSpPr>
        <xdr:cNvPr id="436" name="公債費以外最小値テキスト">
          <a:extLst>
            <a:ext uri="{FF2B5EF4-FFF2-40B4-BE49-F238E27FC236}">
              <a16:creationId xmlns:a16="http://schemas.microsoft.com/office/drawing/2014/main" id="{00000000-0008-0000-0400-0000B4010000}"/>
            </a:ext>
          </a:extLst>
        </xdr:cNvPr>
        <xdr:cNvSpPr txBox="1"/>
      </xdr:nvSpPr>
      <xdr:spPr>
        <a:xfrm>
          <a:off x="16598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143329</xdr:rowOff>
    </xdr:from>
    <xdr:to>
      <xdr:col>82</xdr:col>
      <xdr:colOff>196850</xdr:colOff>
      <xdr:row>80</xdr:row>
      <xdr:rowOff>143329</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6421100" y="1385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99077</xdr:rowOff>
    </xdr:from>
    <xdr:ext cx="762000" cy="259045"/>
    <xdr:sp macro="" textlink="">
      <xdr:nvSpPr>
        <xdr:cNvPr id="438" name="公債費以外最大値テキスト">
          <a:extLst>
            <a:ext uri="{FF2B5EF4-FFF2-40B4-BE49-F238E27FC236}">
              <a16:creationId xmlns:a16="http://schemas.microsoft.com/office/drawing/2014/main" id="{00000000-0008-0000-0400-0000B6010000}"/>
            </a:ext>
          </a:extLst>
        </xdr:cNvPr>
        <xdr:cNvSpPr txBox="1"/>
      </xdr:nvSpPr>
      <xdr:spPr>
        <a:xfrm>
          <a:off x="16598900" y="1210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12700</xdr:rowOff>
    </xdr:from>
    <xdr:to>
      <xdr:col>82</xdr:col>
      <xdr:colOff>196850</xdr:colOff>
      <xdr:row>72</xdr:row>
      <xdr:rowOff>12700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6421100" y="1235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23586</xdr:rowOff>
    </xdr:from>
    <xdr:to>
      <xdr:col>82</xdr:col>
      <xdr:colOff>107950</xdr:colOff>
      <xdr:row>77</xdr:row>
      <xdr:rowOff>80736</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5671800" y="13053786"/>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12898</xdr:rowOff>
    </xdr:from>
    <xdr:ext cx="762000" cy="259045"/>
    <xdr:sp macro="" textlink="">
      <xdr:nvSpPr>
        <xdr:cNvPr id="441" name="公債費以外平均値テキスト">
          <a:extLst>
            <a:ext uri="{FF2B5EF4-FFF2-40B4-BE49-F238E27FC236}">
              <a16:creationId xmlns:a16="http://schemas.microsoft.com/office/drawing/2014/main" id="{00000000-0008-0000-0400-0000B9010000}"/>
            </a:ext>
          </a:extLst>
        </xdr:cNvPr>
        <xdr:cNvSpPr txBox="1"/>
      </xdr:nvSpPr>
      <xdr:spPr>
        <a:xfrm>
          <a:off x="16598900" y="132145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40821</xdr:rowOff>
    </xdr:from>
    <xdr:to>
      <xdr:col>82</xdr:col>
      <xdr:colOff>158750</xdr:colOff>
      <xdr:row>77</xdr:row>
      <xdr:rowOff>142421</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64592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23586</xdr:rowOff>
    </xdr:from>
    <xdr:to>
      <xdr:col>78</xdr:col>
      <xdr:colOff>69850</xdr:colOff>
      <xdr:row>79</xdr:row>
      <xdr:rowOff>118836</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flipV="1">
          <a:off x="14782800" y="13053786"/>
          <a:ext cx="889000" cy="60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100693</xdr:rowOff>
    </xdr:from>
    <xdr:to>
      <xdr:col>78</xdr:col>
      <xdr:colOff>120650</xdr:colOff>
      <xdr:row>76</xdr:row>
      <xdr:rowOff>30843</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5621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41020</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728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107950</xdr:rowOff>
    </xdr:from>
    <xdr:to>
      <xdr:col>73</xdr:col>
      <xdr:colOff>180975</xdr:colOff>
      <xdr:row>79</xdr:row>
      <xdr:rowOff>118836</xdr:rowOff>
    </xdr:to>
    <xdr:cxnSp macro="">
      <xdr:nvCxnSpPr>
        <xdr:cNvPr id="446" name="直線コネクタ 445">
          <a:extLst>
            <a:ext uri="{FF2B5EF4-FFF2-40B4-BE49-F238E27FC236}">
              <a16:creationId xmlns:a16="http://schemas.microsoft.com/office/drawing/2014/main" id="{00000000-0008-0000-0400-0000BE010000}"/>
            </a:ext>
          </a:extLst>
        </xdr:cNvPr>
        <xdr:cNvCxnSpPr/>
      </xdr:nvCxnSpPr>
      <xdr:spPr>
        <a:xfrm>
          <a:off x="13893800" y="136525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141514</xdr:rowOff>
    </xdr:from>
    <xdr:to>
      <xdr:col>74</xdr:col>
      <xdr:colOff>31750</xdr:colOff>
      <xdr:row>79</xdr:row>
      <xdr:rowOff>71664</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47320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81841</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28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170543</xdr:rowOff>
    </xdr:from>
    <xdr:to>
      <xdr:col>69</xdr:col>
      <xdr:colOff>92075</xdr:colOff>
      <xdr:row>79</xdr:row>
      <xdr:rowOff>107950</xdr:rowOff>
    </xdr:to>
    <xdr:cxnSp macro="">
      <xdr:nvCxnSpPr>
        <xdr:cNvPr id="449" name="直線コネクタ 448">
          <a:extLst>
            <a:ext uri="{FF2B5EF4-FFF2-40B4-BE49-F238E27FC236}">
              <a16:creationId xmlns:a16="http://schemas.microsoft.com/office/drawing/2014/main" id="{00000000-0008-0000-0400-0000C1010000}"/>
            </a:ext>
          </a:extLst>
        </xdr:cNvPr>
        <xdr:cNvCxnSpPr/>
      </xdr:nvCxnSpPr>
      <xdr:spPr>
        <a:xfrm>
          <a:off x="13004800" y="13543643"/>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163286</xdr:rowOff>
    </xdr:from>
    <xdr:to>
      <xdr:col>69</xdr:col>
      <xdr:colOff>142875</xdr:colOff>
      <xdr:row>79</xdr:row>
      <xdr:rowOff>93436</xdr:rowOff>
    </xdr:to>
    <xdr:sp macro="" textlink="">
      <xdr:nvSpPr>
        <xdr:cNvPr id="450" name="フローチャート: 判断 449">
          <a:extLst>
            <a:ext uri="{FF2B5EF4-FFF2-40B4-BE49-F238E27FC236}">
              <a16:creationId xmlns:a16="http://schemas.microsoft.com/office/drawing/2014/main" id="{00000000-0008-0000-0400-0000C2010000}"/>
            </a:ext>
          </a:extLst>
        </xdr:cNvPr>
        <xdr:cNvSpPr/>
      </xdr:nvSpPr>
      <xdr:spPr>
        <a:xfrm>
          <a:off x="13843000" y="135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103613</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30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149679</xdr:rowOff>
    </xdr:from>
    <xdr:to>
      <xdr:col>65</xdr:col>
      <xdr:colOff>53975</xdr:colOff>
      <xdr:row>78</xdr:row>
      <xdr:rowOff>79829</xdr:rowOff>
    </xdr:to>
    <xdr:sp macro="" textlink="">
      <xdr:nvSpPr>
        <xdr:cNvPr id="452" name="フローチャート: 判断 451">
          <a:extLst>
            <a:ext uri="{FF2B5EF4-FFF2-40B4-BE49-F238E27FC236}">
              <a16:creationId xmlns:a16="http://schemas.microsoft.com/office/drawing/2014/main" id="{00000000-0008-0000-0400-0000C4010000}"/>
            </a:ext>
          </a:extLst>
        </xdr:cNvPr>
        <xdr:cNvSpPr/>
      </xdr:nvSpPr>
      <xdr:spPr>
        <a:xfrm>
          <a:off x="12954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90006</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12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29936</xdr:rowOff>
    </xdr:from>
    <xdr:to>
      <xdr:col>82</xdr:col>
      <xdr:colOff>158750</xdr:colOff>
      <xdr:row>77</xdr:row>
      <xdr:rowOff>131536</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6459200" y="1323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46463</xdr:rowOff>
    </xdr:from>
    <xdr:ext cx="762000" cy="259045"/>
    <xdr:sp macro="" textlink="">
      <xdr:nvSpPr>
        <xdr:cNvPr id="460" name="公債費以外該当値テキスト">
          <a:extLst>
            <a:ext uri="{FF2B5EF4-FFF2-40B4-BE49-F238E27FC236}">
              <a16:creationId xmlns:a16="http://schemas.microsoft.com/office/drawing/2014/main" id="{00000000-0008-0000-0400-0000CC010000}"/>
            </a:ext>
          </a:extLst>
        </xdr:cNvPr>
        <xdr:cNvSpPr txBox="1"/>
      </xdr:nvSpPr>
      <xdr:spPr>
        <a:xfrm>
          <a:off x="16598900" y="13076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144235</xdr:rowOff>
    </xdr:from>
    <xdr:to>
      <xdr:col>78</xdr:col>
      <xdr:colOff>120650</xdr:colOff>
      <xdr:row>76</xdr:row>
      <xdr:rowOff>74386</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5621000" y="130029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59163</xdr:rowOff>
    </xdr:from>
    <xdr:ext cx="7366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5290800" y="13089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68036</xdr:rowOff>
    </xdr:from>
    <xdr:to>
      <xdr:col>74</xdr:col>
      <xdr:colOff>31750</xdr:colOff>
      <xdr:row>79</xdr:row>
      <xdr:rowOff>169636</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4732000" y="1361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154413</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4401800" y="1369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57150</xdr:rowOff>
    </xdr:from>
    <xdr:to>
      <xdr:col>69</xdr:col>
      <xdr:colOff>142875</xdr:colOff>
      <xdr:row>79</xdr:row>
      <xdr:rowOff>158750</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3843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143527</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3512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119743</xdr:rowOff>
    </xdr:from>
    <xdr:to>
      <xdr:col>65</xdr:col>
      <xdr:colOff>53975</xdr:colOff>
      <xdr:row>79</xdr:row>
      <xdr:rowOff>49893</xdr:rowOff>
    </xdr:to>
    <xdr:sp macro="" textlink="">
      <xdr:nvSpPr>
        <xdr:cNvPr id="467" name="楕円 466">
          <a:extLst>
            <a:ext uri="{FF2B5EF4-FFF2-40B4-BE49-F238E27FC236}">
              <a16:creationId xmlns:a16="http://schemas.microsoft.com/office/drawing/2014/main" id="{00000000-0008-0000-0400-0000D3010000}"/>
            </a:ext>
          </a:extLst>
        </xdr:cNvPr>
        <xdr:cNvSpPr/>
      </xdr:nvSpPr>
      <xdr:spPr>
        <a:xfrm>
          <a:off x="12954000" y="1349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34670</xdr:rowOff>
    </xdr:from>
    <xdr:ext cx="762000" cy="259045"/>
    <xdr:sp macro="" textlink="">
      <xdr:nvSpPr>
        <xdr:cNvPr id="468" name="テキスト ボックス 467">
          <a:extLst>
            <a:ext uri="{FF2B5EF4-FFF2-40B4-BE49-F238E27FC236}">
              <a16:creationId xmlns:a16="http://schemas.microsoft.com/office/drawing/2014/main" id="{00000000-0008-0000-0400-0000D4010000}"/>
            </a:ext>
          </a:extLst>
        </xdr:cNvPr>
        <xdr:cNvSpPr txBox="1"/>
      </xdr:nvSpPr>
      <xdr:spPr>
        <a:xfrm>
          <a:off x="12623800" y="1357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熊本県八代市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126771</xdr:rowOff>
    </xdr:from>
    <xdr:to>
      <xdr:col>29</xdr:col>
      <xdr:colOff>127000</xdr:colOff>
      <xdr:row>19</xdr:row>
      <xdr:rowOff>89357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60346"/>
          <a:ext cx="0" cy="13341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61434</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6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89357</xdr:rowOff>
    </xdr:from>
    <xdr:to>
      <xdr:col>30</xdr:col>
      <xdr:colOff>25400</xdr:colOff>
      <xdr:row>19</xdr:row>
      <xdr:rowOff>89357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945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41698</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03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126771</xdr:rowOff>
    </xdr:from>
    <xdr:to>
      <xdr:col>30</xdr:col>
      <xdr:colOff>25400</xdr:colOff>
      <xdr:row>11</xdr:row>
      <xdr:rowOff>126771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603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48171</xdr:rowOff>
    </xdr:from>
    <xdr:to>
      <xdr:col>29</xdr:col>
      <xdr:colOff>127000</xdr:colOff>
      <xdr:row>14</xdr:row>
      <xdr:rowOff>50724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496096"/>
          <a:ext cx="647700" cy="25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165015</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12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21488</xdr:rowOff>
    </xdr:from>
    <xdr:to>
      <xdr:col>29</xdr:col>
      <xdr:colOff>177800</xdr:colOff>
      <xdr:row>15</xdr:row>
      <xdr:rowOff>123088</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40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48171</xdr:rowOff>
    </xdr:from>
    <xdr:to>
      <xdr:col>26</xdr:col>
      <xdr:colOff>50800</xdr:colOff>
      <xdr:row>14</xdr:row>
      <xdr:rowOff>72365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496096"/>
          <a:ext cx="698500" cy="241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62370</xdr:rowOff>
    </xdr:from>
    <xdr:to>
      <xdr:col>26</xdr:col>
      <xdr:colOff>101600</xdr:colOff>
      <xdr:row>15</xdr:row>
      <xdr:rowOff>163970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6817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148747</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68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72365</xdr:rowOff>
    </xdr:from>
    <xdr:to>
      <xdr:col>22</xdr:col>
      <xdr:colOff>114300</xdr:colOff>
      <xdr:row>14</xdr:row>
      <xdr:rowOff>136868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520290"/>
          <a:ext cx="698500" cy="645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94336</xdr:rowOff>
    </xdr:from>
    <xdr:to>
      <xdr:col>22</xdr:col>
      <xdr:colOff>165100</xdr:colOff>
      <xdr:row>17</xdr:row>
      <xdr:rowOff>24486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8851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9263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971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136868</xdr:rowOff>
    </xdr:from>
    <xdr:to>
      <xdr:col>18</xdr:col>
      <xdr:colOff>177800</xdr:colOff>
      <xdr:row>15</xdr:row>
      <xdr:rowOff>116865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584793"/>
          <a:ext cx="698500" cy="1514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120548</xdr:rowOff>
    </xdr:from>
    <xdr:to>
      <xdr:col>19</xdr:col>
      <xdr:colOff>38100</xdr:colOff>
      <xdr:row>17</xdr:row>
      <xdr:rowOff>50698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1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35475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99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9258</xdr:rowOff>
    </xdr:from>
    <xdr:to>
      <xdr:col>15</xdr:col>
      <xdr:colOff>101600</xdr:colOff>
      <xdr:row>17</xdr:row>
      <xdr:rowOff>110858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71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95635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05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171374</xdr:rowOff>
    </xdr:from>
    <xdr:to>
      <xdr:col>29</xdr:col>
      <xdr:colOff>177800</xdr:colOff>
      <xdr:row>14</xdr:row>
      <xdr:rowOff>101524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447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16451</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292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168821</xdr:rowOff>
    </xdr:from>
    <xdr:to>
      <xdr:col>26</xdr:col>
      <xdr:colOff>101600</xdr:colOff>
      <xdr:row>14</xdr:row>
      <xdr:rowOff>98971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445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109148</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214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21565</xdr:rowOff>
    </xdr:from>
    <xdr:to>
      <xdr:col>22</xdr:col>
      <xdr:colOff>165100</xdr:colOff>
      <xdr:row>14</xdr:row>
      <xdr:rowOff>123165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469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133342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238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86068</xdr:rowOff>
    </xdr:from>
    <xdr:to>
      <xdr:col>19</xdr:col>
      <xdr:colOff>38100</xdr:colOff>
      <xdr:row>15</xdr:row>
      <xdr:rowOff>16218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533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26395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30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66065</xdr:rowOff>
    </xdr:from>
    <xdr:to>
      <xdr:col>15</xdr:col>
      <xdr:colOff>101600</xdr:colOff>
      <xdr:row>15</xdr:row>
      <xdr:rowOff>167665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685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6392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4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424</xdr:rowOff>
    </xdr:from>
    <xdr:to>
      <xdr:col>29</xdr:col>
      <xdr:colOff>127000</xdr:colOff>
      <xdr:row>38</xdr:row>
      <xdr:rowOff>98585</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267874"/>
          <a:ext cx="0" cy="12983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70662</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53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98585</xdr:rowOff>
    </xdr:from>
    <xdr:to>
      <xdr:col>30</xdr:col>
      <xdr:colOff>25400</xdr:colOff>
      <xdr:row>38</xdr:row>
      <xdr:rowOff>98585</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5661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86801</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601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424</xdr:rowOff>
    </xdr:from>
    <xdr:to>
      <xdr:col>30</xdr:col>
      <xdr:colOff>25400</xdr:colOff>
      <xdr:row>34</xdr:row>
      <xdr:rowOff>424</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2678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5111</xdr:rowOff>
    </xdr:from>
    <xdr:to>
      <xdr:col>29</xdr:col>
      <xdr:colOff>127000</xdr:colOff>
      <xdr:row>36</xdr:row>
      <xdr:rowOff>42692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958361"/>
          <a:ext cx="647700" cy="37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332787</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943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313052</xdr:rowOff>
    </xdr:from>
    <xdr:to>
      <xdr:col>29</xdr:col>
      <xdr:colOff>177800</xdr:colOff>
      <xdr:row>36</xdr:row>
      <xdr:rowOff>71752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9234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42692</xdr:rowOff>
    </xdr:from>
    <xdr:to>
      <xdr:col>26</xdr:col>
      <xdr:colOff>50800</xdr:colOff>
      <xdr:row>36</xdr:row>
      <xdr:rowOff>54488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995942"/>
          <a:ext cx="698500" cy="117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54826</xdr:rowOff>
    </xdr:from>
    <xdr:to>
      <xdr:col>26</xdr:col>
      <xdr:colOff>101600</xdr:colOff>
      <xdr:row>36</xdr:row>
      <xdr:rowOff>156426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70080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141203</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7094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52682</xdr:rowOff>
    </xdr:from>
    <xdr:to>
      <xdr:col>22</xdr:col>
      <xdr:colOff>114300</xdr:colOff>
      <xdr:row>36</xdr:row>
      <xdr:rowOff>54488</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7005932"/>
          <a:ext cx="698500" cy="18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125715</xdr:rowOff>
    </xdr:from>
    <xdr:to>
      <xdr:col>22</xdr:col>
      <xdr:colOff>165100</xdr:colOff>
      <xdr:row>37</xdr:row>
      <xdr:rowOff>55865</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70789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40642</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7165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40612</xdr:rowOff>
    </xdr:from>
    <xdr:to>
      <xdr:col>18</xdr:col>
      <xdr:colOff>177800</xdr:colOff>
      <xdr:row>36</xdr:row>
      <xdr:rowOff>52682</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993862"/>
          <a:ext cx="698500" cy="120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109484</xdr:rowOff>
    </xdr:from>
    <xdr:to>
      <xdr:col>19</xdr:col>
      <xdr:colOff>38100</xdr:colOff>
      <xdr:row>37</xdr:row>
      <xdr:rowOff>39634</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70627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24411</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714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110765</xdr:rowOff>
    </xdr:from>
    <xdr:to>
      <xdr:col>15</xdr:col>
      <xdr:colOff>101600</xdr:colOff>
      <xdr:row>37</xdr:row>
      <xdr:rowOff>40915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7064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25692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7150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297211</xdr:rowOff>
    </xdr:from>
    <xdr:to>
      <xdr:col>29</xdr:col>
      <xdr:colOff>177800</xdr:colOff>
      <xdr:row>36</xdr:row>
      <xdr:rowOff>55911</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907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142288</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752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334792</xdr:rowOff>
    </xdr:from>
    <xdr:to>
      <xdr:col>26</xdr:col>
      <xdr:colOff>101600</xdr:colOff>
      <xdr:row>36</xdr:row>
      <xdr:rowOff>93492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9451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103669</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714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3688</xdr:rowOff>
    </xdr:from>
    <xdr:to>
      <xdr:col>22</xdr:col>
      <xdr:colOff>165100</xdr:colOff>
      <xdr:row>36</xdr:row>
      <xdr:rowOff>105288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9569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115465</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72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1882</xdr:rowOff>
    </xdr:from>
    <xdr:to>
      <xdr:col>19</xdr:col>
      <xdr:colOff>38100</xdr:colOff>
      <xdr:row>36</xdr:row>
      <xdr:rowOff>103482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9551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113659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724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332712</xdr:rowOff>
    </xdr:from>
    <xdr:to>
      <xdr:col>15</xdr:col>
      <xdr:colOff>101600</xdr:colOff>
      <xdr:row>36</xdr:row>
      <xdr:rowOff>91412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9430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101589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71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熊本県八代市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122,625
119,557
681.29
69,643,644
67,748,733
1,532,366
33,838,437
84,056,428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90.1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166250</xdr:rowOff>
    </xdr:from>
    <xdr:to>
      <xdr:col>24</xdr:col>
      <xdr:colOff>62865</xdr:colOff>
      <xdr:row>38</xdr:row>
      <xdr:rowOff>104398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38300"/>
          <a:ext cx="1270" cy="1481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108225</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2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104398</xdr:rowOff>
    </xdr:from>
    <xdr:to>
      <xdr:col>24</xdr:col>
      <xdr:colOff>152400</xdr:colOff>
      <xdr:row>38</xdr:row>
      <xdr:rowOff>104398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1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112927</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13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166250</xdr:rowOff>
    </xdr:from>
    <xdr:to>
      <xdr:col>24</xdr:col>
      <xdr:colOff>152400</xdr:colOff>
      <xdr:row>29</xdr:row>
      <xdr:rowOff>166250</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3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100903</xdr:rowOff>
    </xdr:from>
    <xdr:to>
      <xdr:col>24</xdr:col>
      <xdr:colOff>63500</xdr:colOff>
      <xdr:row>35</xdr:row>
      <xdr:rowOff>37124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930203"/>
          <a:ext cx="838200" cy="10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82186</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114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103759</xdr:rowOff>
    </xdr:from>
    <xdr:to>
      <xdr:col>24</xdr:col>
      <xdr:colOff>114300</xdr:colOff>
      <xdr:row>35</xdr:row>
      <xdr:rowOff>33909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33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1397</xdr:rowOff>
    </xdr:from>
    <xdr:to>
      <xdr:col>19</xdr:col>
      <xdr:colOff>177800</xdr:colOff>
      <xdr:row>35</xdr:row>
      <xdr:rowOff>37124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002147"/>
          <a:ext cx="889000" cy="35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151471</xdr:rowOff>
    </xdr:from>
    <xdr:to>
      <xdr:col>20</xdr:col>
      <xdr:colOff>38100</xdr:colOff>
      <xdr:row>35</xdr:row>
      <xdr:rowOff>81621</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98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98148</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75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1397</xdr:rowOff>
    </xdr:from>
    <xdr:to>
      <xdr:col>15</xdr:col>
      <xdr:colOff>50800</xdr:colOff>
      <xdr:row>36</xdr:row>
      <xdr:rowOff>82419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002147"/>
          <a:ext cx="889000" cy="252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107907</xdr:rowOff>
    </xdr:from>
    <xdr:to>
      <xdr:col>15</xdr:col>
      <xdr:colOff>101600</xdr:colOff>
      <xdr:row>36</xdr:row>
      <xdr:rowOff>38057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0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29184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20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82419</xdr:rowOff>
    </xdr:from>
    <xdr:to>
      <xdr:col>10</xdr:col>
      <xdr:colOff>114300</xdr:colOff>
      <xdr:row>36</xdr:row>
      <xdr:rowOff>131797</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254619"/>
          <a:ext cx="889000" cy="49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110454</xdr:rowOff>
    </xdr:from>
    <xdr:to>
      <xdr:col>10</xdr:col>
      <xdr:colOff>165100</xdr:colOff>
      <xdr:row>37</xdr:row>
      <xdr:rowOff>40604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8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31731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37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126815</xdr:rowOff>
    </xdr:from>
    <xdr:to>
      <xdr:col>6</xdr:col>
      <xdr:colOff>38100</xdr:colOff>
      <xdr:row>37</xdr:row>
      <xdr:rowOff>56965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9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48092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39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50103</xdr:rowOff>
    </xdr:from>
    <xdr:to>
      <xdr:col>24</xdr:col>
      <xdr:colOff>114300</xdr:colOff>
      <xdr:row>34</xdr:row>
      <xdr:rowOff>151703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87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72980</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73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157774</xdr:rowOff>
    </xdr:from>
    <xdr:to>
      <xdr:col>20</xdr:col>
      <xdr:colOff>38100</xdr:colOff>
      <xdr:row>35</xdr:row>
      <xdr:rowOff>87924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98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79051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07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122047</xdr:rowOff>
    </xdr:from>
    <xdr:to>
      <xdr:col>15</xdr:col>
      <xdr:colOff>101600</xdr:colOff>
      <xdr:row>35</xdr:row>
      <xdr:rowOff>52197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95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68724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72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31619</xdr:rowOff>
    </xdr:from>
    <xdr:to>
      <xdr:col>10</xdr:col>
      <xdr:colOff>165100</xdr:colOff>
      <xdr:row>36</xdr:row>
      <xdr:rowOff>133219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20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149746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97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80997</xdr:rowOff>
    </xdr:from>
    <xdr:to>
      <xdr:col>6</xdr:col>
      <xdr:colOff>38100</xdr:colOff>
      <xdr:row>37</xdr:row>
      <xdr:rowOff>11147</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25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27674</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02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154883</xdr:rowOff>
    </xdr:from>
    <xdr:to>
      <xdr:col>24</xdr:col>
      <xdr:colOff>62865</xdr:colOff>
      <xdr:row>56</xdr:row>
      <xdr:rowOff>112001</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27383"/>
          <a:ext cx="1270" cy="985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115828</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971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112001</xdr:rowOff>
    </xdr:from>
    <xdr:to>
      <xdr:col>24</xdr:col>
      <xdr:colOff>152400</xdr:colOff>
      <xdr:row>56</xdr:row>
      <xdr:rowOff>112001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713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101560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02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154883</xdr:rowOff>
    </xdr:from>
    <xdr:to>
      <xdr:col>24</xdr:col>
      <xdr:colOff>152400</xdr:colOff>
      <xdr:row>50</xdr:row>
      <xdr:rowOff>154883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27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29972</xdr:rowOff>
    </xdr:from>
    <xdr:to>
      <xdr:col>24</xdr:col>
      <xdr:colOff>63500</xdr:colOff>
      <xdr:row>56</xdr:row>
      <xdr:rowOff>112001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797300" y="9459722"/>
          <a:ext cx="838200" cy="25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48169</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1350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25292</xdr:rowOff>
    </xdr:from>
    <xdr:to>
      <xdr:col>24</xdr:col>
      <xdr:colOff>114300</xdr:colOff>
      <xdr:row>54</xdr:row>
      <xdr:rowOff>126892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28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29972</xdr:rowOff>
    </xdr:from>
    <xdr:to>
      <xdr:col>19</xdr:col>
      <xdr:colOff>177800</xdr:colOff>
      <xdr:row>56</xdr:row>
      <xdr:rowOff>91846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459722"/>
          <a:ext cx="889000" cy="23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121666</xdr:rowOff>
    </xdr:from>
    <xdr:to>
      <xdr:col>20</xdr:col>
      <xdr:colOff>38100</xdr:colOff>
      <xdr:row>55</xdr:row>
      <xdr:rowOff>51816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37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68343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15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91846</xdr:rowOff>
    </xdr:from>
    <xdr:to>
      <xdr:col>15</xdr:col>
      <xdr:colOff>50800</xdr:colOff>
      <xdr:row>58</xdr:row>
      <xdr:rowOff>58376</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693046"/>
          <a:ext cx="889000" cy="30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149955</xdr:rowOff>
    </xdr:from>
    <xdr:to>
      <xdr:col>15</xdr:col>
      <xdr:colOff>101600</xdr:colOff>
      <xdr:row>56</xdr:row>
      <xdr:rowOff>80105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57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96632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35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58376</xdr:rowOff>
    </xdr:from>
    <xdr:to>
      <xdr:col>10</xdr:col>
      <xdr:colOff>114300</xdr:colOff>
      <xdr:row>58</xdr:row>
      <xdr:rowOff>106553</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002476"/>
          <a:ext cx="889000" cy="48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76536</xdr:rowOff>
    </xdr:from>
    <xdr:to>
      <xdr:col>10</xdr:col>
      <xdr:colOff>165100</xdr:colOff>
      <xdr:row>57</xdr:row>
      <xdr:rowOff>6686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67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23213</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45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144335</xdr:rowOff>
    </xdr:from>
    <xdr:to>
      <xdr:col>6</xdr:col>
      <xdr:colOff>38100</xdr:colOff>
      <xdr:row>57</xdr:row>
      <xdr:rowOff>74485</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4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91012</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520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61201</xdr:rowOff>
    </xdr:from>
    <xdr:to>
      <xdr:col>24</xdr:col>
      <xdr:colOff>114300</xdr:colOff>
      <xdr:row>56</xdr:row>
      <xdr:rowOff>162801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66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147578</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57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150622</xdr:rowOff>
    </xdr:from>
    <xdr:to>
      <xdr:col>20</xdr:col>
      <xdr:colOff>38100</xdr:colOff>
      <xdr:row>55</xdr:row>
      <xdr:rowOff>80772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40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71899</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50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41046</xdr:rowOff>
    </xdr:from>
    <xdr:to>
      <xdr:col>15</xdr:col>
      <xdr:colOff>101600</xdr:colOff>
      <xdr:row>56</xdr:row>
      <xdr:rowOff>142646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64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133773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73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7576</xdr:rowOff>
    </xdr:from>
    <xdr:to>
      <xdr:col>10</xdr:col>
      <xdr:colOff>165100</xdr:colOff>
      <xdr:row>58</xdr:row>
      <xdr:rowOff>109176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95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100303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044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55753</xdr:rowOff>
    </xdr:from>
    <xdr:to>
      <xdr:col>6</xdr:col>
      <xdr:colOff>38100</xdr:colOff>
      <xdr:row>58</xdr:row>
      <xdr:rowOff>157353</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9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148480</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09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66548</xdr:rowOff>
    </xdr:from>
    <xdr:to>
      <xdr:col>24</xdr:col>
      <xdr:colOff>62865</xdr:colOff>
      <xdr:row>78</xdr:row>
      <xdr:rowOff>87351</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239498"/>
          <a:ext cx="1270" cy="1220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91178</xdr:rowOff>
    </xdr:from>
    <xdr:ext cx="469744"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64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87351</xdr:rowOff>
    </xdr:from>
    <xdr:to>
      <xdr:col>24</xdr:col>
      <xdr:colOff>152400</xdr:colOff>
      <xdr:row>78</xdr:row>
      <xdr:rowOff>87351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60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13225</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201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66548</xdr:rowOff>
    </xdr:from>
    <xdr:to>
      <xdr:col>24</xdr:col>
      <xdr:colOff>152400</xdr:colOff>
      <xdr:row>71</xdr:row>
      <xdr:rowOff>66548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23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147290</xdr:rowOff>
    </xdr:from>
    <xdr:to>
      <xdr:col>24</xdr:col>
      <xdr:colOff>63500</xdr:colOff>
      <xdr:row>77</xdr:row>
      <xdr:rowOff>155519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348940"/>
          <a:ext cx="8382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79910</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938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57034</xdr:rowOff>
    </xdr:from>
    <xdr:to>
      <xdr:col>24</xdr:col>
      <xdr:colOff>114300</xdr:colOff>
      <xdr:row>76</xdr:row>
      <xdr:rowOff>158634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8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150399</xdr:rowOff>
    </xdr:from>
    <xdr:to>
      <xdr:col>19</xdr:col>
      <xdr:colOff>177800</xdr:colOff>
      <xdr:row>77</xdr:row>
      <xdr:rowOff>155519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352049"/>
          <a:ext cx="889000" cy="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17211</xdr:rowOff>
    </xdr:from>
    <xdr:to>
      <xdr:col>20</xdr:col>
      <xdr:colOff>38100</xdr:colOff>
      <xdr:row>76</xdr:row>
      <xdr:rowOff>118811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047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135338</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82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146924</xdr:rowOff>
    </xdr:from>
    <xdr:to>
      <xdr:col>15</xdr:col>
      <xdr:colOff>50800</xdr:colOff>
      <xdr:row>77</xdr:row>
      <xdr:rowOff>150399</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348574"/>
          <a:ext cx="889000" cy="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128219</xdr:rowOff>
    </xdr:from>
    <xdr:to>
      <xdr:col>15</xdr:col>
      <xdr:colOff>101600</xdr:colOff>
      <xdr:row>77</xdr:row>
      <xdr:rowOff>58369</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5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74896</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933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146924</xdr:rowOff>
    </xdr:from>
    <xdr:to>
      <xdr:col>10</xdr:col>
      <xdr:colOff>114300</xdr:colOff>
      <xdr:row>77</xdr:row>
      <xdr:rowOff>150261</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348574"/>
          <a:ext cx="889000" cy="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29144</xdr:rowOff>
    </xdr:from>
    <xdr:to>
      <xdr:col>10</xdr:col>
      <xdr:colOff>165100</xdr:colOff>
      <xdr:row>77</xdr:row>
      <xdr:rowOff>130744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23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147271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00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12365</xdr:rowOff>
    </xdr:from>
    <xdr:to>
      <xdr:col>6</xdr:col>
      <xdr:colOff>38100</xdr:colOff>
      <xdr:row>77</xdr:row>
      <xdr:rowOff>113965</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21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130492</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989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96490</xdr:rowOff>
    </xdr:from>
    <xdr:to>
      <xdr:col>24</xdr:col>
      <xdr:colOff>114300</xdr:colOff>
      <xdr:row>78</xdr:row>
      <xdr:rowOff>26640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29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11417</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213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104719</xdr:rowOff>
    </xdr:from>
    <xdr:to>
      <xdr:col>20</xdr:col>
      <xdr:colOff>38100</xdr:colOff>
      <xdr:row>78</xdr:row>
      <xdr:rowOff>34869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30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25996</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39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99599</xdr:rowOff>
    </xdr:from>
    <xdr:to>
      <xdr:col>15</xdr:col>
      <xdr:colOff>101600</xdr:colOff>
      <xdr:row>78</xdr:row>
      <xdr:rowOff>29749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30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20876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393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96124</xdr:rowOff>
    </xdr:from>
    <xdr:to>
      <xdr:col>10</xdr:col>
      <xdr:colOff>165100</xdr:colOff>
      <xdr:row>78</xdr:row>
      <xdr:rowOff>26274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29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17401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390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99461</xdr:rowOff>
    </xdr:from>
    <xdr:to>
      <xdr:col>6</xdr:col>
      <xdr:colOff>38100</xdr:colOff>
      <xdr:row>78</xdr:row>
      <xdr:rowOff>29611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30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20738</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39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97</xdr:row>
      <xdr:rowOff>168927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799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3386</xdr:rowOff>
    </xdr:from>
    <xdr:to>
      <xdr:col>24</xdr:col>
      <xdr:colOff>62865</xdr:colOff>
      <xdr:row>99</xdr:row>
      <xdr:rowOff>4415</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433886"/>
          <a:ext cx="1270" cy="1544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8242</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981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4415</xdr:rowOff>
    </xdr:from>
    <xdr:to>
      <xdr:col>24</xdr:col>
      <xdr:colOff>152400</xdr:colOff>
      <xdr:row>99</xdr:row>
      <xdr:rowOff>4415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977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121513</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209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3386</xdr:rowOff>
    </xdr:from>
    <xdr:to>
      <xdr:col>24</xdr:col>
      <xdr:colOff>152400</xdr:colOff>
      <xdr:row>90</xdr:row>
      <xdr:rowOff>3386</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433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123972</xdr:rowOff>
    </xdr:from>
    <xdr:to>
      <xdr:col>24</xdr:col>
      <xdr:colOff>63500</xdr:colOff>
      <xdr:row>94</xdr:row>
      <xdr:rowOff>3683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5725922"/>
          <a:ext cx="838200" cy="39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106692</xdr:rowOff>
    </xdr:from>
    <xdr:ext cx="599010"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3944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128265</xdr:rowOff>
    </xdr:from>
    <xdr:to>
      <xdr:col>24</xdr:col>
      <xdr:colOff>114300</xdr:colOff>
      <xdr:row>96</xdr:row>
      <xdr:rowOff>58415</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41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123972</xdr:rowOff>
    </xdr:from>
    <xdr:to>
      <xdr:col>19</xdr:col>
      <xdr:colOff>177800</xdr:colOff>
      <xdr:row>95</xdr:row>
      <xdr:rowOff>19456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5725922"/>
          <a:ext cx="889000" cy="581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161252</xdr:rowOff>
    </xdr:from>
    <xdr:to>
      <xdr:col>20</xdr:col>
      <xdr:colOff>38100</xdr:colOff>
      <xdr:row>94</xdr:row>
      <xdr:rowOff>91402</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10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82529</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497795" y="16198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19456</xdr:rowOff>
    </xdr:from>
    <xdr:to>
      <xdr:col>15</xdr:col>
      <xdr:colOff>50800</xdr:colOff>
      <xdr:row>95</xdr:row>
      <xdr:rowOff>82390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307206"/>
          <a:ext cx="889000" cy="6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47203</xdr:rowOff>
    </xdr:from>
    <xdr:to>
      <xdr:col>15</xdr:col>
      <xdr:colOff>101600</xdr:colOff>
      <xdr:row>95</xdr:row>
      <xdr:rowOff>148803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33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139930</xdr:rowOff>
    </xdr:from>
    <xdr:ext cx="59901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08795" y="16427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82390</xdr:rowOff>
    </xdr:from>
    <xdr:to>
      <xdr:col>10</xdr:col>
      <xdr:colOff>114300</xdr:colOff>
      <xdr:row>96</xdr:row>
      <xdr:rowOff>27434</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370140"/>
          <a:ext cx="889000" cy="116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40528</xdr:rowOff>
    </xdr:from>
    <xdr:to>
      <xdr:col>10</xdr:col>
      <xdr:colOff>165100</xdr:colOff>
      <xdr:row>96</xdr:row>
      <xdr:rowOff>142128</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4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133255</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19795" y="16592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1415</xdr:rowOff>
    </xdr:from>
    <xdr:to>
      <xdr:col>6</xdr:col>
      <xdr:colOff>38100</xdr:colOff>
      <xdr:row>97</xdr:row>
      <xdr:rowOff>103015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632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94142</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30795" y="16724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124333</xdr:rowOff>
    </xdr:from>
    <xdr:to>
      <xdr:col>24</xdr:col>
      <xdr:colOff>114300</xdr:colOff>
      <xdr:row>94</xdr:row>
      <xdr:rowOff>54483</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06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147210</xdr:rowOff>
    </xdr:from>
    <xdr:ext cx="599010"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5920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73172</xdr:rowOff>
    </xdr:from>
    <xdr:to>
      <xdr:col>20</xdr:col>
      <xdr:colOff>38100</xdr:colOff>
      <xdr:row>92</xdr:row>
      <xdr:rowOff>3322</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567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19849</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497795" y="15450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140106</xdr:rowOff>
    </xdr:from>
    <xdr:to>
      <xdr:col>15</xdr:col>
      <xdr:colOff>101600</xdr:colOff>
      <xdr:row>95</xdr:row>
      <xdr:rowOff>70256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25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86783</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08795" y="16031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31590</xdr:rowOff>
    </xdr:from>
    <xdr:to>
      <xdr:col>10</xdr:col>
      <xdr:colOff>165100</xdr:colOff>
      <xdr:row>95</xdr:row>
      <xdr:rowOff>133190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31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149717</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19795" y="16094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148084</xdr:rowOff>
    </xdr:from>
    <xdr:to>
      <xdr:col>6</xdr:col>
      <xdr:colOff>38100</xdr:colOff>
      <xdr:row>96</xdr:row>
      <xdr:rowOff>78234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43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94761</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30795" y="16211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46910</xdr:rowOff>
    </xdr:from>
    <xdr:to>
      <xdr:col>54</xdr:col>
      <xdr:colOff>189865</xdr:colOff>
      <xdr:row>39</xdr:row>
      <xdr:rowOff>55052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704760"/>
          <a:ext cx="1270" cy="1036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58879</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74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55052</xdr:rowOff>
    </xdr:from>
    <xdr:to>
      <xdr:col>55</xdr:col>
      <xdr:colOff>88900</xdr:colOff>
      <xdr:row>39</xdr:row>
      <xdr:rowOff>55052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741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165037</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479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46910</xdr:rowOff>
    </xdr:from>
    <xdr:to>
      <xdr:col>55</xdr:col>
      <xdr:colOff>88900</xdr:colOff>
      <xdr:row>33</xdr:row>
      <xdr:rowOff>46910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704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81875</xdr:rowOff>
    </xdr:from>
    <xdr:to>
      <xdr:col>55</xdr:col>
      <xdr:colOff>0</xdr:colOff>
      <xdr:row>37</xdr:row>
      <xdr:rowOff>14547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254075"/>
          <a:ext cx="838200" cy="10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26683</xdr:rowOff>
    </xdr:from>
    <xdr:ext cx="534377"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027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3806</xdr:rowOff>
    </xdr:from>
    <xdr:to>
      <xdr:col>55</xdr:col>
      <xdr:colOff>50800</xdr:colOff>
      <xdr:row>36</xdr:row>
      <xdr:rowOff>105406</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17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21786</xdr:rowOff>
    </xdr:from>
    <xdr:to>
      <xdr:col>50</xdr:col>
      <xdr:colOff>114300</xdr:colOff>
      <xdr:row>37</xdr:row>
      <xdr:rowOff>14547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336736"/>
          <a:ext cx="889000" cy="102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98577</xdr:rowOff>
    </xdr:from>
    <xdr:to>
      <xdr:col>50</xdr:col>
      <xdr:colOff>165100</xdr:colOff>
      <xdr:row>37</xdr:row>
      <xdr:rowOff>28727</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27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45254</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72111" y="604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21786</xdr:rowOff>
    </xdr:from>
    <xdr:to>
      <xdr:col>45</xdr:col>
      <xdr:colOff>177800</xdr:colOff>
      <xdr:row>37</xdr:row>
      <xdr:rowOff>168210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336736"/>
          <a:ext cx="889000" cy="117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138245</xdr:rowOff>
    </xdr:from>
    <xdr:to>
      <xdr:col>46</xdr:col>
      <xdr:colOff>38100</xdr:colOff>
      <xdr:row>31</xdr:row>
      <xdr:rowOff>68395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28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84922</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5056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168210</xdr:rowOff>
    </xdr:from>
    <xdr:to>
      <xdr:col>41</xdr:col>
      <xdr:colOff>50800</xdr:colOff>
      <xdr:row>38</xdr:row>
      <xdr:rowOff>31551</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511860"/>
          <a:ext cx="889000" cy="3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156457</xdr:rowOff>
    </xdr:from>
    <xdr:to>
      <xdr:col>41</xdr:col>
      <xdr:colOff>101600</xdr:colOff>
      <xdr:row>38</xdr:row>
      <xdr:rowOff>86607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50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77734</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59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18034</xdr:rowOff>
    </xdr:from>
    <xdr:to>
      <xdr:col>36</xdr:col>
      <xdr:colOff>165100</xdr:colOff>
      <xdr:row>38</xdr:row>
      <xdr:rowOff>119634</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53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110761</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62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31075</xdr:rowOff>
    </xdr:from>
    <xdr:to>
      <xdr:col>55</xdr:col>
      <xdr:colOff>50800</xdr:colOff>
      <xdr:row>36</xdr:row>
      <xdr:rowOff>132675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20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9502</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181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135197</xdr:rowOff>
    </xdr:from>
    <xdr:to>
      <xdr:col>50</xdr:col>
      <xdr:colOff>165100</xdr:colOff>
      <xdr:row>37</xdr:row>
      <xdr:rowOff>65347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30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56474</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640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142436</xdr:rowOff>
    </xdr:from>
    <xdr:to>
      <xdr:col>46</xdr:col>
      <xdr:colOff>38100</xdr:colOff>
      <xdr:row>31</xdr:row>
      <xdr:rowOff>72586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28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63713</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37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117410</xdr:rowOff>
    </xdr:from>
    <xdr:to>
      <xdr:col>41</xdr:col>
      <xdr:colOff>101600</xdr:colOff>
      <xdr:row>38</xdr:row>
      <xdr:rowOff>47560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46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64087</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236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152200</xdr:rowOff>
    </xdr:from>
    <xdr:to>
      <xdr:col>36</xdr:col>
      <xdr:colOff>165100</xdr:colOff>
      <xdr:row>38</xdr:row>
      <xdr:rowOff>82350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49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98877</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27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80835</xdr:rowOff>
    </xdr:from>
    <xdr:to>
      <xdr:col>54</xdr:col>
      <xdr:colOff>189865</xdr:colOff>
      <xdr:row>58</xdr:row>
      <xdr:rowOff>149775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996235"/>
          <a:ext cx="1270" cy="1097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153602</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09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149775</xdr:rowOff>
    </xdr:from>
    <xdr:to>
      <xdr:col>55</xdr:col>
      <xdr:colOff>88900</xdr:colOff>
      <xdr:row>58</xdr:row>
      <xdr:rowOff>149775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093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27512</xdr:rowOff>
    </xdr:from>
    <xdr:ext cx="534377"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77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80835</xdr:rowOff>
    </xdr:from>
    <xdr:to>
      <xdr:col>55</xdr:col>
      <xdr:colOff>88900</xdr:colOff>
      <xdr:row>52</xdr:row>
      <xdr:rowOff>80835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996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161679</xdr:rowOff>
    </xdr:from>
    <xdr:to>
      <xdr:col>55</xdr:col>
      <xdr:colOff>0</xdr:colOff>
      <xdr:row>57</xdr:row>
      <xdr:rowOff>33466</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639300" y="9591429"/>
          <a:ext cx="838200" cy="21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120921</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379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98044</xdr:rowOff>
    </xdr:from>
    <xdr:to>
      <xdr:col>55</xdr:col>
      <xdr:colOff>50800</xdr:colOff>
      <xdr:row>56</xdr:row>
      <xdr:rowOff>28194</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52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154265</xdr:rowOff>
    </xdr:from>
    <xdr:to>
      <xdr:col>50</xdr:col>
      <xdr:colOff>114300</xdr:colOff>
      <xdr:row>55</xdr:row>
      <xdr:rowOff>161679</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8750300" y="9584015"/>
          <a:ext cx="889000" cy="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43490</xdr:rowOff>
    </xdr:from>
    <xdr:to>
      <xdr:col>50</xdr:col>
      <xdr:colOff>165100</xdr:colOff>
      <xdr:row>55</xdr:row>
      <xdr:rowOff>145090</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47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161617</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24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19767</xdr:rowOff>
    </xdr:from>
    <xdr:to>
      <xdr:col>45</xdr:col>
      <xdr:colOff>177800</xdr:colOff>
      <xdr:row>55</xdr:row>
      <xdr:rowOff>154265</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7861300" y="9449517"/>
          <a:ext cx="889000" cy="13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43898</xdr:rowOff>
    </xdr:from>
    <xdr:to>
      <xdr:col>46</xdr:col>
      <xdr:colOff>38100</xdr:colOff>
      <xdr:row>54</xdr:row>
      <xdr:rowOff>145498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30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162025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077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97834</xdr:rowOff>
    </xdr:from>
    <xdr:to>
      <xdr:col>41</xdr:col>
      <xdr:colOff>50800</xdr:colOff>
      <xdr:row>55</xdr:row>
      <xdr:rowOff>19767</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6972300" y="8670334"/>
          <a:ext cx="889000" cy="77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55410</xdr:rowOff>
    </xdr:from>
    <xdr:to>
      <xdr:col>41</xdr:col>
      <xdr:colOff>101600</xdr:colOff>
      <xdr:row>54</xdr:row>
      <xdr:rowOff>157010</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31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2087</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08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140122</xdr:rowOff>
    </xdr:from>
    <xdr:to>
      <xdr:col>36</xdr:col>
      <xdr:colOff>165100</xdr:colOff>
      <xdr:row>55</xdr:row>
      <xdr:rowOff>70272</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3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61399</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49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154116</xdr:rowOff>
    </xdr:from>
    <xdr:to>
      <xdr:col>55</xdr:col>
      <xdr:colOff>50800</xdr:colOff>
      <xdr:row>57</xdr:row>
      <xdr:rowOff>84266</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75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132543</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733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110879</xdr:rowOff>
    </xdr:from>
    <xdr:to>
      <xdr:col>50</xdr:col>
      <xdr:colOff>165100</xdr:colOff>
      <xdr:row>56</xdr:row>
      <xdr:rowOff>41029</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54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32156</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63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103465</xdr:rowOff>
    </xdr:from>
    <xdr:to>
      <xdr:col>46</xdr:col>
      <xdr:colOff>38100</xdr:colOff>
      <xdr:row>56</xdr:row>
      <xdr:rowOff>33615</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5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24742</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625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140417</xdr:rowOff>
    </xdr:from>
    <xdr:to>
      <xdr:col>41</xdr:col>
      <xdr:colOff>101600</xdr:colOff>
      <xdr:row>55</xdr:row>
      <xdr:rowOff>70567</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39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61694</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491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47034</xdr:rowOff>
    </xdr:from>
    <xdr:to>
      <xdr:col>36</xdr:col>
      <xdr:colOff>165100</xdr:colOff>
      <xdr:row>50</xdr:row>
      <xdr:rowOff>148634</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8619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48</xdr:row>
      <xdr:rowOff>165161</xdr:rowOff>
    </xdr:from>
    <xdr:ext cx="599010"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672795" y="8394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137323</xdr:rowOff>
    </xdr:from>
    <xdr:to>
      <xdr:col>54</xdr:col>
      <xdr:colOff>189865</xdr:colOff>
      <xdr:row>78</xdr:row>
      <xdr:rowOff>133322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310273"/>
          <a:ext cx="1270" cy="1196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137149</xdr:rowOff>
    </xdr:from>
    <xdr:ext cx="378565"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10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133322</xdr:rowOff>
    </xdr:from>
    <xdr:to>
      <xdr:col>55</xdr:col>
      <xdr:colOff>88900</xdr:colOff>
      <xdr:row>78</xdr:row>
      <xdr:rowOff>133322</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0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84000</xdr:rowOff>
    </xdr:from>
    <xdr:ext cx="534377"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208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137323</xdr:rowOff>
    </xdr:from>
    <xdr:to>
      <xdr:col>55</xdr:col>
      <xdr:colOff>88900</xdr:colOff>
      <xdr:row>71</xdr:row>
      <xdr:rowOff>137323</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310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75670</xdr:rowOff>
    </xdr:from>
    <xdr:to>
      <xdr:col>55</xdr:col>
      <xdr:colOff>0</xdr:colOff>
      <xdr:row>78</xdr:row>
      <xdr:rowOff>46957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277320"/>
          <a:ext cx="838200" cy="14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138889</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2997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116012</xdr:rowOff>
    </xdr:from>
    <xdr:to>
      <xdr:col>55</xdr:col>
      <xdr:colOff>50800</xdr:colOff>
      <xdr:row>77</xdr:row>
      <xdr:rowOff>46162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14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2288</xdr:rowOff>
    </xdr:from>
    <xdr:to>
      <xdr:col>50</xdr:col>
      <xdr:colOff>114300</xdr:colOff>
      <xdr:row>77</xdr:row>
      <xdr:rowOff>75670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3203938"/>
          <a:ext cx="889000" cy="7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140472</xdr:rowOff>
    </xdr:from>
    <xdr:to>
      <xdr:col>50</xdr:col>
      <xdr:colOff>165100</xdr:colOff>
      <xdr:row>77</xdr:row>
      <xdr:rowOff>70622</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17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87149</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2945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16370</xdr:rowOff>
    </xdr:from>
    <xdr:to>
      <xdr:col>45</xdr:col>
      <xdr:colOff>177800</xdr:colOff>
      <xdr:row>77</xdr:row>
      <xdr:rowOff>2288</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3046570"/>
          <a:ext cx="889000" cy="157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162601</xdr:rowOff>
    </xdr:from>
    <xdr:to>
      <xdr:col>46</xdr:col>
      <xdr:colOff>38100</xdr:colOff>
      <xdr:row>76</xdr:row>
      <xdr:rowOff>92751</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0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109278</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279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16370</xdr:rowOff>
    </xdr:from>
    <xdr:to>
      <xdr:col>41</xdr:col>
      <xdr:colOff>50800</xdr:colOff>
      <xdr:row>78</xdr:row>
      <xdr:rowOff>84745</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6972300" y="13046570"/>
          <a:ext cx="889000" cy="41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100147</xdr:rowOff>
    </xdr:from>
    <xdr:to>
      <xdr:col>41</xdr:col>
      <xdr:colOff>101600</xdr:colOff>
      <xdr:row>77</xdr:row>
      <xdr:rowOff>30297</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13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21424</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22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154257</xdr:rowOff>
    </xdr:from>
    <xdr:to>
      <xdr:col>36</xdr:col>
      <xdr:colOff>165100</xdr:colOff>
      <xdr:row>77</xdr:row>
      <xdr:rowOff>84407</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18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100933</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295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167607</xdr:rowOff>
    </xdr:from>
    <xdr:to>
      <xdr:col>55</xdr:col>
      <xdr:colOff>50800</xdr:colOff>
      <xdr:row>78</xdr:row>
      <xdr:rowOff>97757</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36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82534</xdr:rowOff>
    </xdr:from>
    <xdr:ext cx="469744"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284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24870</xdr:rowOff>
    </xdr:from>
    <xdr:to>
      <xdr:col>50</xdr:col>
      <xdr:colOff>165100</xdr:colOff>
      <xdr:row>77</xdr:row>
      <xdr:rowOff>126470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22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117597</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72111" y="1331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122938</xdr:rowOff>
    </xdr:from>
    <xdr:to>
      <xdr:col>46</xdr:col>
      <xdr:colOff>38100</xdr:colOff>
      <xdr:row>77</xdr:row>
      <xdr:rowOff>53088</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15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44215</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324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137020</xdr:rowOff>
    </xdr:from>
    <xdr:to>
      <xdr:col>41</xdr:col>
      <xdr:colOff>101600</xdr:colOff>
      <xdr:row>76</xdr:row>
      <xdr:rowOff>67171</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299577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83697</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2770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33945</xdr:rowOff>
    </xdr:from>
    <xdr:to>
      <xdr:col>36</xdr:col>
      <xdr:colOff>165100</xdr:colOff>
      <xdr:row>78</xdr:row>
      <xdr:rowOff>135545</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40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126672</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37428" y="1349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69235</xdr:rowOff>
    </xdr:from>
    <xdr:to>
      <xdr:col>54</xdr:col>
      <xdr:colOff>189865</xdr:colOff>
      <xdr:row>98</xdr:row>
      <xdr:rowOff>13322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671185"/>
          <a:ext cx="1270" cy="1144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17149</xdr:rowOff>
    </xdr:from>
    <xdr:ext cx="534377"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681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13322</xdr:rowOff>
    </xdr:from>
    <xdr:to>
      <xdr:col>55</xdr:col>
      <xdr:colOff>88900</xdr:colOff>
      <xdr:row>98</xdr:row>
      <xdr:rowOff>13322</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681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15912</xdr:rowOff>
    </xdr:from>
    <xdr:ext cx="534377"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44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69235</xdr:rowOff>
    </xdr:from>
    <xdr:to>
      <xdr:col>55</xdr:col>
      <xdr:colOff>88900</xdr:colOff>
      <xdr:row>91</xdr:row>
      <xdr:rowOff>69235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671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165570</xdr:rowOff>
    </xdr:from>
    <xdr:to>
      <xdr:col>55</xdr:col>
      <xdr:colOff>0</xdr:colOff>
      <xdr:row>95</xdr:row>
      <xdr:rowOff>167914</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9639300" y="16453320"/>
          <a:ext cx="838200" cy="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66343</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182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43466</xdr:rowOff>
    </xdr:from>
    <xdr:to>
      <xdr:col>55</xdr:col>
      <xdr:colOff>50800</xdr:colOff>
      <xdr:row>95</xdr:row>
      <xdr:rowOff>145066</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331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167914</xdr:rowOff>
    </xdr:from>
    <xdr:to>
      <xdr:col>50</xdr:col>
      <xdr:colOff>114300</xdr:colOff>
      <xdr:row>96</xdr:row>
      <xdr:rowOff>36734</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8750300" y="16455664"/>
          <a:ext cx="889000" cy="4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116199</xdr:rowOff>
    </xdr:from>
    <xdr:to>
      <xdr:col>50</xdr:col>
      <xdr:colOff>165100</xdr:colOff>
      <xdr:row>95</xdr:row>
      <xdr:rowOff>46349</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23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62876</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00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151454</xdr:rowOff>
    </xdr:from>
    <xdr:to>
      <xdr:col>45</xdr:col>
      <xdr:colOff>177800</xdr:colOff>
      <xdr:row>96</xdr:row>
      <xdr:rowOff>36734</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7861300" y="16439204"/>
          <a:ext cx="889000" cy="5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122789</xdr:rowOff>
    </xdr:from>
    <xdr:to>
      <xdr:col>46</xdr:col>
      <xdr:colOff>38100</xdr:colOff>
      <xdr:row>95</xdr:row>
      <xdr:rowOff>52939</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23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69466</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01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85159</xdr:rowOff>
    </xdr:from>
    <xdr:to>
      <xdr:col>41</xdr:col>
      <xdr:colOff>50800</xdr:colOff>
      <xdr:row>95</xdr:row>
      <xdr:rowOff>151454</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6972300" y="15515659"/>
          <a:ext cx="889000" cy="923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14263</xdr:rowOff>
    </xdr:from>
    <xdr:to>
      <xdr:col>41</xdr:col>
      <xdr:colOff>101600</xdr:colOff>
      <xdr:row>94</xdr:row>
      <xdr:rowOff>115863</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13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132390</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590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111950</xdr:rowOff>
    </xdr:from>
    <xdr:to>
      <xdr:col>36</xdr:col>
      <xdr:colOff>165100</xdr:colOff>
      <xdr:row>95</xdr:row>
      <xdr:rowOff>42100</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22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33227</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32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114770</xdr:rowOff>
    </xdr:from>
    <xdr:to>
      <xdr:col>55</xdr:col>
      <xdr:colOff>50800</xdr:colOff>
      <xdr:row>96</xdr:row>
      <xdr:rowOff>44920</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640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93197</xdr:rowOff>
    </xdr:from>
    <xdr:ext cx="534377"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6380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117114</xdr:rowOff>
    </xdr:from>
    <xdr:to>
      <xdr:col>50</xdr:col>
      <xdr:colOff>165100</xdr:colOff>
      <xdr:row>96</xdr:row>
      <xdr:rowOff>47264</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640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38391</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372111" y="1649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157384</xdr:rowOff>
    </xdr:from>
    <xdr:to>
      <xdr:col>46</xdr:col>
      <xdr:colOff>38100</xdr:colOff>
      <xdr:row>96</xdr:row>
      <xdr:rowOff>87534</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644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78661</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483111" y="1653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100654</xdr:rowOff>
    </xdr:from>
    <xdr:to>
      <xdr:col>41</xdr:col>
      <xdr:colOff>101600</xdr:colOff>
      <xdr:row>96</xdr:row>
      <xdr:rowOff>30804</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638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21931</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594111" y="1648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34359</xdr:rowOff>
    </xdr:from>
    <xdr:to>
      <xdr:col>36</xdr:col>
      <xdr:colOff>165100</xdr:colOff>
      <xdr:row>90</xdr:row>
      <xdr:rowOff>135959</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546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88</xdr:row>
      <xdr:rowOff>152486</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05111" y="15240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38</xdr:row>
      <xdr:rowOff>14019</xdr:rowOff>
    </xdr:from>
    <xdr:to>
      <xdr:col>85</xdr:col>
      <xdr:colOff>126364</xdr:colOff>
      <xdr:row>39</xdr:row>
      <xdr:rowOff>98878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6529119"/>
          <a:ext cx="1269" cy="256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132146</xdr:rowOff>
    </xdr:from>
    <xdr:ext cx="534377"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630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14019</xdr:rowOff>
    </xdr:from>
    <xdr:to>
      <xdr:col>86</xdr:col>
      <xdr:colOff>25400</xdr:colOff>
      <xdr:row>38</xdr:row>
      <xdr:rowOff>14019</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52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99254</xdr:rowOff>
    </xdr:from>
    <xdr:to>
      <xdr:col>85</xdr:col>
      <xdr:colOff>127000</xdr:colOff>
      <xdr:row>38</xdr:row>
      <xdr:rowOff>14019</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5481300" y="5242754"/>
          <a:ext cx="838200" cy="1286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125048</xdr:rowOff>
    </xdr:from>
    <xdr:ext cx="469744"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640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146621</xdr:rowOff>
    </xdr:from>
    <xdr:to>
      <xdr:col>85</xdr:col>
      <xdr:colOff>177800</xdr:colOff>
      <xdr:row>39</xdr:row>
      <xdr:rowOff>76771</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661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99254</xdr:rowOff>
    </xdr:from>
    <xdr:to>
      <xdr:col>81</xdr:col>
      <xdr:colOff>50800</xdr:colOff>
      <xdr:row>35</xdr:row>
      <xdr:rowOff>93180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4592300" y="5242754"/>
          <a:ext cx="889000" cy="85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24581</xdr:rowOff>
    </xdr:from>
    <xdr:to>
      <xdr:col>81</xdr:col>
      <xdr:colOff>101600</xdr:colOff>
      <xdr:row>38</xdr:row>
      <xdr:rowOff>126181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539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117308</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14111" y="663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93180</xdr:rowOff>
    </xdr:from>
    <xdr:to>
      <xdr:col>76</xdr:col>
      <xdr:colOff>114300</xdr:colOff>
      <xdr:row>37</xdr:row>
      <xdr:rowOff>51036</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3703300" y="6093930"/>
          <a:ext cx="889000" cy="300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148923</xdr:rowOff>
    </xdr:from>
    <xdr:to>
      <xdr:col>76</xdr:col>
      <xdr:colOff>165100</xdr:colOff>
      <xdr:row>39</xdr:row>
      <xdr:rowOff>79073</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66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70200</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428" y="6756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51036</xdr:rowOff>
    </xdr:from>
    <xdr:to>
      <xdr:col>71</xdr:col>
      <xdr:colOff>177800</xdr:colOff>
      <xdr:row>39</xdr:row>
      <xdr:rowOff>3585</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2814300" y="6394686"/>
          <a:ext cx="889000" cy="295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157235</xdr:rowOff>
    </xdr:from>
    <xdr:to>
      <xdr:col>72</xdr:col>
      <xdr:colOff>38100</xdr:colOff>
      <xdr:row>39</xdr:row>
      <xdr:rowOff>87385</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67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78512</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68428" y="6765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11617</xdr:rowOff>
    </xdr:from>
    <xdr:to>
      <xdr:col>67</xdr:col>
      <xdr:colOff>101600</xdr:colOff>
      <xdr:row>39</xdr:row>
      <xdr:rowOff>113217</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698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104344</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79428" y="6790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134669</xdr:rowOff>
    </xdr:from>
    <xdr:to>
      <xdr:col>85</xdr:col>
      <xdr:colOff>177800</xdr:colOff>
      <xdr:row>38</xdr:row>
      <xdr:rowOff>64819</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47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87696</xdr:rowOff>
    </xdr:from>
    <xdr:ext cx="534377"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43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48454</xdr:rowOff>
    </xdr:from>
    <xdr:to>
      <xdr:col>81</xdr:col>
      <xdr:colOff>101600</xdr:colOff>
      <xdr:row>30</xdr:row>
      <xdr:rowOff>150054</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519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28</xdr:row>
      <xdr:rowOff>166581</xdr:rowOff>
    </xdr:from>
    <xdr:ext cx="534377"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14111" y="496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42380</xdr:rowOff>
    </xdr:from>
    <xdr:to>
      <xdr:col>76</xdr:col>
      <xdr:colOff>165100</xdr:colOff>
      <xdr:row>35</xdr:row>
      <xdr:rowOff>143980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04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160507</xdr:rowOff>
    </xdr:from>
    <xdr:ext cx="534377"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325111" y="5818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236</xdr:rowOff>
    </xdr:from>
    <xdr:to>
      <xdr:col>72</xdr:col>
      <xdr:colOff>38100</xdr:colOff>
      <xdr:row>37</xdr:row>
      <xdr:rowOff>101836</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34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118363</xdr:rowOff>
    </xdr:from>
    <xdr:ext cx="534377"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436111" y="6119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124235</xdr:rowOff>
    </xdr:from>
    <xdr:to>
      <xdr:col>67</xdr:col>
      <xdr:colOff>101600</xdr:colOff>
      <xdr:row>39</xdr:row>
      <xdr:rowOff>54385</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63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70912</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579428" y="6414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157664</xdr:rowOff>
    </xdr:from>
    <xdr:to>
      <xdr:col>85</xdr:col>
      <xdr:colOff>126364</xdr:colOff>
      <xdr:row>78</xdr:row>
      <xdr:rowOff>150177</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2330614"/>
          <a:ext cx="1269" cy="1192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154004</xdr:rowOff>
    </xdr:from>
    <xdr:ext cx="534377"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52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150177</xdr:rowOff>
    </xdr:from>
    <xdr:to>
      <xdr:col>86</xdr:col>
      <xdr:colOff>25400</xdr:colOff>
      <xdr:row>78</xdr:row>
      <xdr:rowOff>150177</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523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104341</xdr:rowOff>
    </xdr:from>
    <xdr:ext cx="534377"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210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157664</xdr:rowOff>
    </xdr:from>
    <xdr:to>
      <xdr:col>86</xdr:col>
      <xdr:colOff>25400</xdr:colOff>
      <xdr:row>71</xdr:row>
      <xdr:rowOff>157664</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233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85598</xdr:rowOff>
    </xdr:from>
    <xdr:to>
      <xdr:col>85</xdr:col>
      <xdr:colOff>127000</xdr:colOff>
      <xdr:row>75</xdr:row>
      <xdr:rowOff>135719</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5481300" y="12944348"/>
          <a:ext cx="838200" cy="50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121797</xdr:rowOff>
    </xdr:from>
    <xdr:ext cx="534377"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2637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98920</xdr:rowOff>
    </xdr:from>
    <xdr:to>
      <xdr:col>85</xdr:col>
      <xdr:colOff>177800</xdr:colOff>
      <xdr:row>75</xdr:row>
      <xdr:rowOff>29070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27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135719</xdr:rowOff>
    </xdr:from>
    <xdr:to>
      <xdr:col>81</xdr:col>
      <xdr:colOff>50800</xdr:colOff>
      <xdr:row>75</xdr:row>
      <xdr:rowOff>158998</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4592300" y="12994469"/>
          <a:ext cx="889000" cy="2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11271</xdr:rowOff>
    </xdr:from>
    <xdr:to>
      <xdr:col>81</xdr:col>
      <xdr:colOff>101600</xdr:colOff>
      <xdr:row>75</xdr:row>
      <xdr:rowOff>112871</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287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129398</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264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158998</xdr:rowOff>
    </xdr:from>
    <xdr:to>
      <xdr:col>76</xdr:col>
      <xdr:colOff>114300</xdr:colOff>
      <xdr:row>76</xdr:row>
      <xdr:rowOff>9874</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3703300" y="13017748"/>
          <a:ext cx="889000" cy="2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29978</xdr:rowOff>
    </xdr:from>
    <xdr:to>
      <xdr:col>76</xdr:col>
      <xdr:colOff>165100</xdr:colOff>
      <xdr:row>76</xdr:row>
      <xdr:rowOff>131578</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3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122705</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315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9874</xdr:rowOff>
    </xdr:from>
    <xdr:to>
      <xdr:col>71</xdr:col>
      <xdr:colOff>177800</xdr:colOff>
      <xdr:row>76</xdr:row>
      <xdr:rowOff>21056</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2814300" y="13040074"/>
          <a:ext cx="889000" cy="1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16490</xdr:rowOff>
    </xdr:from>
    <xdr:to>
      <xdr:col>72</xdr:col>
      <xdr:colOff>38100</xdr:colOff>
      <xdr:row>76</xdr:row>
      <xdr:rowOff>118090</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304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109217</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313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171138</xdr:rowOff>
    </xdr:from>
    <xdr:to>
      <xdr:col>67</xdr:col>
      <xdr:colOff>101600</xdr:colOff>
      <xdr:row>76</xdr:row>
      <xdr:rowOff>101288</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302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92415</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312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34798</xdr:rowOff>
    </xdr:from>
    <xdr:to>
      <xdr:col>85</xdr:col>
      <xdr:colOff>177800</xdr:colOff>
      <xdr:row>75</xdr:row>
      <xdr:rowOff>136398</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289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13225</xdr:rowOff>
    </xdr:from>
    <xdr:ext cx="534377"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287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84919</xdr:rowOff>
    </xdr:from>
    <xdr:to>
      <xdr:col>81</xdr:col>
      <xdr:colOff>101600</xdr:colOff>
      <xdr:row>76</xdr:row>
      <xdr:rowOff>15069</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294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6196</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14111" y="1303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108197</xdr:rowOff>
    </xdr:from>
    <xdr:to>
      <xdr:col>76</xdr:col>
      <xdr:colOff>165100</xdr:colOff>
      <xdr:row>76</xdr:row>
      <xdr:rowOff>38348</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296694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54874</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325111" y="1274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130525</xdr:rowOff>
    </xdr:from>
    <xdr:to>
      <xdr:col>72</xdr:col>
      <xdr:colOff>38100</xdr:colOff>
      <xdr:row>76</xdr:row>
      <xdr:rowOff>60675</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298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77202</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6111" y="1276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141707</xdr:rowOff>
    </xdr:from>
    <xdr:to>
      <xdr:col>67</xdr:col>
      <xdr:colOff>101600</xdr:colOff>
      <xdr:row>76</xdr:row>
      <xdr:rowOff>71856</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30004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88384</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7111" y="1277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161722</xdr:rowOff>
    </xdr:from>
    <xdr:to>
      <xdr:col>85</xdr:col>
      <xdr:colOff>126364</xdr:colOff>
      <xdr:row>98</xdr:row>
      <xdr:rowOff>73386</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420772"/>
          <a:ext cx="1269" cy="1454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77213</xdr:rowOff>
    </xdr:from>
    <xdr:ext cx="469744"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879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73386</xdr:rowOff>
    </xdr:from>
    <xdr:to>
      <xdr:col>86</xdr:col>
      <xdr:colOff>25400</xdr:colOff>
      <xdr:row>98</xdr:row>
      <xdr:rowOff>73386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87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108399</xdr:rowOff>
    </xdr:from>
    <xdr:ext cx="534377"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19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161722</xdr:rowOff>
    </xdr:from>
    <xdr:to>
      <xdr:col>86</xdr:col>
      <xdr:colOff>25400</xdr:colOff>
      <xdr:row>89</xdr:row>
      <xdr:rowOff>161722</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42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166636</xdr:rowOff>
    </xdr:from>
    <xdr:to>
      <xdr:col>85</xdr:col>
      <xdr:colOff>127000</xdr:colOff>
      <xdr:row>96</xdr:row>
      <xdr:rowOff>121089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454386"/>
          <a:ext cx="838200" cy="125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12146</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128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160719</xdr:rowOff>
    </xdr:from>
    <xdr:to>
      <xdr:col>85</xdr:col>
      <xdr:colOff>177800</xdr:colOff>
      <xdr:row>95</xdr:row>
      <xdr:rowOff>90869</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27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166636</xdr:rowOff>
    </xdr:from>
    <xdr:to>
      <xdr:col>81</xdr:col>
      <xdr:colOff>50800</xdr:colOff>
      <xdr:row>97</xdr:row>
      <xdr:rowOff>115621</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454386"/>
          <a:ext cx="889000" cy="29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84328</xdr:rowOff>
    </xdr:from>
    <xdr:to>
      <xdr:col>81</xdr:col>
      <xdr:colOff>101600</xdr:colOff>
      <xdr:row>96</xdr:row>
      <xdr:rowOff>14478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37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31005</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14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115621</xdr:rowOff>
    </xdr:from>
    <xdr:to>
      <xdr:col>76</xdr:col>
      <xdr:colOff>114300</xdr:colOff>
      <xdr:row>99</xdr:row>
      <xdr:rowOff>3893</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746271"/>
          <a:ext cx="889000" cy="23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32207</xdr:rowOff>
    </xdr:from>
    <xdr:to>
      <xdr:col>76</xdr:col>
      <xdr:colOff>165100</xdr:colOff>
      <xdr:row>97</xdr:row>
      <xdr:rowOff>133807</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66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150334</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43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3893</xdr:rowOff>
    </xdr:from>
    <xdr:to>
      <xdr:col>71</xdr:col>
      <xdr:colOff>177800</xdr:colOff>
      <xdr:row>99</xdr:row>
      <xdr:rowOff>14503</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977443"/>
          <a:ext cx="889000" cy="10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118542</xdr:rowOff>
    </xdr:from>
    <xdr:to>
      <xdr:col>72</xdr:col>
      <xdr:colOff>38100</xdr:colOff>
      <xdr:row>98</xdr:row>
      <xdr:rowOff>48692</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749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65219</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52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75946</xdr:rowOff>
    </xdr:from>
    <xdr:to>
      <xdr:col>67</xdr:col>
      <xdr:colOff>101600</xdr:colOff>
      <xdr:row>98</xdr:row>
      <xdr:rowOff>6096</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70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22623</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48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70289</xdr:rowOff>
    </xdr:from>
    <xdr:to>
      <xdr:col>85</xdr:col>
      <xdr:colOff>177800</xdr:colOff>
      <xdr:row>97</xdr:row>
      <xdr:rowOff>439</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52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48716</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50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115836</xdr:rowOff>
    </xdr:from>
    <xdr:to>
      <xdr:col>81</xdr:col>
      <xdr:colOff>101600</xdr:colOff>
      <xdr:row>96</xdr:row>
      <xdr:rowOff>45986</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40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37113</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49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64821</xdr:rowOff>
    </xdr:from>
    <xdr:to>
      <xdr:col>76</xdr:col>
      <xdr:colOff>165100</xdr:colOff>
      <xdr:row>97</xdr:row>
      <xdr:rowOff>166421</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69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157548</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78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124543</xdr:rowOff>
    </xdr:from>
    <xdr:to>
      <xdr:col>72</xdr:col>
      <xdr:colOff>38100</xdr:colOff>
      <xdr:row>99</xdr:row>
      <xdr:rowOff>54693</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92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45820</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68428" y="17019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135153</xdr:rowOff>
    </xdr:from>
    <xdr:to>
      <xdr:col>67</xdr:col>
      <xdr:colOff>101600</xdr:colOff>
      <xdr:row>99</xdr:row>
      <xdr:rowOff>65303</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93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56430</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79428" y="17029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56007</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199507"/>
          <a:ext cx="1269" cy="1531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2684</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497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56007</xdr:rowOff>
    </xdr:from>
    <xdr:to>
      <xdr:col>116</xdr:col>
      <xdr:colOff>152400</xdr:colOff>
      <xdr:row>30</xdr:row>
      <xdr:rowOff>56007</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199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116603</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117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93726</xdr:rowOff>
    </xdr:from>
    <xdr:to>
      <xdr:col>116</xdr:col>
      <xdr:colOff>114300</xdr:colOff>
      <xdr:row>37</xdr:row>
      <xdr:rowOff>23876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26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65405</xdr:rowOff>
    </xdr:from>
    <xdr:to>
      <xdr:col>112</xdr:col>
      <xdr:colOff>38100</xdr:colOff>
      <xdr:row>36</xdr:row>
      <xdr:rowOff>167005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23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12082</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01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37211</xdr:rowOff>
    </xdr:from>
    <xdr:to>
      <xdr:col>107</xdr:col>
      <xdr:colOff>101600</xdr:colOff>
      <xdr:row>37</xdr:row>
      <xdr:rowOff>138811</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380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155338</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15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133350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648450"/>
          <a:ext cx="889000" cy="8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139954</xdr:rowOff>
    </xdr:from>
    <xdr:to>
      <xdr:col>102</xdr:col>
      <xdr:colOff>165100</xdr:colOff>
      <xdr:row>38</xdr:row>
      <xdr:rowOff>70104</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48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86631</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258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143764</xdr:rowOff>
    </xdr:from>
    <xdr:to>
      <xdr:col>98</xdr:col>
      <xdr:colOff>38100</xdr:colOff>
      <xdr:row>38</xdr:row>
      <xdr:rowOff>73914</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90441</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262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82550</xdr:rowOff>
    </xdr:from>
    <xdr:to>
      <xdr:col>98</xdr:col>
      <xdr:colOff>38100</xdr:colOff>
      <xdr:row>39</xdr:row>
      <xdr:rowOff>12700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3827</xdr:rowOff>
    </xdr:from>
    <xdr:ext cx="378565"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67017" y="6690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a:extLst>
            <a:ext uri="{FF2B5EF4-FFF2-40B4-BE49-F238E27FC236}">
              <a16:creationId xmlns:a16="http://schemas.microsoft.com/office/drawing/2014/main" id="{00000000-0008-0000-06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149130</xdr:rowOff>
    </xdr:from>
    <xdr:to>
      <xdr:col>116</xdr:col>
      <xdr:colOff>62864</xdr:colOff>
      <xdr:row>58</xdr:row>
      <xdr:rowOff>15170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2159595" y="8721630"/>
          <a:ext cx="1269" cy="1237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18997</xdr:rowOff>
    </xdr:from>
    <xdr:ext cx="378565" cy="259045"/>
    <xdr:sp macro="" textlink="">
      <xdr:nvSpPr>
        <xdr:cNvPr id="793" name="貸付金最小値テキスト">
          <a:extLst>
            <a:ext uri="{FF2B5EF4-FFF2-40B4-BE49-F238E27FC236}">
              <a16:creationId xmlns:a16="http://schemas.microsoft.com/office/drawing/2014/main" id="{00000000-0008-0000-0600-000019030000}"/>
            </a:ext>
          </a:extLst>
        </xdr:cNvPr>
        <xdr:cNvSpPr txBox="1"/>
      </xdr:nvSpPr>
      <xdr:spPr>
        <a:xfrm>
          <a:off x="22212300" y="9963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15170</xdr:rowOff>
    </xdr:from>
    <xdr:to>
      <xdr:col>116</xdr:col>
      <xdr:colOff>152400</xdr:colOff>
      <xdr:row>58</xdr:row>
      <xdr:rowOff>15170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9959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95807</xdr:rowOff>
    </xdr:from>
    <xdr:ext cx="534377" cy="259045"/>
    <xdr:sp macro="" textlink="">
      <xdr:nvSpPr>
        <xdr:cNvPr id="795" name="貸付金最大値テキスト">
          <a:extLst>
            <a:ext uri="{FF2B5EF4-FFF2-40B4-BE49-F238E27FC236}">
              <a16:creationId xmlns:a16="http://schemas.microsoft.com/office/drawing/2014/main" id="{00000000-0008-0000-0600-00001B030000}"/>
            </a:ext>
          </a:extLst>
        </xdr:cNvPr>
        <xdr:cNvSpPr txBox="1"/>
      </xdr:nvSpPr>
      <xdr:spPr>
        <a:xfrm>
          <a:off x="22212300" y="849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149130</xdr:rowOff>
    </xdr:from>
    <xdr:to>
      <xdr:col>116</xdr:col>
      <xdr:colOff>152400</xdr:colOff>
      <xdr:row>50</xdr:row>
      <xdr:rowOff>149130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8721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131985</xdr:rowOff>
    </xdr:from>
    <xdr:to>
      <xdr:col>116</xdr:col>
      <xdr:colOff>63500</xdr:colOff>
      <xdr:row>56</xdr:row>
      <xdr:rowOff>134842</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1323300" y="9733185"/>
          <a:ext cx="8382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110577</xdr:rowOff>
    </xdr:from>
    <xdr:ext cx="469744" cy="259045"/>
    <xdr:sp macro="" textlink="">
      <xdr:nvSpPr>
        <xdr:cNvPr id="798" name="貸付金平均値テキスト">
          <a:extLst>
            <a:ext uri="{FF2B5EF4-FFF2-40B4-BE49-F238E27FC236}">
              <a16:creationId xmlns:a16="http://schemas.microsoft.com/office/drawing/2014/main" id="{00000000-0008-0000-0600-00001E030000}"/>
            </a:ext>
          </a:extLst>
        </xdr:cNvPr>
        <xdr:cNvSpPr txBox="1"/>
      </xdr:nvSpPr>
      <xdr:spPr>
        <a:xfrm>
          <a:off x="22212300" y="9368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87700</xdr:rowOff>
    </xdr:from>
    <xdr:to>
      <xdr:col>116</xdr:col>
      <xdr:colOff>114300</xdr:colOff>
      <xdr:row>56</xdr:row>
      <xdr:rowOff>17850</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2110700" y="951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122898</xdr:rowOff>
    </xdr:from>
    <xdr:to>
      <xdr:col>111</xdr:col>
      <xdr:colOff>177800</xdr:colOff>
      <xdr:row>56</xdr:row>
      <xdr:rowOff>134842</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0434300" y="9724098"/>
          <a:ext cx="889000" cy="1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80328</xdr:rowOff>
    </xdr:from>
    <xdr:to>
      <xdr:col>112</xdr:col>
      <xdr:colOff>38100</xdr:colOff>
      <xdr:row>56</xdr:row>
      <xdr:rowOff>10478</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1272500" y="951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27005</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88428" y="928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122898</xdr:rowOff>
    </xdr:from>
    <xdr:to>
      <xdr:col>107</xdr:col>
      <xdr:colOff>50800</xdr:colOff>
      <xdr:row>56</xdr:row>
      <xdr:rowOff>135013</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9545300" y="9724098"/>
          <a:ext cx="889000" cy="1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141478</xdr:rowOff>
    </xdr:from>
    <xdr:to>
      <xdr:col>107</xdr:col>
      <xdr:colOff>101600</xdr:colOff>
      <xdr:row>56</xdr:row>
      <xdr:rowOff>71628</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0383500" y="957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88155</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99428" y="9346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135013</xdr:rowOff>
    </xdr:from>
    <xdr:to>
      <xdr:col>102</xdr:col>
      <xdr:colOff>114300</xdr:colOff>
      <xdr:row>56</xdr:row>
      <xdr:rowOff>137471</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18656300" y="9736213"/>
          <a:ext cx="889000" cy="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167253</xdr:rowOff>
    </xdr:from>
    <xdr:to>
      <xdr:col>102</xdr:col>
      <xdr:colOff>165100</xdr:colOff>
      <xdr:row>56</xdr:row>
      <xdr:rowOff>97403</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9494500" y="959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113930</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10428" y="9372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154394</xdr:rowOff>
    </xdr:from>
    <xdr:to>
      <xdr:col>98</xdr:col>
      <xdr:colOff>38100</xdr:colOff>
      <xdr:row>56</xdr:row>
      <xdr:rowOff>84544</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8605500" y="958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101071</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21428" y="935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81185</xdr:rowOff>
    </xdr:from>
    <xdr:to>
      <xdr:col>116</xdr:col>
      <xdr:colOff>114300</xdr:colOff>
      <xdr:row>57</xdr:row>
      <xdr:rowOff>11335</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2110700" y="96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59612</xdr:rowOff>
    </xdr:from>
    <xdr:ext cx="469744" cy="259045"/>
    <xdr:sp macro="" textlink="">
      <xdr:nvSpPr>
        <xdr:cNvPr id="817" name="貸付金該当値テキスト">
          <a:extLst>
            <a:ext uri="{FF2B5EF4-FFF2-40B4-BE49-F238E27FC236}">
              <a16:creationId xmlns:a16="http://schemas.microsoft.com/office/drawing/2014/main" id="{00000000-0008-0000-0600-000031030000}"/>
            </a:ext>
          </a:extLst>
        </xdr:cNvPr>
        <xdr:cNvSpPr txBox="1"/>
      </xdr:nvSpPr>
      <xdr:spPr>
        <a:xfrm>
          <a:off x="22212300" y="9660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84042</xdr:rowOff>
    </xdr:from>
    <xdr:to>
      <xdr:col>112</xdr:col>
      <xdr:colOff>38100</xdr:colOff>
      <xdr:row>57</xdr:row>
      <xdr:rowOff>14192</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1272500" y="968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5319</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088428" y="9777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72098</xdr:rowOff>
    </xdr:from>
    <xdr:to>
      <xdr:col>107</xdr:col>
      <xdr:colOff>101600</xdr:colOff>
      <xdr:row>57</xdr:row>
      <xdr:rowOff>2248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0383500" y="967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164825</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199428" y="9766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84213</xdr:rowOff>
    </xdr:from>
    <xdr:to>
      <xdr:col>102</xdr:col>
      <xdr:colOff>165100</xdr:colOff>
      <xdr:row>57</xdr:row>
      <xdr:rowOff>14363</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9494500" y="968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5490</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310428" y="977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86671</xdr:rowOff>
    </xdr:from>
    <xdr:to>
      <xdr:col>98</xdr:col>
      <xdr:colOff>38100</xdr:colOff>
      <xdr:row>57</xdr:row>
      <xdr:rowOff>16821</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8605500" y="968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7948</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421428" y="9780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70</xdr:row>
      <xdr:rowOff>111777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91408</xdr:rowOff>
    </xdr:from>
    <xdr:to>
      <xdr:col>116</xdr:col>
      <xdr:colOff>62864</xdr:colOff>
      <xdr:row>77</xdr:row>
      <xdr:rowOff>169132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092908"/>
          <a:ext cx="1269"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1509</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37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169132</xdr:rowOff>
    </xdr:from>
    <xdr:to>
      <xdr:col>116</xdr:col>
      <xdr:colOff>152400</xdr:colOff>
      <xdr:row>77</xdr:row>
      <xdr:rowOff>169132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370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38085</xdr:rowOff>
    </xdr:from>
    <xdr:ext cx="534377"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86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91408</xdr:rowOff>
    </xdr:from>
    <xdr:to>
      <xdr:col>116</xdr:col>
      <xdr:colOff>152400</xdr:colOff>
      <xdr:row>70</xdr:row>
      <xdr:rowOff>91408</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092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91408</xdr:rowOff>
    </xdr:from>
    <xdr:to>
      <xdr:col>116</xdr:col>
      <xdr:colOff>63500</xdr:colOff>
      <xdr:row>71</xdr:row>
      <xdr:rowOff>15342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2092908"/>
          <a:ext cx="838200" cy="95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12749</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700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34322</xdr:rowOff>
    </xdr:from>
    <xdr:to>
      <xdr:col>116</xdr:col>
      <xdr:colOff>114300</xdr:colOff>
      <xdr:row>74</xdr:row>
      <xdr:rowOff>135922</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72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15342</xdr:rowOff>
    </xdr:from>
    <xdr:to>
      <xdr:col>111</xdr:col>
      <xdr:colOff>177800</xdr:colOff>
      <xdr:row>71</xdr:row>
      <xdr:rowOff>63347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2188292"/>
          <a:ext cx="88900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68040</xdr:rowOff>
    </xdr:from>
    <xdr:to>
      <xdr:col>112</xdr:col>
      <xdr:colOff>38100</xdr:colOff>
      <xdr:row>74</xdr:row>
      <xdr:rowOff>169640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75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160767</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84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63347</xdr:rowOff>
    </xdr:from>
    <xdr:to>
      <xdr:col>107</xdr:col>
      <xdr:colOff>50800</xdr:colOff>
      <xdr:row>71</xdr:row>
      <xdr:rowOff>133414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2236297"/>
          <a:ext cx="889000" cy="70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117875</xdr:rowOff>
    </xdr:from>
    <xdr:to>
      <xdr:col>107</xdr:col>
      <xdr:colOff>101600</xdr:colOff>
      <xdr:row>76</xdr:row>
      <xdr:rowOff>48025</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97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39152</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306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133414</xdr:rowOff>
    </xdr:from>
    <xdr:to>
      <xdr:col>102</xdr:col>
      <xdr:colOff>114300</xdr:colOff>
      <xdr:row>72</xdr:row>
      <xdr:rowOff>18370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2306364"/>
          <a:ext cx="889000" cy="5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122047</xdr:rowOff>
    </xdr:from>
    <xdr:to>
      <xdr:col>102</xdr:col>
      <xdr:colOff>165100</xdr:colOff>
      <xdr:row>74</xdr:row>
      <xdr:rowOff>52197</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63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43324</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73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3861</xdr:rowOff>
    </xdr:from>
    <xdr:to>
      <xdr:col>98</xdr:col>
      <xdr:colOff>38100</xdr:colOff>
      <xdr:row>74</xdr:row>
      <xdr:rowOff>105461</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6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96588</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78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70</xdr:row>
      <xdr:rowOff>40608</xdr:rowOff>
    </xdr:from>
    <xdr:to>
      <xdr:col>116</xdr:col>
      <xdr:colOff>114300</xdr:colOff>
      <xdr:row>70</xdr:row>
      <xdr:rowOff>142208</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04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69</xdr:row>
      <xdr:rowOff>165085</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199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135992</xdr:rowOff>
    </xdr:from>
    <xdr:to>
      <xdr:col>112</xdr:col>
      <xdr:colOff>38100</xdr:colOff>
      <xdr:row>71</xdr:row>
      <xdr:rowOff>66142</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13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82669</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191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12547</xdr:rowOff>
    </xdr:from>
    <xdr:to>
      <xdr:col>107</xdr:col>
      <xdr:colOff>101600</xdr:colOff>
      <xdr:row>71</xdr:row>
      <xdr:rowOff>114147</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18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130674</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1960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82614</xdr:rowOff>
    </xdr:from>
    <xdr:to>
      <xdr:col>102</xdr:col>
      <xdr:colOff>165100</xdr:colOff>
      <xdr:row>72</xdr:row>
      <xdr:rowOff>12764</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25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29291</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203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139020</xdr:rowOff>
    </xdr:from>
    <xdr:to>
      <xdr:col>98</xdr:col>
      <xdr:colOff>38100</xdr:colOff>
      <xdr:row>72</xdr:row>
      <xdr:rowOff>69170</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31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85697</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208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552,487</a:t>
          </a:r>
          <a:r>
            <a:rPr kumimoji="1" lang="ja-JP" altLang="en-US" sz="1300">
              <a:latin typeface="ＭＳ Ｐゴシック" panose="020B0600070205080204" pitchFamily="50" charset="-128"/>
              <a:ea typeface="ＭＳ Ｐゴシック" panose="020B0600070205080204" pitchFamily="50" charset="-128"/>
            </a:rPr>
            <a:t>円となっており、令和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年度と比較して約</a:t>
          </a:r>
          <a:r>
            <a:rPr kumimoji="1" lang="en-US" altLang="ja-JP" sz="1300">
              <a:latin typeface="ＭＳ Ｐゴシック" panose="020B0600070205080204" pitchFamily="50" charset="-128"/>
              <a:ea typeface="ＭＳ Ｐゴシック" panose="020B0600070205080204" pitchFamily="50" charset="-128"/>
            </a:rPr>
            <a:t>111,692</a:t>
          </a:r>
          <a:r>
            <a:rPr kumimoji="1" lang="ja-JP" altLang="en-US" sz="1300">
              <a:latin typeface="ＭＳ Ｐゴシック" panose="020B0600070205080204" pitchFamily="50" charset="-128"/>
              <a:ea typeface="ＭＳ Ｐゴシック" panose="020B0600070205080204" pitchFamily="50" charset="-128"/>
            </a:rPr>
            <a:t>円減少しています。</a:t>
          </a:r>
        </a:p>
        <a:p>
          <a:r>
            <a:rPr kumimoji="1" lang="ja-JP" altLang="en-US" sz="1300">
              <a:latin typeface="ＭＳ Ｐゴシック" panose="020B0600070205080204" pitchFamily="50" charset="-128"/>
              <a:ea typeface="ＭＳ Ｐゴシック" panose="020B0600070205080204" pitchFamily="50" charset="-128"/>
            </a:rPr>
            <a:t>　主な要因としては、災害復旧事業費、扶助費の減少が挙げられます。</a:t>
          </a:r>
        </a:p>
        <a:p>
          <a:r>
            <a:rPr kumimoji="1" lang="ja-JP" altLang="en-US" sz="1300">
              <a:latin typeface="ＭＳ Ｐゴシック" panose="020B0600070205080204" pitchFamily="50" charset="-128"/>
              <a:ea typeface="ＭＳ Ｐゴシック" panose="020B0600070205080204" pitchFamily="50" charset="-128"/>
            </a:rPr>
            <a:t>　災害復旧事業費は、平成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年度熊本地震で被災した新庁舎建設が令和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年度に概ね完了したことによる大幅な減少です。しかし、令和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月豪雨関連事業は継続していくことから、今後も高い水準で推移していくと見込んでいます。</a:t>
          </a:r>
        </a:p>
        <a:p>
          <a:r>
            <a:rPr kumimoji="1" lang="ja-JP" altLang="en-US" sz="1300">
              <a:latin typeface="ＭＳ Ｐゴシック" panose="020B0600070205080204" pitchFamily="50" charset="-128"/>
              <a:ea typeface="ＭＳ Ｐゴシック" panose="020B0600070205080204" pitchFamily="50" charset="-128"/>
            </a:rPr>
            <a:t>　扶助費は、住民税非課税世帯等及び子育て世帯への臨時特別給付金給付事業が令和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年度に行われた影響によるもので、類似団体平均も同様に推移していることから、同様の理由によるものとみています。</a:t>
          </a:r>
        </a:p>
        <a:p>
          <a:r>
            <a:rPr kumimoji="1" lang="ja-JP" altLang="en-US" sz="1300">
              <a:latin typeface="ＭＳ Ｐゴシック" panose="020B0600070205080204" pitchFamily="50" charset="-128"/>
              <a:ea typeface="ＭＳ Ｐゴシック" panose="020B0600070205080204" pitchFamily="50" charset="-128"/>
            </a:rPr>
            <a:t>　また、繰出金についても類似団体平均値と比較して最も高い水準にあります。各特別会計については、引き続き、歳入確保と歳出削減に努めることで繰出金を抑制し、普通会計の負担を軽減し、健全な財政運営に努め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熊本県八代市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122,625
119,557
681.29
69,643,644
67,748,733
1,532,366
33,838,437
84,056,428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90.1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81788</xdr:rowOff>
    </xdr:from>
    <xdr:to>
      <xdr:col>24</xdr:col>
      <xdr:colOff>62865</xdr:colOff>
      <xdr:row>39</xdr:row>
      <xdr:rowOff>81026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25288"/>
          <a:ext cx="1270" cy="1542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84853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7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81026</xdr:rowOff>
    </xdr:from>
    <xdr:to>
      <xdr:col>24</xdr:col>
      <xdr:colOff>152400</xdr:colOff>
      <xdr:row>39</xdr:row>
      <xdr:rowOff>81026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67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28465</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0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81788</xdr:rowOff>
    </xdr:from>
    <xdr:to>
      <xdr:col>24</xdr:col>
      <xdr:colOff>152400</xdr:colOff>
      <xdr:row>30</xdr:row>
      <xdr:rowOff>81788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25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145796</xdr:rowOff>
    </xdr:from>
    <xdr:to>
      <xdr:col>24</xdr:col>
      <xdr:colOff>63500</xdr:colOff>
      <xdr:row>32</xdr:row>
      <xdr:rowOff>170180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632196"/>
          <a:ext cx="8382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89425</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7472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110998</xdr:rowOff>
    </xdr:from>
    <xdr:to>
      <xdr:col>24</xdr:col>
      <xdr:colOff>114300</xdr:colOff>
      <xdr:row>34</xdr:row>
      <xdr:rowOff>41148</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76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101600</xdr:rowOff>
    </xdr:from>
    <xdr:to>
      <xdr:col>19</xdr:col>
      <xdr:colOff>177800</xdr:colOff>
      <xdr:row>32</xdr:row>
      <xdr:rowOff>170180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5880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161290</xdr:rowOff>
    </xdr:from>
    <xdr:to>
      <xdr:col>20</xdr:col>
      <xdr:colOff>38100</xdr:colOff>
      <xdr:row>34</xdr:row>
      <xdr:rowOff>91440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81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82567</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91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155702</xdr:rowOff>
    </xdr:from>
    <xdr:to>
      <xdr:col>15</xdr:col>
      <xdr:colOff>50800</xdr:colOff>
      <xdr:row>32</xdr:row>
      <xdr:rowOff>101600</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470652"/>
          <a:ext cx="889000" cy="11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171196</xdr:rowOff>
    </xdr:from>
    <xdr:to>
      <xdr:col>15</xdr:col>
      <xdr:colOff>101600</xdr:colOff>
      <xdr:row>33</xdr:row>
      <xdr:rowOff>101346</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6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92473</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75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155702</xdr:rowOff>
    </xdr:from>
    <xdr:to>
      <xdr:col>10</xdr:col>
      <xdr:colOff>114300</xdr:colOff>
      <xdr:row>32</xdr:row>
      <xdr:rowOff>17780</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470652"/>
          <a:ext cx="8890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17272</xdr:rowOff>
    </xdr:from>
    <xdr:to>
      <xdr:col>10</xdr:col>
      <xdr:colOff>165100</xdr:colOff>
      <xdr:row>32</xdr:row>
      <xdr:rowOff>118872</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5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109999</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59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46228</xdr:rowOff>
    </xdr:from>
    <xdr:to>
      <xdr:col>6</xdr:col>
      <xdr:colOff>38100</xdr:colOff>
      <xdr:row>32</xdr:row>
      <xdr:rowOff>147828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532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138955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62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94996</xdr:rowOff>
    </xdr:from>
    <xdr:to>
      <xdr:col>24</xdr:col>
      <xdr:colOff>114300</xdr:colOff>
      <xdr:row>33</xdr:row>
      <xdr:rowOff>25146</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58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117873</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432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119380</xdr:rowOff>
    </xdr:from>
    <xdr:to>
      <xdr:col>20</xdr:col>
      <xdr:colOff>38100</xdr:colOff>
      <xdr:row>33</xdr:row>
      <xdr:rowOff>49530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6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66057</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38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50800</xdr:rowOff>
    </xdr:from>
    <xdr:to>
      <xdr:col>15</xdr:col>
      <xdr:colOff>101600</xdr:colOff>
      <xdr:row>32</xdr:row>
      <xdr:rowOff>152400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5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168927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31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104902</xdr:rowOff>
    </xdr:from>
    <xdr:to>
      <xdr:col>10</xdr:col>
      <xdr:colOff>165100</xdr:colOff>
      <xdr:row>32</xdr:row>
      <xdr:rowOff>35052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41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51579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19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138430</xdr:rowOff>
    </xdr:from>
    <xdr:to>
      <xdr:col>6</xdr:col>
      <xdr:colOff>38100</xdr:colOff>
      <xdr:row>32</xdr:row>
      <xdr:rowOff>68580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4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85107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2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22537</xdr:rowOff>
    </xdr:from>
    <xdr:to>
      <xdr:col>24</xdr:col>
      <xdr:colOff>62865</xdr:colOff>
      <xdr:row>57</xdr:row>
      <xdr:rowOff>141202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595037"/>
          <a:ext cx="1270" cy="1318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145029</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991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141202</xdr:rowOff>
    </xdr:from>
    <xdr:to>
      <xdr:col>24</xdr:col>
      <xdr:colOff>152400</xdr:colOff>
      <xdr:row>57</xdr:row>
      <xdr:rowOff>141202</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9913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140664</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70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178,763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22537</xdr:rowOff>
    </xdr:from>
    <xdr:to>
      <xdr:col>24</xdr:col>
      <xdr:colOff>152400</xdr:colOff>
      <xdr:row>50</xdr:row>
      <xdr:rowOff>22537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595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19456</xdr:rowOff>
    </xdr:from>
    <xdr:to>
      <xdr:col>24</xdr:col>
      <xdr:colOff>63500</xdr:colOff>
      <xdr:row>56</xdr:row>
      <xdr:rowOff>21405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620656"/>
          <a:ext cx="838200" cy="1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42391</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300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19514</xdr:rowOff>
    </xdr:from>
    <xdr:to>
      <xdr:col>24</xdr:col>
      <xdr:colOff>114300</xdr:colOff>
      <xdr:row>55</xdr:row>
      <xdr:rowOff>121114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449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171204</xdr:rowOff>
    </xdr:from>
    <xdr:to>
      <xdr:col>19</xdr:col>
      <xdr:colOff>177800</xdr:colOff>
      <xdr:row>56</xdr:row>
      <xdr:rowOff>19456</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8743704"/>
          <a:ext cx="889000" cy="87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99481</xdr:rowOff>
    </xdr:from>
    <xdr:to>
      <xdr:col>20</xdr:col>
      <xdr:colOff>38100</xdr:colOff>
      <xdr:row>56</xdr:row>
      <xdr:rowOff>29631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52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46158</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30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171204</xdr:rowOff>
    </xdr:from>
    <xdr:to>
      <xdr:col>15</xdr:col>
      <xdr:colOff>50800</xdr:colOff>
      <xdr:row>58</xdr:row>
      <xdr:rowOff>104115</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8743704"/>
          <a:ext cx="889000" cy="130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122189</xdr:rowOff>
    </xdr:from>
    <xdr:to>
      <xdr:col>15</xdr:col>
      <xdr:colOff>101600</xdr:colOff>
      <xdr:row>51</xdr:row>
      <xdr:rowOff>52339</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869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43466</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8787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104115</xdr:rowOff>
    </xdr:from>
    <xdr:to>
      <xdr:col>10</xdr:col>
      <xdr:colOff>114300</xdr:colOff>
      <xdr:row>58</xdr:row>
      <xdr:rowOff>120160</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10048215"/>
          <a:ext cx="889000" cy="1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66334</xdr:rowOff>
    </xdr:from>
    <xdr:to>
      <xdr:col>10</xdr:col>
      <xdr:colOff>165100</xdr:colOff>
      <xdr:row>57</xdr:row>
      <xdr:rowOff>167934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3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13011</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61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92666</xdr:rowOff>
    </xdr:from>
    <xdr:to>
      <xdr:col>6</xdr:col>
      <xdr:colOff>38100</xdr:colOff>
      <xdr:row>58</xdr:row>
      <xdr:rowOff>22816</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865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39343</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64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142055</xdr:rowOff>
    </xdr:from>
    <xdr:to>
      <xdr:col>24</xdr:col>
      <xdr:colOff>114300</xdr:colOff>
      <xdr:row>56</xdr:row>
      <xdr:rowOff>72205</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57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120482</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550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140106</xdr:rowOff>
    </xdr:from>
    <xdr:to>
      <xdr:col>20</xdr:col>
      <xdr:colOff>38100</xdr:colOff>
      <xdr:row>56</xdr:row>
      <xdr:rowOff>70256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56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61383</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966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120404</xdr:rowOff>
    </xdr:from>
    <xdr:to>
      <xdr:col>15</xdr:col>
      <xdr:colOff>101600</xdr:colOff>
      <xdr:row>51</xdr:row>
      <xdr:rowOff>50554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869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67081</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8468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53315</xdr:rowOff>
    </xdr:from>
    <xdr:to>
      <xdr:col>10</xdr:col>
      <xdr:colOff>165100</xdr:colOff>
      <xdr:row>58</xdr:row>
      <xdr:rowOff>154915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99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146042</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1009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69360</xdr:rowOff>
    </xdr:from>
    <xdr:to>
      <xdr:col>6</xdr:col>
      <xdr:colOff>38100</xdr:colOff>
      <xdr:row>58</xdr:row>
      <xdr:rowOff>170960</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1001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162087</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1010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66948</xdr:rowOff>
    </xdr:from>
    <xdr:to>
      <xdr:col>24</xdr:col>
      <xdr:colOff>62865</xdr:colOff>
      <xdr:row>79</xdr:row>
      <xdr:rowOff>52623</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239898"/>
          <a:ext cx="1270" cy="1357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56450</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601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52623</xdr:rowOff>
    </xdr:from>
    <xdr:to>
      <xdr:col>24</xdr:col>
      <xdr:colOff>152400</xdr:colOff>
      <xdr:row>79</xdr:row>
      <xdr:rowOff>52623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9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13625</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015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66948</xdr:rowOff>
    </xdr:from>
    <xdr:to>
      <xdr:col>24</xdr:col>
      <xdr:colOff>152400</xdr:colOff>
      <xdr:row>71</xdr:row>
      <xdr:rowOff>66948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239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16580</xdr:rowOff>
    </xdr:from>
    <xdr:to>
      <xdr:col>24</xdr:col>
      <xdr:colOff>63500</xdr:colOff>
      <xdr:row>73</xdr:row>
      <xdr:rowOff>157931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2360980"/>
          <a:ext cx="838200" cy="3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75614</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9343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97187</xdr:rowOff>
    </xdr:from>
    <xdr:to>
      <xdr:col>24</xdr:col>
      <xdr:colOff>114300</xdr:colOff>
      <xdr:row>76</xdr:row>
      <xdr:rowOff>27338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559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16580</xdr:rowOff>
    </xdr:from>
    <xdr:to>
      <xdr:col>19</xdr:col>
      <xdr:colOff>177800</xdr:colOff>
      <xdr:row>74</xdr:row>
      <xdr:rowOff>169132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360980"/>
          <a:ext cx="889000" cy="495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72593</xdr:rowOff>
    </xdr:from>
    <xdr:to>
      <xdr:col>20</xdr:col>
      <xdr:colOff>38100</xdr:colOff>
      <xdr:row>75</xdr:row>
      <xdr:rowOff>2743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75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165320</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852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169132</xdr:rowOff>
    </xdr:from>
    <xdr:to>
      <xdr:col>15</xdr:col>
      <xdr:colOff>50800</xdr:colOff>
      <xdr:row>76</xdr:row>
      <xdr:rowOff>56547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2856432"/>
          <a:ext cx="889000" cy="230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114294</xdr:rowOff>
    </xdr:from>
    <xdr:to>
      <xdr:col>15</xdr:col>
      <xdr:colOff>101600</xdr:colOff>
      <xdr:row>76</xdr:row>
      <xdr:rowOff>44444</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2973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35571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065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56547</xdr:rowOff>
    </xdr:from>
    <xdr:to>
      <xdr:col>10</xdr:col>
      <xdr:colOff>114300</xdr:colOff>
      <xdr:row>76</xdr:row>
      <xdr:rowOff>149149</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086747"/>
          <a:ext cx="889000" cy="92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141002</xdr:rowOff>
    </xdr:from>
    <xdr:to>
      <xdr:col>10</xdr:col>
      <xdr:colOff>165100</xdr:colOff>
      <xdr:row>77</xdr:row>
      <xdr:rowOff>71152</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17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62279</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263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94614</xdr:rowOff>
    </xdr:from>
    <xdr:to>
      <xdr:col>6</xdr:col>
      <xdr:colOff>38100</xdr:colOff>
      <xdr:row>78</xdr:row>
      <xdr:rowOff>24764</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9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15891</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388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107131</xdr:rowOff>
    </xdr:from>
    <xdr:to>
      <xdr:col>24</xdr:col>
      <xdr:colOff>114300</xdr:colOff>
      <xdr:row>74</xdr:row>
      <xdr:rowOff>37281</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62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130008</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474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137230</xdr:rowOff>
    </xdr:from>
    <xdr:to>
      <xdr:col>20</xdr:col>
      <xdr:colOff>38100</xdr:colOff>
      <xdr:row>72</xdr:row>
      <xdr:rowOff>67380</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31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83907</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085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118332</xdr:rowOff>
    </xdr:from>
    <xdr:to>
      <xdr:col>15</xdr:col>
      <xdr:colOff>101600</xdr:colOff>
      <xdr:row>75</xdr:row>
      <xdr:rowOff>48482</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80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65009</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580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5747</xdr:rowOff>
    </xdr:from>
    <xdr:to>
      <xdr:col>10</xdr:col>
      <xdr:colOff>165100</xdr:colOff>
      <xdr:row>76</xdr:row>
      <xdr:rowOff>107347</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03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123874</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811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98349</xdr:rowOff>
    </xdr:from>
    <xdr:to>
      <xdr:col>6</xdr:col>
      <xdr:colOff>38100</xdr:colOff>
      <xdr:row>77</xdr:row>
      <xdr:rowOff>28499</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12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45026</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903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93</xdr:row>
      <xdr:rowOff>111444</xdr:rowOff>
    </xdr:from>
    <xdr:to>
      <xdr:col>24</xdr:col>
      <xdr:colOff>62865</xdr:colOff>
      <xdr:row>96</xdr:row>
      <xdr:rowOff>155611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6056294"/>
          <a:ext cx="1270" cy="558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159438</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618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96</xdr:row>
      <xdr:rowOff>155611</xdr:rowOff>
    </xdr:from>
    <xdr:to>
      <xdr:col>24</xdr:col>
      <xdr:colOff>152400</xdr:colOff>
      <xdr:row>96</xdr:row>
      <xdr:rowOff>155611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614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58121</xdr:rowOff>
    </xdr:from>
    <xdr:ext cx="534377"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83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58,736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93</xdr:row>
      <xdr:rowOff>111444</xdr:rowOff>
    </xdr:from>
    <xdr:to>
      <xdr:col>24</xdr:col>
      <xdr:colOff>152400</xdr:colOff>
      <xdr:row>93</xdr:row>
      <xdr:rowOff>111444</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056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78344</xdr:rowOff>
    </xdr:from>
    <xdr:to>
      <xdr:col>24</xdr:col>
      <xdr:colOff>63500</xdr:colOff>
      <xdr:row>96</xdr:row>
      <xdr:rowOff>76149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3797300" y="16194644"/>
          <a:ext cx="838200" cy="340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156560</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101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133683</xdr:rowOff>
    </xdr:from>
    <xdr:to>
      <xdr:col>24</xdr:col>
      <xdr:colOff>114300</xdr:colOff>
      <xdr:row>95</xdr:row>
      <xdr:rowOff>63833</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249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78344</xdr:rowOff>
    </xdr:from>
    <xdr:to>
      <xdr:col>19</xdr:col>
      <xdr:colOff>177800</xdr:colOff>
      <xdr:row>96</xdr:row>
      <xdr:rowOff>87168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194644"/>
          <a:ext cx="889000" cy="35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133203</xdr:rowOff>
    </xdr:from>
    <xdr:to>
      <xdr:col>20</xdr:col>
      <xdr:colOff>38100</xdr:colOff>
      <xdr:row>95</xdr:row>
      <xdr:rowOff>63353</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249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54480</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34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87168</xdr:rowOff>
    </xdr:from>
    <xdr:to>
      <xdr:col>15</xdr:col>
      <xdr:colOff>50800</xdr:colOff>
      <xdr:row>97</xdr:row>
      <xdr:rowOff>135471</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546368"/>
          <a:ext cx="889000" cy="21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104170</xdr:rowOff>
    </xdr:from>
    <xdr:to>
      <xdr:col>15</xdr:col>
      <xdr:colOff>101600</xdr:colOff>
      <xdr:row>96</xdr:row>
      <xdr:rowOff>34320</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3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50847</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16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90</xdr:row>
      <xdr:rowOff>166241</xdr:rowOff>
    </xdr:from>
    <xdr:to>
      <xdr:col>10</xdr:col>
      <xdr:colOff>114300</xdr:colOff>
      <xdr:row>97</xdr:row>
      <xdr:rowOff>135471</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5596741"/>
          <a:ext cx="889000" cy="1169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165641</xdr:rowOff>
    </xdr:from>
    <xdr:to>
      <xdr:col>10</xdr:col>
      <xdr:colOff>165100</xdr:colOff>
      <xdr:row>96</xdr:row>
      <xdr:rowOff>95791</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45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112318</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22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49856</xdr:rowOff>
    </xdr:from>
    <xdr:to>
      <xdr:col>6</xdr:col>
      <xdr:colOff>38100</xdr:colOff>
      <xdr:row>96</xdr:row>
      <xdr:rowOff>151456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50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142583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60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25349</xdr:rowOff>
    </xdr:from>
    <xdr:to>
      <xdr:col>24</xdr:col>
      <xdr:colOff>114300</xdr:colOff>
      <xdr:row>96</xdr:row>
      <xdr:rowOff>126949</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48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111726</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39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27544</xdr:rowOff>
    </xdr:from>
    <xdr:to>
      <xdr:col>20</xdr:col>
      <xdr:colOff>38100</xdr:colOff>
      <xdr:row>94</xdr:row>
      <xdr:rowOff>129144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14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145671</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591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36368</xdr:rowOff>
    </xdr:from>
    <xdr:to>
      <xdr:col>15</xdr:col>
      <xdr:colOff>101600</xdr:colOff>
      <xdr:row>96</xdr:row>
      <xdr:rowOff>137968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49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129095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588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84671</xdr:rowOff>
    </xdr:from>
    <xdr:to>
      <xdr:col>10</xdr:col>
      <xdr:colOff>165100</xdr:colOff>
      <xdr:row>98</xdr:row>
      <xdr:rowOff>14821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71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5948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80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90</xdr:row>
      <xdr:rowOff>115441</xdr:rowOff>
    </xdr:from>
    <xdr:to>
      <xdr:col>6</xdr:col>
      <xdr:colOff>38100</xdr:colOff>
      <xdr:row>91</xdr:row>
      <xdr:rowOff>45591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554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89</xdr:row>
      <xdr:rowOff>62118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532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121412</xdr:rowOff>
    </xdr:from>
    <xdr:to>
      <xdr:col>54</xdr:col>
      <xdr:colOff>189865</xdr:colOff>
      <xdr:row>39</xdr:row>
      <xdr:rowOff>44196</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36362"/>
          <a:ext cx="1270" cy="1294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48023</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345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44196</xdr:rowOff>
    </xdr:from>
    <xdr:to>
      <xdr:col>55</xdr:col>
      <xdr:colOff>88900</xdr:colOff>
      <xdr:row>39</xdr:row>
      <xdr:rowOff>44196</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30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68089</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21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121412</xdr:rowOff>
    </xdr:from>
    <xdr:to>
      <xdr:col>55</xdr:col>
      <xdr:colOff>88900</xdr:colOff>
      <xdr:row>31</xdr:row>
      <xdr:rowOff>121412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36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156972</xdr:rowOff>
    </xdr:from>
    <xdr:to>
      <xdr:col>55</xdr:col>
      <xdr:colOff>0</xdr:colOff>
      <xdr:row>38</xdr:row>
      <xdr:rowOff>159385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72072"/>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163212</xdr:rowOff>
    </xdr:from>
    <xdr:ext cx="469744"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35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140335</xdr:rowOff>
    </xdr:from>
    <xdr:to>
      <xdr:col>55</xdr:col>
      <xdr:colOff>50800</xdr:colOff>
      <xdr:row>38</xdr:row>
      <xdr:rowOff>70485</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8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156972</xdr:rowOff>
    </xdr:from>
    <xdr:to>
      <xdr:col>50</xdr:col>
      <xdr:colOff>114300</xdr:colOff>
      <xdr:row>38</xdr:row>
      <xdr:rowOff>161163</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6672072"/>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141859</xdr:rowOff>
    </xdr:from>
    <xdr:to>
      <xdr:col>50</xdr:col>
      <xdr:colOff>165100</xdr:colOff>
      <xdr:row>38</xdr:row>
      <xdr:rowOff>72010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855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88536</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04428" y="6260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157480</xdr:rowOff>
    </xdr:from>
    <xdr:to>
      <xdr:col>45</xdr:col>
      <xdr:colOff>177800</xdr:colOff>
      <xdr:row>38</xdr:row>
      <xdr:rowOff>161163</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72580"/>
          <a:ext cx="889000" cy="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162052</xdr:rowOff>
    </xdr:from>
    <xdr:to>
      <xdr:col>46</xdr:col>
      <xdr:colOff>38100</xdr:colOff>
      <xdr:row>38</xdr:row>
      <xdr:rowOff>92202</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108729</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8" y="628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157480</xdr:rowOff>
    </xdr:from>
    <xdr:to>
      <xdr:col>41</xdr:col>
      <xdr:colOff>50800</xdr:colOff>
      <xdr:row>38</xdr:row>
      <xdr:rowOff>159639</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6672580"/>
          <a:ext cx="889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151892</xdr:rowOff>
    </xdr:from>
    <xdr:to>
      <xdr:col>41</xdr:col>
      <xdr:colOff>101600</xdr:colOff>
      <xdr:row>38</xdr:row>
      <xdr:rowOff>82042</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98569</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27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152273</xdr:rowOff>
    </xdr:from>
    <xdr:to>
      <xdr:col>36</xdr:col>
      <xdr:colOff>165100</xdr:colOff>
      <xdr:row>38</xdr:row>
      <xdr:rowOff>82423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9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98950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27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108585</xdr:rowOff>
    </xdr:from>
    <xdr:to>
      <xdr:col>55</xdr:col>
      <xdr:colOff>50800</xdr:colOff>
      <xdr:row>39</xdr:row>
      <xdr:rowOff>38735</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2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23512</xdr:rowOff>
    </xdr:from>
    <xdr:ext cx="378565"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386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106172</xdr:rowOff>
    </xdr:from>
    <xdr:to>
      <xdr:col>50</xdr:col>
      <xdr:colOff>165100</xdr:colOff>
      <xdr:row>39</xdr:row>
      <xdr:rowOff>36322</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2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27449</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6713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110363</xdr:rowOff>
    </xdr:from>
    <xdr:to>
      <xdr:col>46</xdr:col>
      <xdr:colOff>38100</xdr:colOff>
      <xdr:row>39</xdr:row>
      <xdr:rowOff>40513</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2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31640</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67181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106680</xdr:rowOff>
    </xdr:from>
    <xdr:to>
      <xdr:col>41</xdr:col>
      <xdr:colOff>101600</xdr:colOff>
      <xdr:row>39</xdr:row>
      <xdr:rowOff>36830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27957</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2017" y="6714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108839</xdr:rowOff>
    </xdr:from>
    <xdr:to>
      <xdr:col>36</xdr:col>
      <xdr:colOff>165100</xdr:colOff>
      <xdr:row>39</xdr:row>
      <xdr:rowOff>38989</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2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30116</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67166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106820</xdr:rowOff>
    </xdr:from>
    <xdr:to>
      <xdr:col>54</xdr:col>
      <xdr:colOff>189865</xdr:colOff>
      <xdr:row>58</xdr:row>
      <xdr:rowOff>94552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50770"/>
          <a:ext cx="1270" cy="1187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98379</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4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94552</xdr:rowOff>
    </xdr:from>
    <xdr:to>
      <xdr:col>55</xdr:col>
      <xdr:colOff>88900</xdr:colOff>
      <xdr:row>58</xdr:row>
      <xdr:rowOff>94552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38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53497</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62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44,363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106820</xdr:rowOff>
    </xdr:from>
    <xdr:to>
      <xdr:col>55</xdr:col>
      <xdr:colOff>88900</xdr:colOff>
      <xdr:row>51</xdr:row>
      <xdr:rowOff>106820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50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88303</xdr:rowOff>
    </xdr:from>
    <xdr:to>
      <xdr:col>55</xdr:col>
      <xdr:colOff>0</xdr:colOff>
      <xdr:row>55</xdr:row>
      <xdr:rowOff>77064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346603"/>
          <a:ext cx="838200" cy="16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27767</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286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4890</xdr:rowOff>
    </xdr:from>
    <xdr:to>
      <xdr:col>55</xdr:col>
      <xdr:colOff>50800</xdr:colOff>
      <xdr:row>55</xdr:row>
      <xdr:rowOff>106490</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4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88303</xdr:rowOff>
    </xdr:from>
    <xdr:to>
      <xdr:col>50</xdr:col>
      <xdr:colOff>114300</xdr:colOff>
      <xdr:row>54</xdr:row>
      <xdr:rowOff>160007</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346603"/>
          <a:ext cx="889000" cy="7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98768</xdr:rowOff>
    </xdr:from>
    <xdr:to>
      <xdr:col>50</xdr:col>
      <xdr:colOff>165100</xdr:colOff>
      <xdr:row>56</xdr:row>
      <xdr:rowOff>28918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52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20045</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62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103505</xdr:rowOff>
    </xdr:from>
    <xdr:to>
      <xdr:col>45</xdr:col>
      <xdr:colOff>177800</xdr:colOff>
      <xdr:row>54</xdr:row>
      <xdr:rowOff>160007</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9361805"/>
          <a:ext cx="889000" cy="5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34798</xdr:rowOff>
    </xdr:from>
    <xdr:to>
      <xdr:col>46</xdr:col>
      <xdr:colOff>38100</xdr:colOff>
      <xdr:row>57</xdr:row>
      <xdr:rowOff>136398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0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127525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900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16370</xdr:rowOff>
    </xdr:from>
    <xdr:to>
      <xdr:col>41</xdr:col>
      <xdr:colOff>50800</xdr:colOff>
      <xdr:row>54</xdr:row>
      <xdr:rowOff>103505</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8931770"/>
          <a:ext cx="889000" cy="43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168415</xdr:rowOff>
    </xdr:from>
    <xdr:to>
      <xdr:col>41</xdr:col>
      <xdr:colOff>101600</xdr:colOff>
      <xdr:row>57</xdr:row>
      <xdr:rowOff>98565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769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89692</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862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158014</xdr:rowOff>
    </xdr:from>
    <xdr:to>
      <xdr:col>36</xdr:col>
      <xdr:colOff>165100</xdr:colOff>
      <xdr:row>57</xdr:row>
      <xdr:rowOff>88164</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75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79291</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85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26264</xdr:rowOff>
    </xdr:from>
    <xdr:to>
      <xdr:col>55</xdr:col>
      <xdr:colOff>50800</xdr:colOff>
      <xdr:row>55</xdr:row>
      <xdr:rowOff>127864</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45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4691</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43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37503</xdr:rowOff>
    </xdr:from>
    <xdr:to>
      <xdr:col>50</xdr:col>
      <xdr:colOff>165100</xdr:colOff>
      <xdr:row>54</xdr:row>
      <xdr:rowOff>139103</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29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155630</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907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109207</xdr:rowOff>
    </xdr:from>
    <xdr:to>
      <xdr:col>46</xdr:col>
      <xdr:colOff>38100</xdr:colOff>
      <xdr:row>55</xdr:row>
      <xdr:rowOff>39357</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36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55884</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914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52705</xdr:rowOff>
    </xdr:from>
    <xdr:to>
      <xdr:col>41</xdr:col>
      <xdr:colOff>101600</xdr:colOff>
      <xdr:row>54</xdr:row>
      <xdr:rowOff>154305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31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170832</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9086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137020</xdr:rowOff>
    </xdr:from>
    <xdr:to>
      <xdr:col>36</xdr:col>
      <xdr:colOff>165100</xdr:colOff>
      <xdr:row>52</xdr:row>
      <xdr:rowOff>67170</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888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83697</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865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73677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26810</xdr:rowOff>
    </xdr:from>
    <xdr:to>
      <xdr:col>54</xdr:col>
      <xdr:colOff>189865</xdr:colOff>
      <xdr:row>78</xdr:row>
      <xdr:rowOff>170562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199760"/>
          <a:ext cx="1270" cy="1343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2939</xdr:rowOff>
    </xdr:from>
    <xdr:ext cx="534377"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4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170562</xdr:rowOff>
    </xdr:from>
    <xdr:to>
      <xdr:col>55</xdr:col>
      <xdr:colOff>88900</xdr:colOff>
      <xdr:row>78</xdr:row>
      <xdr:rowOff>170562</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43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144937</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97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26810</xdr:rowOff>
    </xdr:from>
    <xdr:to>
      <xdr:col>55</xdr:col>
      <xdr:colOff>88900</xdr:colOff>
      <xdr:row>71</xdr:row>
      <xdr:rowOff>26810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1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53060</xdr:rowOff>
    </xdr:from>
    <xdr:to>
      <xdr:col>55</xdr:col>
      <xdr:colOff>0</xdr:colOff>
      <xdr:row>76</xdr:row>
      <xdr:rowOff>120955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083260"/>
          <a:ext cx="838200" cy="6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1871</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032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23444</xdr:rowOff>
    </xdr:from>
    <xdr:to>
      <xdr:col>55</xdr:col>
      <xdr:colOff>50800</xdr:colOff>
      <xdr:row>76</xdr:row>
      <xdr:rowOff>125044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053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120955</xdr:rowOff>
    </xdr:from>
    <xdr:to>
      <xdr:col>50</xdr:col>
      <xdr:colOff>114300</xdr:colOff>
      <xdr:row>77</xdr:row>
      <xdr:rowOff>25591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151155"/>
          <a:ext cx="889000" cy="7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101245</xdr:rowOff>
    </xdr:from>
    <xdr:to>
      <xdr:col>50</xdr:col>
      <xdr:colOff>165100</xdr:colOff>
      <xdr:row>77</xdr:row>
      <xdr:rowOff>31395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13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22522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224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25591</xdr:rowOff>
    </xdr:from>
    <xdr:to>
      <xdr:col>45</xdr:col>
      <xdr:colOff>177800</xdr:colOff>
      <xdr:row>78</xdr:row>
      <xdr:rowOff>2769</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227241"/>
          <a:ext cx="889000" cy="148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136258</xdr:rowOff>
    </xdr:from>
    <xdr:to>
      <xdr:col>46</xdr:col>
      <xdr:colOff>38100</xdr:colOff>
      <xdr:row>76</xdr:row>
      <xdr:rowOff>66408</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299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82935</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277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2769</xdr:rowOff>
    </xdr:from>
    <xdr:to>
      <xdr:col>41</xdr:col>
      <xdr:colOff>50800</xdr:colOff>
      <xdr:row>78</xdr:row>
      <xdr:rowOff>146977</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375869"/>
          <a:ext cx="889000" cy="144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144907</xdr:rowOff>
    </xdr:from>
    <xdr:to>
      <xdr:col>41</xdr:col>
      <xdr:colOff>101600</xdr:colOff>
      <xdr:row>78</xdr:row>
      <xdr:rowOff>75057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4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66184</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43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58420</xdr:rowOff>
    </xdr:from>
    <xdr:to>
      <xdr:col>36</xdr:col>
      <xdr:colOff>165100</xdr:colOff>
      <xdr:row>78</xdr:row>
      <xdr:rowOff>160020</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43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5097</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20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2260</xdr:rowOff>
    </xdr:from>
    <xdr:to>
      <xdr:col>55</xdr:col>
      <xdr:colOff>50800</xdr:colOff>
      <xdr:row>76</xdr:row>
      <xdr:rowOff>103860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03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25137</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88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70155</xdr:rowOff>
    </xdr:from>
    <xdr:to>
      <xdr:col>50</xdr:col>
      <xdr:colOff>165100</xdr:colOff>
      <xdr:row>77</xdr:row>
      <xdr:rowOff>305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10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16832</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287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146241</xdr:rowOff>
    </xdr:from>
    <xdr:to>
      <xdr:col>46</xdr:col>
      <xdr:colOff>38100</xdr:colOff>
      <xdr:row>77</xdr:row>
      <xdr:rowOff>76391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17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67518</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26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123419</xdr:rowOff>
    </xdr:from>
    <xdr:to>
      <xdr:col>41</xdr:col>
      <xdr:colOff>101600</xdr:colOff>
      <xdr:row>78</xdr:row>
      <xdr:rowOff>53569</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32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70096</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100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96177</xdr:rowOff>
    </xdr:from>
    <xdr:to>
      <xdr:col>36</xdr:col>
      <xdr:colOff>165100</xdr:colOff>
      <xdr:row>79</xdr:row>
      <xdr:rowOff>26327</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6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17454</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56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31648</xdr:rowOff>
    </xdr:from>
    <xdr:to>
      <xdr:col>54</xdr:col>
      <xdr:colOff>189865</xdr:colOff>
      <xdr:row>98</xdr:row>
      <xdr:rowOff>53308</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462148"/>
          <a:ext cx="1270" cy="1393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57135</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85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53308</xdr:rowOff>
    </xdr:from>
    <xdr:to>
      <xdr:col>55</xdr:col>
      <xdr:colOff>88900</xdr:colOff>
      <xdr:row>98</xdr:row>
      <xdr:rowOff>53308</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85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149775</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237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101,672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31648</xdr:rowOff>
    </xdr:from>
    <xdr:to>
      <xdr:col>55</xdr:col>
      <xdr:colOff>88900</xdr:colOff>
      <xdr:row>90</xdr:row>
      <xdr:rowOff>31648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462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125031</xdr:rowOff>
    </xdr:from>
    <xdr:to>
      <xdr:col>55</xdr:col>
      <xdr:colOff>0</xdr:colOff>
      <xdr:row>96</xdr:row>
      <xdr:rowOff>146234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9639300" y="16584231"/>
          <a:ext cx="838200" cy="2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133056</xdr:rowOff>
    </xdr:from>
    <xdr:ext cx="534377"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249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110179</xdr:rowOff>
    </xdr:from>
    <xdr:to>
      <xdr:col>55</xdr:col>
      <xdr:colOff>50800</xdr:colOff>
      <xdr:row>96</xdr:row>
      <xdr:rowOff>40329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397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125031</xdr:rowOff>
    </xdr:from>
    <xdr:to>
      <xdr:col>50</xdr:col>
      <xdr:colOff>114300</xdr:colOff>
      <xdr:row>97</xdr:row>
      <xdr:rowOff>9379</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584231"/>
          <a:ext cx="889000" cy="55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119075</xdr:rowOff>
    </xdr:from>
    <xdr:to>
      <xdr:col>50</xdr:col>
      <xdr:colOff>165100</xdr:colOff>
      <xdr:row>96</xdr:row>
      <xdr:rowOff>49225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40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65752</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72111" y="16182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139985</xdr:rowOff>
    </xdr:from>
    <xdr:to>
      <xdr:col>45</xdr:col>
      <xdr:colOff>177800</xdr:colOff>
      <xdr:row>97</xdr:row>
      <xdr:rowOff>9379</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7861300" y="16599185"/>
          <a:ext cx="889000" cy="40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161404</xdr:rowOff>
    </xdr:from>
    <xdr:to>
      <xdr:col>46</xdr:col>
      <xdr:colOff>38100</xdr:colOff>
      <xdr:row>96</xdr:row>
      <xdr:rowOff>91554</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44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108081</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622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125203</xdr:rowOff>
    </xdr:from>
    <xdr:to>
      <xdr:col>41</xdr:col>
      <xdr:colOff>50800</xdr:colOff>
      <xdr:row>96</xdr:row>
      <xdr:rowOff>139985</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6972300" y="16584403"/>
          <a:ext cx="889000" cy="1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27063</xdr:rowOff>
    </xdr:from>
    <xdr:to>
      <xdr:col>41</xdr:col>
      <xdr:colOff>101600</xdr:colOff>
      <xdr:row>96</xdr:row>
      <xdr:rowOff>128663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4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145190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2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158699</xdr:rowOff>
    </xdr:from>
    <xdr:to>
      <xdr:col>36</xdr:col>
      <xdr:colOff>165100</xdr:colOff>
      <xdr:row>96</xdr:row>
      <xdr:rowOff>88849</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44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105376</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22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95434</xdr:rowOff>
    </xdr:from>
    <xdr:to>
      <xdr:col>55</xdr:col>
      <xdr:colOff>50800</xdr:colOff>
      <xdr:row>97</xdr:row>
      <xdr:rowOff>25584</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55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73861</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53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74231</xdr:rowOff>
    </xdr:from>
    <xdr:to>
      <xdr:col>50</xdr:col>
      <xdr:colOff>165100</xdr:colOff>
      <xdr:row>97</xdr:row>
      <xdr:rowOff>4381</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53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166958</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662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130029</xdr:rowOff>
    </xdr:from>
    <xdr:to>
      <xdr:col>46</xdr:col>
      <xdr:colOff>38100</xdr:colOff>
      <xdr:row>97</xdr:row>
      <xdr:rowOff>60179</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58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51306</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668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89185</xdr:rowOff>
    </xdr:from>
    <xdr:to>
      <xdr:col>41</xdr:col>
      <xdr:colOff>101600</xdr:colOff>
      <xdr:row>97</xdr:row>
      <xdr:rowOff>19335</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54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10462</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64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74403</xdr:rowOff>
    </xdr:from>
    <xdr:to>
      <xdr:col>36</xdr:col>
      <xdr:colOff>165100</xdr:colOff>
      <xdr:row>97</xdr:row>
      <xdr:rowOff>4553</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53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167130</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62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a:extLst>
            <a:ext uri="{FF2B5EF4-FFF2-40B4-BE49-F238E27FC236}">
              <a16:creationId xmlns:a16="http://schemas.microsoft.com/office/drawing/2014/main" id="{00000000-0008-0000-07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125331</xdr:rowOff>
    </xdr:from>
    <xdr:to>
      <xdr:col>85</xdr:col>
      <xdr:colOff>126364</xdr:colOff>
      <xdr:row>39</xdr:row>
      <xdr:rowOff>14405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6317595" y="5611731"/>
          <a:ext cx="1269" cy="1089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18232</xdr:rowOff>
    </xdr:from>
    <xdr:ext cx="534377" cy="259045"/>
    <xdr:sp macro="" textlink="">
      <xdr:nvSpPr>
        <xdr:cNvPr id="520" name="消防費最小値テキスト">
          <a:extLst>
            <a:ext uri="{FF2B5EF4-FFF2-40B4-BE49-F238E27FC236}">
              <a16:creationId xmlns:a16="http://schemas.microsoft.com/office/drawing/2014/main" id="{00000000-0008-0000-0700-000008020000}"/>
            </a:ext>
          </a:extLst>
        </xdr:cNvPr>
        <xdr:cNvSpPr txBox="1"/>
      </xdr:nvSpPr>
      <xdr:spPr>
        <a:xfrm>
          <a:off x="16370300" y="670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14405</xdr:rowOff>
    </xdr:from>
    <xdr:to>
      <xdr:col>86</xdr:col>
      <xdr:colOff>25400</xdr:colOff>
      <xdr:row>39</xdr:row>
      <xdr:rowOff>14405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670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72008</xdr:rowOff>
    </xdr:from>
    <xdr:ext cx="534377" cy="259045"/>
    <xdr:sp macro="" textlink="">
      <xdr:nvSpPr>
        <xdr:cNvPr id="522" name="消防費最大値テキスト">
          <a:extLst>
            <a:ext uri="{FF2B5EF4-FFF2-40B4-BE49-F238E27FC236}">
              <a16:creationId xmlns:a16="http://schemas.microsoft.com/office/drawing/2014/main" id="{00000000-0008-0000-0700-00000A020000}"/>
            </a:ext>
          </a:extLst>
        </xdr:cNvPr>
        <xdr:cNvSpPr txBox="1"/>
      </xdr:nvSpPr>
      <xdr:spPr>
        <a:xfrm>
          <a:off x="16370300" y="538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125331</xdr:rowOff>
    </xdr:from>
    <xdr:to>
      <xdr:col>86</xdr:col>
      <xdr:colOff>25400</xdr:colOff>
      <xdr:row>32</xdr:row>
      <xdr:rowOff>125331</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5611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90714</xdr:rowOff>
    </xdr:from>
    <xdr:to>
      <xdr:col>85</xdr:col>
      <xdr:colOff>127000</xdr:colOff>
      <xdr:row>34</xdr:row>
      <xdr:rowOff>101491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5481300" y="5748564"/>
          <a:ext cx="838200" cy="18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20519</xdr:rowOff>
    </xdr:from>
    <xdr:ext cx="534377" cy="259045"/>
    <xdr:sp macro="" textlink="">
      <xdr:nvSpPr>
        <xdr:cNvPr id="525" name="消防費平均値テキスト">
          <a:extLst>
            <a:ext uri="{FF2B5EF4-FFF2-40B4-BE49-F238E27FC236}">
              <a16:creationId xmlns:a16="http://schemas.microsoft.com/office/drawing/2014/main" id="{00000000-0008-0000-0700-00000D020000}"/>
            </a:ext>
          </a:extLst>
        </xdr:cNvPr>
        <xdr:cNvSpPr txBox="1"/>
      </xdr:nvSpPr>
      <xdr:spPr>
        <a:xfrm>
          <a:off x="16370300" y="6021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42092</xdr:rowOff>
    </xdr:from>
    <xdr:to>
      <xdr:col>85</xdr:col>
      <xdr:colOff>177800</xdr:colOff>
      <xdr:row>35</xdr:row>
      <xdr:rowOff>143692</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6268700" y="604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12446</xdr:rowOff>
    </xdr:from>
    <xdr:to>
      <xdr:col>81</xdr:col>
      <xdr:colOff>50800</xdr:colOff>
      <xdr:row>33</xdr:row>
      <xdr:rowOff>90714</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4592300" y="5327396"/>
          <a:ext cx="889000" cy="42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18796</xdr:rowOff>
    </xdr:from>
    <xdr:to>
      <xdr:col>81</xdr:col>
      <xdr:colOff>101600</xdr:colOff>
      <xdr:row>35</xdr:row>
      <xdr:rowOff>120396</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5430500" y="6019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111523</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14111" y="6112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12446</xdr:rowOff>
    </xdr:from>
    <xdr:to>
      <xdr:col>76</xdr:col>
      <xdr:colOff>114300</xdr:colOff>
      <xdr:row>36</xdr:row>
      <xdr:rowOff>63718</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3703300" y="5327396"/>
          <a:ext cx="889000" cy="90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70394</xdr:rowOff>
    </xdr:from>
    <xdr:to>
      <xdr:col>76</xdr:col>
      <xdr:colOff>165100</xdr:colOff>
      <xdr:row>37</xdr:row>
      <xdr:rowOff>544</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4541500" y="624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163121</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25111" y="6335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63718</xdr:rowOff>
    </xdr:from>
    <xdr:to>
      <xdr:col>71</xdr:col>
      <xdr:colOff>177800</xdr:colOff>
      <xdr:row>36</xdr:row>
      <xdr:rowOff>125331</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2814300" y="6235918"/>
          <a:ext cx="889000" cy="6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105228</xdr:rowOff>
    </xdr:from>
    <xdr:to>
      <xdr:col>72</xdr:col>
      <xdr:colOff>38100</xdr:colOff>
      <xdr:row>37</xdr:row>
      <xdr:rowOff>35378</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3652500" y="627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26505</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637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99677</xdr:rowOff>
    </xdr:from>
    <xdr:to>
      <xdr:col>67</xdr:col>
      <xdr:colOff>101600</xdr:colOff>
      <xdr:row>37</xdr:row>
      <xdr:rowOff>29827</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2763500" y="627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20954</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636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50691</xdr:rowOff>
    </xdr:from>
    <xdr:to>
      <xdr:col>85</xdr:col>
      <xdr:colOff>177800</xdr:colOff>
      <xdr:row>34</xdr:row>
      <xdr:rowOff>152291</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6268700" y="587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73568</xdr:rowOff>
    </xdr:from>
    <xdr:ext cx="534377" cy="259045"/>
    <xdr:sp macro="" textlink="">
      <xdr:nvSpPr>
        <xdr:cNvPr id="544" name="消防費該当値テキスト">
          <a:extLst>
            <a:ext uri="{FF2B5EF4-FFF2-40B4-BE49-F238E27FC236}">
              <a16:creationId xmlns:a16="http://schemas.microsoft.com/office/drawing/2014/main" id="{00000000-0008-0000-0700-000020020000}"/>
            </a:ext>
          </a:extLst>
        </xdr:cNvPr>
        <xdr:cNvSpPr txBox="1"/>
      </xdr:nvSpPr>
      <xdr:spPr>
        <a:xfrm>
          <a:off x="16370300" y="5731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39914</xdr:rowOff>
    </xdr:from>
    <xdr:to>
      <xdr:col>81</xdr:col>
      <xdr:colOff>101600</xdr:colOff>
      <xdr:row>33</xdr:row>
      <xdr:rowOff>141514</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5430500" y="569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158041</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5214111" y="547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133096</xdr:rowOff>
    </xdr:from>
    <xdr:to>
      <xdr:col>76</xdr:col>
      <xdr:colOff>165100</xdr:colOff>
      <xdr:row>31</xdr:row>
      <xdr:rowOff>63246</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4541500" y="527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29</xdr:row>
      <xdr:rowOff>79773</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4325111" y="505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12918</xdr:rowOff>
    </xdr:from>
    <xdr:to>
      <xdr:col>72</xdr:col>
      <xdr:colOff>38100</xdr:colOff>
      <xdr:row>36</xdr:row>
      <xdr:rowOff>114518</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3652500" y="618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131045</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3436111" y="596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74531</xdr:rowOff>
    </xdr:from>
    <xdr:to>
      <xdr:col>67</xdr:col>
      <xdr:colOff>101600</xdr:colOff>
      <xdr:row>37</xdr:row>
      <xdr:rowOff>4681</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2763500" y="624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21208</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547111" y="602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68549</xdr:rowOff>
    </xdr:from>
    <xdr:to>
      <xdr:col>85</xdr:col>
      <xdr:colOff>126364</xdr:colOff>
      <xdr:row>57</xdr:row>
      <xdr:rowOff>74664</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641049"/>
          <a:ext cx="1269" cy="1206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78491</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985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74664</xdr:rowOff>
    </xdr:from>
    <xdr:to>
      <xdr:col>86</xdr:col>
      <xdr:colOff>25400</xdr:colOff>
      <xdr:row>57</xdr:row>
      <xdr:rowOff>74664</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984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15226</xdr:rowOff>
    </xdr:from>
    <xdr:ext cx="534377"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41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99,735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68549</xdr:rowOff>
    </xdr:from>
    <xdr:to>
      <xdr:col>86</xdr:col>
      <xdr:colOff>25400</xdr:colOff>
      <xdr:row>50</xdr:row>
      <xdr:rowOff>68549</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641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51708</xdr:rowOff>
    </xdr:from>
    <xdr:to>
      <xdr:col>85</xdr:col>
      <xdr:colOff>127000</xdr:colOff>
      <xdr:row>57</xdr:row>
      <xdr:rowOff>74073</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5481300" y="9824358"/>
          <a:ext cx="838200" cy="22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161459</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248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138582</xdr:rowOff>
    </xdr:from>
    <xdr:to>
      <xdr:col>85</xdr:col>
      <xdr:colOff>177800</xdr:colOff>
      <xdr:row>55</xdr:row>
      <xdr:rowOff>68732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39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138405</xdr:rowOff>
    </xdr:from>
    <xdr:to>
      <xdr:col>81</xdr:col>
      <xdr:colOff>50800</xdr:colOff>
      <xdr:row>57</xdr:row>
      <xdr:rowOff>74073</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4592300" y="9739605"/>
          <a:ext cx="889000" cy="107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154432</xdr:rowOff>
    </xdr:from>
    <xdr:to>
      <xdr:col>81</xdr:col>
      <xdr:colOff>101600</xdr:colOff>
      <xdr:row>55</xdr:row>
      <xdr:rowOff>84582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41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101109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18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117125</xdr:rowOff>
    </xdr:from>
    <xdr:to>
      <xdr:col>76</xdr:col>
      <xdr:colOff>114300</xdr:colOff>
      <xdr:row>56</xdr:row>
      <xdr:rowOff>138405</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3703300" y="9546875"/>
          <a:ext cx="889000" cy="19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121018</xdr:rowOff>
    </xdr:from>
    <xdr:to>
      <xdr:col>76</xdr:col>
      <xdr:colOff>165100</xdr:colOff>
      <xdr:row>55</xdr:row>
      <xdr:rowOff>51168</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379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67695</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15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117125</xdr:rowOff>
    </xdr:from>
    <xdr:to>
      <xdr:col>71</xdr:col>
      <xdr:colOff>177800</xdr:colOff>
      <xdr:row>57</xdr:row>
      <xdr:rowOff>119317</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2814300" y="9546875"/>
          <a:ext cx="889000" cy="345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12471</xdr:rowOff>
    </xdr:from>
    <xdr:to>
      <xdr:col>72</xdr:col>
      <xdr:colOff>38100</xdr:colOff>
      <xdr:row>55</xdr:row>
      <xdr:rowOff>114071</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44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130598</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21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101054</xdr:rowOff>
    </xdr:from>
    <xdr:to>
      <xdr:col>67</xdr:col>
      <xdr:colOff>101600</xdr:colOff>
      <xdr:row>56</xdr:row>
      <xdr:rowOff>31204</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53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47731</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30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908</xdr:rowOff>
    </xdr:from>
    <xdr:to>
      <xdr:col>85</xdr:col>
      <xdr:colOff>177800</xdr:colOff>
      <xdr:row>57</xdr:row>
      <xdr:rowOff>102508</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977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87285</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968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23273</xdr:rowOff>
    </xdr:from>
    <xdr:to>
      <xdr:col>81</xdr:col>
      <xdr:colOff>101600</xdr:colOff>
      <xdr:row>57</xdr:row>
      <xdr:rowOff>124873</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979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116000</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988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87605</xdr:rowOff>
    </xdr:from>
    <xdr:to>
      <xdr:col>76</xdr:col>
      <xdr:colOff>165100</xdr:colOff>
      <xdr:row>57</xdr:row>
      <xdr:rowOff>17755</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968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8882</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978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66325</xdr:rowOff>
    </xdr:from>
    <xdr:to>
      <xdr:col>72</xdr:col>
      <xdr:colOff>38100</xdr:colOff>
      <xdr:row>55</xdr:row>
      <xdr:rowOff>167925</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949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159052</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958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68517</xdr:rowOff>
    </xdr:from>
    <xdr:to>
      <xdr:col>67</xdr:col>
      <xdr:colOff>101600</xdr:colOff>
      <xdr:row>57</xdr:row>
      <xdr:rowOff>170117</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984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161244</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9933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a:extLst>
            <a:ext uri="{FF2B5EF4-FFF2-40B4-BE49-F238E27FC236}">
              <a16:creationId xmlns:a16="http://schemas.microsoft.com/office/drawing/2014/main" id="{00000000-0008-0000-0700-00007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14019</xdr:rowOff>
    </xdr:from>
    <xdr:to>
      <xdr:col>85</xdr:col>
      <xdr:colOff>126364</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6317595" y="13387119"/>
          <a:ext cx="1269" cy="256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7" name="災害復旧費最小値テキスト">
          <a:extLst>
            <a:ext uri="{FF2B5EF4-FFF2-40B4-BE49-F238E27FC236}">
              <a16:creationId xmlns:a16="http://schemas.microsoft.com/office/drawing/2014/main" id="{00000000-0008-0000-0700-00007D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132146</xdr:rowOff>
    </xdr:from>
    <xdr:ext cx="534377" cy="259045"/>
    <xdr:sp macro="" textlink="">
      <xdr:nvSpPr>
        <xdr:cNvPr id="639" name="災害復旧費最大値テキスト">
          <a:extLst>
            <a:ext uri="{FF2B5EF4-FFF2-40B4-BE49-F238E27FC236}">
              <a16:creationId xmlns:a16="http://schemas.microsoft.com/office/drawing/2014/main" id="{00000000-0008-0000-0700-00007F020000}"/>
            </a:ext>
          </a:extLst>
        </xdr:cNvPr>
        <xdr:cNvSpPr txBox="1"/>
      </xdr:nvSpPr>
      <xdr:spPr>
        <a:xfrm>
          <a:off x="16370300" y="1316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78</xdr:row>
      <xdr:rowOff>14019</xdr:rowOff>
    </xdr:from>
    <xdr:to>
      <xdr:col>86</xdr:col>
      <xdr:colOff>25400</xdr:colOff>
      <xdr:row>78</xdr:row>
      <xdr:rowOff>14019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3387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99254</xdr:rowOff>
    </xdr:from>
    <xdr:to>
      <xdr:col>85</xdr:col>
      <xdr:colOff>127000</xdr:colOff>
      <xdr:row>78</xdr:row>
      <xdr:rowOff>14019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5481300" y="12100754"/>
          <a:ext cx="838200" cy="1286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124787</xdr:rowOff>
    </xdr:from>
    <xdr:ext cx="469744" cy="259045"/>
    <xdr:sp macro="" textlink="">
      <xdr:nvSpPr>
        <xdr:cNvPr id="642" name="災害復旧費平均値テキスト">
          <a:extLst>
            <a:ext uri="{FF2B5EF4-FFF2-40B4-BE49-F238E27FC236}">
              <a16:creationId xmlns:a16="http://schemas.microsoft.com/office/drawing/2014/main" id="{00000000-0008-0000-0700-000082020000}"/>
            </a:ext>
          </a:extLst>
        </xdr:cNvPr>
        <xdr:cNvSpPr txBox="1"/>
      </xdr:nvSpPr>
      <xdr:spPr>
        <a:xfrm>
          <a:off x="16370300" y="13497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146360</xdr:rowOff>
    </xdr:from>
    <xdr:to>
      <xdr:col>85</xdr:col>
      <xdr:colOff>177800</xdr:colOff>
      <xdr:row>79</xdr:row>
      <xdr:rowOff>76510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6268700" y="1351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99254</xdr:rowOff>
    </xdr:from>
    <xdr:to>
      <xdr:col>81</xdr:col>
      <xdr:colOff>50800</xdr:colOff>
      <xdr:row>75</xdr:row>
      <xdr:rowOff>93180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4592300" y="12100754"/>
          <a:ext cx="889000" cy="85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24581</xdr:rowOff>
    </xdr:from>
    <xdr:to>
      <xdr:col>81</xdr:col>
      <xdr:colOff>101600</xdr:colOff>
      <xdr:row>78</xdr:row>
      <xdr:rowOff>126181</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5430500" y="1339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117308</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14111" y="1349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93180</xdr:rowOff>
    </xdr:from>
    <xdr:to>
      <xdr:col>76</xdr:col>
      <xdr:colOff>114300</xdr:colOff>
      <xdr:row>77</xdr:row>
      <xdr:rowOff>51036</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3703300" y="12951930"/>
          <a:ext cx="889000" cy="300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148924</xdr:rowOff>
    </xdr:from>
    <xdr:to>
      <xdr:col>76</xdr:col>
      <xdr:colOff>165100</xdr:colOff>
      <xdr:row>79</xdr:row>
      <xdr:rowOff>79074</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4541500" y="1352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70201</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57428" y="13614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51036</xdr:rowOff>
    </xdr:from>
    <xdr:to>
      <xdr:col>71</xdr:col>
      <xdr:colOff>177800</xdr:colOff>
      <xdr:row>79</xdr:row>
      <xdr:rowOff>3584</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flipV="1">
          <a:off x="12814300" y="13252686"/>
          <a:ext cx="889000" cy="29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157235</xdr:rowOff>
    </xdr:from>
    <xdr:to>
      <xdr:col>72</xdr:col>
      <xdr:colOff>38100</xdr:colOff>
      <xdr:row>79</xdr:row>
      <xdr:rowOff>87385</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3652500" y="13530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78512</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468428" y="13623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11616</xdr:rowOff>
    </xdr:from>
    <xdr:to>
      <xdr:col>67</xdr:col>
      <xdr:colOff>101600</xdr:colOff>
      <xdr:row>79</xdr:row>
      <xdr:rowOff>113216</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2763500" y="1355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104343</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79428" y="13648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134669</xdr:rowOff>
    </xdr:from>
    <xdr:to>
      <xdr:col>85</xdr:col>
      <xdr:colOff>177800</xdr:colOff>
      <xdr:row>78</xdr:row>
      <xdr:rowOff>64819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6268700" y="1333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87696</xdr:rowOff>
    </xdr:from>
    <xdr:ext cx="534377" cy="259045"/>
    <xdr:sp macro="" textlink="">
      <xdr:nvSpPr>
        <xdr:cNvPr id="661" name="災害復旧費該当値テキスト">
          <a:extLst>
            <a:ext uri="{FF2B5EF4-FFF2-40B4-BE49-F238E27FC236}">
              <a16:creationId xmlns:a16="http://schemas.microsoft.com/office/drawing/2014/main" id="{00000000-0008-0000-0700-000095020000}"/>
            </a:ext>
          </a:extLst>
        </xdr:cNvPr>
        <xdr:cNvSpPr txBox="1"/>
      </xdr:nvSpPr>
      <xdr:spPr>
        <a:xfrm>
          <a:off x="16370300" y="1328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48454</xdr:rowOff>
    </xdr:from>
    <xdr:to>
      <xdr:col>81</xdr:col>
      <xdr:colOff>101600</xdr:colOff>
      <xdr:row>70</xdr:row>
      <xdr:rowOff>150054</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5430500" y="1204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68</xdr:row>
      <xdr:rowOff>166581</xdr:rowOff>
    </xdr:from>
    <xdr:ext cx="534377"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214111" y="11825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42380</xdr:rowOff>
    </xdr:from>
    <xdr:to>
      <xdr:col>76</xdr:col>
      <xdr:colOff>165100</xdr:colOff>
      <xdr:row>75</xdr:row>
      <xdr:rowOff>143980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4541500" y="1290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160507</xdr:rowOff>
    </xdr:from>
    <xdr:ext cx="534377"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4325111" y="1267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236</xdr:rowOff>
    </xdr:from>
    <xdr:to>
      <xdr:col>72</xdr:col>
      <xdr:colOff>38100</xdr:colOff>
      <xdr:row>77</xdr:row>
      <xdr:rowOff>101836</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3652500" y="1320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118363</xdr:rowOff>
    </xdr:from>
    <xdr:ext cx="534377"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3436111" y="1297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124234</xdr:rowOff>
    </xdr:from>
    <xdr:to>
      <xdr:col>67</xdr:col>
      <xdr:colOff>101600</xdr:colOff>
      <xdr:row>79</xdr:row>
      <xdr:rowOff>54384</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2763500" y="1349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70911</xdr:rowOff>
    </xdr:from>
    <xdr:ext cx="469744"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579428" y="13272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a:extLst>
            <a:ext uri="{FF2B5EF4-FFF2-40B4-BE49-F238E27FC236}">
              <a16:creationId xmlns:a16="http://schemas.microsoft.com/office/drawing/2014/main" id="{00000000-0008-0000-0700-0000B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157665</xdr:rowOff>
    </xdr:from>
    <xdr:to>
      <xdr:col>85</xdr:col>
      <xdr:colOff>126364</xdr:colOff>
      <xdr:row>98</xdr:row>
      <xdr:rowOff>150177</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6317595" y="15759615"/>
          <a:ext cx="1269" cy="1192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154004</xdr:rowOff>
    </xdr:from>
    <xdr:ext cx="534377" cy="259045"/>
    <xdr:sp macro="" textlink="">
      <xdr:nvSpPr>
        <xdr:cNvPr id="695" name="公債費最小値テキスト">
          <a:extLst>
            <a:ext uri="{FF2B5EF4-FFF2-40B4-BE49-F238E27FC236}">
              <a16:creationId xmlns:a16="http://schemas.microsoft.com/office/drawing/2014/main" id="{00000000-0008-0000-0700-0000B7020000}"/>
            </a:ext>
          </a:extLst>
        </xdr:cNvPr>
        <xdr:cNvSpPr txBox="1"/>
      </xdr:nvSpPr>
      <xdr:spPr>
        <a:xfrm>
          <a:off x="16370300" y="1695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150177</xdr:rowOff>
    </xdr:from>
    <xdr:to>
      <xdr:col>86</xdr:col>
      <xdr:colOff>25400</xdr:colOff>
      <xdr:row>98</xdr:row>
      <xdr:rowOff>150177</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695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104342</xdr:rowOff>
    </xdr:from>
    <xdr:ext cx="534377" cy="259045"/>
    <xdr:sp macro="" textlink="">
      <xdr:nvSpPr>
        <xdr:cNvPr id="697" name="公債費最大値テキスト">
          <a:extLst>
            <a:ext uri="{FF2B5EF4-FFF2-40B4-BE49-F238E27FC236}">
              <a16:creationId xmlns:a16="http://schemas.microsoft.com/office/drawing/2014/main" id="{00000000-0008-0000-0700-0000B9020000}"/>
            </a:ext>
          </a:extLst>
        </xdr:cNvPr>
        <xdr:cNvSpPr txBox="1"/>
      </xdr:nvSpPr>
      <xdr:spPr>
        <a:xfrm>
          <a:off x="16370300" y="1553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86,057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157665</xdr:rowOff>
    </xdr:from>
    <xdr:to>
      <xdr:col>86</xdr:col>
      <xdr:colOff>25400</xdr:colOff>
      <xdr:row>91</xdr:row>
      <xdr:rowOff>157665</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575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85598</xdr:rowOff>
    </xdr:from>
    <xdr:to>
      <xdr:col>85</xdr:col>
      <xdr:colOff>127000</xdr:colOff>
      <xdr:row>95</xdr:row>
      <xdr:rowOff>135719</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5481300" y="16373348"/>
          <a:ext cx="838200" cy="50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121797</xdr:rowOff>
    </xdr:from>
    <xdr:ext cx="534377" cy="259045"/>
    <xdr:sp macro="" textlink="">
      <xdr:nvSpPr>
        <xdr:cNvPr id="700" name="公債費平均値テキスト">
          <a:extLst>
            <a:ext uri="{FF2B5EF4-FFF2-40B4-BE49-F238E27FC236}">
              <a16:creationId xmlns:a16="http://schemas.microsoft.com/office/drawing/2014/main" id="{00000000-0008-0000-0700-0000BC020000}"/>
            </a:ext>
          </a:extLst>
        </xdr:cNvPr>
        <xdr:cNvSpPr txBox="1"/>
      </xdr:nvSpPr>
      <xdr:spPr>
        <a:xfrm>
          <a:off x="16370300" y="16066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98920</xdr:rowOff>
    </xdr:from>
    <xdr:to>
      <xdr:col>85</xdr:col>
      <xdr:colOff>177800</xdr:colOff>
      <xdr:row>95</xdr:row>
      <xdr:rowOff>29070</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6268700" y="162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135719</xdr:rowOff>
    </xdr:from>
    <xdr:to>
      <xdr:col>81</xdr:col>
      <xdr:colOff>50800</xdr:colOff>
      <xdr:row>95</xdr:row>
      <xdr:rowOff>158998</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4592300" y="16423469"/>
          <a:ext cx="889000" cy="2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11271</xdr:rowOff>
    </xdr:from>
    <xdr:to>
      <xdr:col>81</xdr:col>
      <xdr:colOff>101600</xdr:colOff>
      <xdr:row>95</xdr:row>
      <xdr:rowOff>112871</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5430500" y="16299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129398</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14111" y="16074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158998</xdr:rowOff>
    </xdr:from>
    <xdr:to>
      <xdr:col>76</xdr:col>
      <xdr:colOff>114300</xdr:colOff>
      <xdr:row>96</xdr:row>
      <xdr:rowOff>9874</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3703300" y="16446748"/>
          <a:ext cx="889000" cy="2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29959</xdr:rowOff>
    </xdr:from>
    <xdr:to>
      <xdr:col>76</xdr:col>
      <xdr:colOff>165100</xdr:colOff>
      <xdr:row>96</xdr:row>
      <xdr:rowOff>131559</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4541500" y="16489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122686</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58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9874</xdr:rowOff>
    </xdr:from>
    <xdr:to>
      <xdr:col>71</xdr:col>
      <xdr:colOff>177800</xdr:colOff>
      <xdr:row>96</xdr:row>
      <xdr:rowOff>21056</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2814300" y="16469074"/>
          <a:ext cx="889000" cy="1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16472</xdr:rowOff>
    </xdr:from>
    <xdr:to>
      <xdr:col>72</xdr:col>
      <xdr:colOff>38100</xdr:colOff>
      <xdr:row>96</xdr:row>
      <xdr:rowOff>118072</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3652500" y="16475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109199</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56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171138</xdr:rowOff>
    </xdr:from>
    <xdr:to>
      <xdr:col>67</xdr:col>
      <xdr:colOff>101600</xdr:colOff>
      <xdr:row>96</xdr:row>
      <xdr:rowOff>101288</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2763500" y="1645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92415</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55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34798</xdr:rowOff>
    </xdr:from>
    <xdr:to>
      <xdr:col>85</xdr:col>
      <xdr:colOff>177800</xdr:colOff>
      <xdr:row>95</xdr:row>
      <xdr:rowOff>136398</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6268700" y="1632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13225</xdr:rowOff>
    </xdr:from>
    <xdr:ext cx="534377" cy="259045"/>
    <xdr:sp macro="" textlink="">
      <xdr:nvSpPr>
        <xdr:cNvPr id="719" name="公債費該当値テキスト">
          <a:extLst>
            <a:ext uri="{FF2B5EF4-FFF2-40B4-BE49-F238E27FC236}">
              <a16:creationId xmlns:a16="http://schemas.microsoft.com/office/drawing/2014/main" id="{00000000-0008-0000-0700-0000CF020000}"/>
            </a:ext>
          </a:extLst>
        </xdr:cNvPr>
        <xdr:cNvSpPr txBox="1"/>
      </xdr:nvSpPr>
      <xdr:spPr>
        <a:xfrm>
          <a:off x="16370300" y="1630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84919</xdr:rowOff>
    </xdr:from>
    <xdr:to>
      <xdr:col>81</xdr:col>
      <xdr:colOff>101600</xdr:colOff>
      <xdr:row>96</xdr:row>
      <xdr:rowOff>15069</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5430500" y="1637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6196</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5214111" y="1646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108198</xdr:rowOff>
    </xdr:from>
    <xdr:to>
      <xdr:col>76</xdr:col>
      <xdr:colOff>165100</xdr:colOff>
      <xdr:row>96</xdr:row>
      <xdr:rowOff>38348</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4541500" y="1639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54875</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4325111" y="1617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130524</xdr:rowOff>
    </xdr:from>
    <xdr:to>
      <xdr:col>72</xdr:col>
      <xdr:colOff>38100</xdr:colOff>
      <xdr:row>96</xdr:row>
      <xdr:rowOff>60674</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3652500" y="1641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77201</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3436111" y="1619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141706</xdr:rowOff>
    </xdr:from>
    <xdr:to>
      <xdr:col>67</xdr:col>
      <xdr:colOff>101600</xdr:colOff>
      <xdr:row>96</xdr:row>
      <xdr:rowOff>71856</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2763500" y="1642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88383</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2547111" y="1620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a:extLst>
            <a:ext uri="{FF2B5EF4-FFF2-40B4-BE49-F238E27FC236}">
              <a16:creationId xmlns:a16="http://schemas.microsoft.com/office/drawing/2014/main" id="{00000000-0008-0000-0700-0000F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169092</xdr:rowOff>
    </xdr:from>
    <xdr:to>
      <xdr:col>116</xdr:col>
      <xdr:colOff>62864</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22159595" y="5312592"/>
          <a:ext cx="1269" cy="1472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4" name="諸支出金最小値テキスト">
          <a:extLst>
            <a:ext uri="{FF2B5EF4-FFF2-40B4-BE49-F238E27FC236}">
              <a16:creationId xmlns:a16="http://schemas.microsoft.com/office/drawing/2014/main" id="{00000000-0008-0000-0700-0000F2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115769</xdr:rowOff>
    </xdr:from>
    <xdr:ext cx="378565" cy="259045"/>
    <xdr:sp macro="" textlink="">
      <xdr:nvSpPr>
        <xdr:cNvPr id="756" name="諸支出金最大値テキスト">
          <a:extLst>
            <a:ext uri="{FF2B5EF4-FFF2-40B4-BE49-F238E27FC236}">
              <a16:creationId xmlns:a16="http://schemas.microsoft.com/office/drawing/2014/main" id="{00000000-0008-0000-0700-0000F4020000}"/>
            </a:ext>
          </a:extLst>
        </xdr:cNvPr>
        <xdr:cNvSpPr txBox="1"/>
      </xdr:nvSpPr>
      <xdr:spPr>
        <a:xfrm>
          <a:off x="22212300" y="5087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169092</xdr:rowOff>
    </xdr:from>
    <xdr:to>
      <xdr:col>116</xdr:col>
      <xdr:colOff>152400</xdr:colOff>
      <xdr:row>30</xdr:row>
      <xdr:rowOff>169092</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5312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93816</xdr:rowOff>
    </xdr:from>
    <xdr:ext cx="313932" cy="259045"/>
    <xdr:sp macro="" textlink="">
      <xdr:nvSpPr>
        <xdr:cNvPr id="759" name="諸支出金平均値テキスト">
          <a:extLst>
            <a:ext uri="{FF2B5EF4-FFF2-40B4-BE49-F238E27FC236}">
              <a16:creationId xmlns:a16="http://schemas.microsoft.com/office/drawing/2014/main" id="{00000000-0008-0000-0700-0000F7020000}"/>
            </a:ext>
          </a:extLst>
        </xdr:cNvPr>
        <xdr:cNvSpPr txBox="1"/>
      </xdr:nvSpPr>
      <xdr:spPr>
        <a:xfrm>
          <a:off x="22212300" y="643746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70938</xdr:rowOff>
    </xdr:from>
    <xdr:to>
      <xdr:col>116</xdr:col>
      <xdr:colOff>114300</xdr:colOff>
      <xdr:row>39</xdr:row>
      <xdr:rowOff>1088</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2110700" y="658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70938</xdr:rowOff>
    </xdr:from>
    <xdr:to>
      <xdr:col>112</xdr:col>
      <xdr:colOff>38100</xdr:colOff>
      <xdr:row>39</xdr:row>
      <xdr:rowOff>1088</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1272500" y="658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17616</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66333" y="63612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48078</xdr:rowOff>
    </xdr:from>
    <xdr:to>
      <xdr:col>107</xdr:col>
      <xdr:colOff>101600</xdr:colOff>
      <xdr:row>36</xdr:row>
      <xdr:rowOff>149678</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20383500" y="622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34</xdr:row>
      <xdr:rowOff>166205</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5017" y="5995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100330</xdr:rowOff>
    </xdr:from>
    <xdr:to>
      <xdr:col>102</xdr:col>
      <xdr:colOff>165100</xdr:colOff>
      <xdr:row>36</xdr:row>
      <xdr:rowOff>30480</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19494500" y="610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47007</xdr:rowOff>
    </xdr:from>
    <xdr:ext cx="378565"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6017" y="5876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67673</xdr:rowOff>
    </xdr:from>
    <xdr:to>
      <xdr:col>98</xdr:col>
      <xdr:colOff>38100</xdr:colOff>
      <xdr:row>38</xdr:row>
      <xdr:rowOff>169273</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8605500" y="658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14350</xdr:rowOff>
    </xdr:from>
    <xdr:ext cx="313932"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99333" y="63580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8" name="諸支出金該当値テキスト">
          <a:extLst>
            <a:ext uri="{FF2B5EF4-FFF2-40B4-BE49-F238E27FC236}">
              <a16:creationId xmlns:a16="http://schemas.microsoft.com/office/drawing/2014/main" id="{00000000-0008-0000-0700-00000A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3" name="前年度繰上充用金最小値テキスト">
          <a:extLst>
            <a:ext uri="{FF2B5EF4-FFF2-40B4-BE49-F238E27FC236}">
              <a16:creationId xmlns:a16="http://schemas.microsoft.com/office/drawing/2014/main" id="{00000000-0008-0000-0700-00002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5" name="前年度繰上充用金最大値テキスト">
          <a:extLst>
            <a:ext uri="{FF2B5EF4-FFF2-40B4-BE49-F238E27FC236}">
              <a16:creationId xmlns:a16="http://schemas.microsoft.com/office/drawing/2014/main" id="{00000000-0008-0000-0700-00002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8" name="前年度繰上充用金平均値テキスト">
          <a:extLst>
            <a:ext uri="{FF2B5EF4-FFF2-40B4-BE49-F238E27FC236}">
              <a16:creationId xmlns:a16="http://schemas.microsoft.com/office/drawing/2014/main" id="{00000000-0008-0000-0700-00002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7" name="前年度繰上充用金該当値テキスト">
          <a:extLst>
            <a:ext uri="{FF2B5EF4-FFF2-40B4-BE49-F238E27FC236}">
              <a16:creationId xmlns:a16="http://schemas.microsoft.com/office/drawing/2014/main" id="{00000000-0008-0000-0700-00003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大きく減少している項目として、災害復旧事業費及び衛生費が挙げられます。</a:t>
          </a:r>
        </a:p>
        <a:p>
          <a:r>
            <a:rPr kumimoji="1" lang="ja-JP" altLang="en-US" sz="1300">
              <a:latin typeface="ＭＳ Ｐゴシック" panose="020B0600070205080204" pitchFamily="50" charset="-128"/>
              <a:ea typeface="ＭＳ Ｐゴシック" panose="020B0600070205080204" pitchFamily="50" charset="-128"/>
            </a:rPr>
            <a:t>　災害復旧事業費については、平成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年度熊本地震で被災した新庁舎建設が令和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年度に概ね完了したことによる大幅な減少です。しかし、令和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月豪雨関連事業は継続していくことから、今後も高い水準で推移していくと見込んでいます。</a:t>
          </a:r>
        </a:p>
        <a:p>
          <a:r>
            <a:rPr kumimoji="1" lang="ja-JP" altLang="en-US" sz="1300">
              <a:latin typeface="ＭＳ Ｐゴシック" panose="020B0600070205080204" pitchFamily="50" charset="-128"/>
              <a:ea typeface="ＭＳ Ｐゴシック" panose="020B0600070205080204" pitchFamily="50" charset="-128"/>
            </a:rPr>
            <a:t>　衛生費については、令和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月豪雨による廃棄物処理事業が令和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年度に完了したことによるものです。しかし、今後は清掃センターやし尿処理施設の解体、斎場の更新を予定しており、令和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年度以降は増加する見込みです。</a:t>
          </a:r>
        </a:p>
        <a:p>
          <a:r>
            <a:rPr kumimoji="1" lang="ja-JP" altLang="en-US" sz="1300">
              <a:latin typeface="ＭＳ Ｐゴシック" panose="020B0600070205080204" pitchFamily="50" charset="-128"/>
              <a:ea typeface="ＭＳ Ｐゴシック" panose="020B0600070205080204" pitchFamily="50" charset="-128"/>
            </a:rPr>
            <a:t>　今後も施設の統合や適正規模化を進めていき、財政の健全化に努めます。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熊本県八代市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実質収支比率は前年度比</a:t>
          </a:r>
          <a:r>
            <a:rPr kumimoji="1" lang="en-US" altLang="ja-JP" sz="1400">
              <a:latin typeface="ＭＳ ゴシック" pitchFamily="49" charset="-128"/>
              <a:ea typeface="ＭＳ ゴシック" pitchFamily="49" charset="-128"/>
            </a:rPr>
            <a:t>0.07</a:t>
          </a:r>
          <a:r>
            <a:rPr kumimoji="1" lang="ja-JP" altLang="en-US" sz="1400">
              <a:latin typeface="ＭＳ ゴシック" pitchFamily="49" charset="-128"/>
              <a:ea typeface="ＭＳ ゴシック" pitchFamily="49" charset="-128"/>
            </a:rPr>
            <a:t>ポイント増加でほぼ横ばいとなりました。</a:t>
          </a:r>
        </a:p>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年度以降の隔年に退職手当相当分を、年度間の均衡を保つため、財政調整基金に積み立てを行っています。今後も、長期的な財政計画の見直しを行い、より一層、歳出の削減に努めます。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熊本県八代市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介護保険特別会計において、想定の利用者数を下回ったことから、</a:t>
          </a:r>
          <a:r>
            <a:rPr kumimoji="1" lang="en-US" altLang="ja-JP" sz="1400">
              <a:latin typeface="ＭＳ ゴシック" pitchFamily="49" charset="-128"/>
              <a:ea typeface="ＭＳ ゴシック" pitchFamily="49" charset="-128"/>
            </a:rPr>
            <a:t>1.71</a:t>
          </a:r>
          <a:r>
            <a:rPr kumimoji="1" lang="ja-JP" altLang="en-US" sz="1400">
              <a:latin typeface="ＭＳ ゴシック" pitchFamily="49" charset="-128"/>
              <a:ea typeface="ＭＳ ゴシック" pitchFamily="49" charset="-128"/>
            </a:rPr>
            <a:t>ポイント上昇しております。</a:t>
          </a:r>
        </a:p>
        <a:p>
          <a:r>
            <a:rPr kumimoji="1" lang="ja-JP" altLang="en-US" sz="1400">
              <a:latin typeface="ＭＳ ゴシック" pitchFamily="49" charset="-128"/>
              <a:ea typeface="ＭＳ ゴシック" pitchFamily="49" charset="-128"/>
            </a:rPr>
            <a:t>　一般会計において、標準財政規模比で</a:t>
          </a:r>
          <a:r>
            <a:rPr kumimoji="1" lang="en-US" altLang="ja-JP" sz="1400">
              <a:latin typeface="ＭＳ ゴシック" pitchFamily="49" charset="-128"/>
              <a:ea typeface="ＭＳ ゴシック" pitchFamily="49" charset="-128"/>
            </a:rPr>
            <a:t>0.07</a:t>
          </a:r>
          <a:r>
            <a:rPr kumimoji="1" lang="ja-JP" altLang="en-US" sz="1400">
              <a:latin typeface="ＭＳ ゴシック" pitchFamily="49" charset="-128"/>
              <a:ea typeface="ＭＳ ゴシック" pitchFamily="49" charset="-128"/>
            </a:rPr>
            <a:t>ポイント増となっており、ほぼ横ばいとなっています。</a:t>
          </a:r>
        </a:p>
        <a:p>
          <a:r>
            <a:rPr kumimoji="1" lang="ja-JP" altLang="en-US" sz="1400">
              <a:latin typeface="ＭＳ ゴシック" pitchFamily="49" charset="-128"/>
              <a:ea typeface="ＭＳ ゴシック" pitchFamily="49" charset="-128"/>
            </a:rPr>
            <a:t>　また、平成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年度以降、平成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年度に「八代市国民健康保険財政健全化計画」を策定し、国保税の適正賦課や収納率向上による歳入確保や医療費適正化対策の推進等により歳出削減を努めたことで令和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年度に黒字に転じました。今後も継続して取り組み、健全な財政運営を行っていきます。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80</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81</v>
      </c>
      <c r="C2" s="182"/>
      <c r="D2" s="183"/>
    </row>
    <row r="3" spans="1:119" ht="18.75" customHeight="1" thickBot="1" x14ac:dyDescent="0.2">
      <c r="A3" s="181"/>
      <c r="B3" s="380" t="s">
        <v>82</v>
      </c>
      <c r="C3" s="381"/>
      <c r="D3" s="381"/>
      <c r="E3" s="382"/>
      <c r="F3" s="382"/>
      <c r="G3" s="382"/>
      <c r="H3" s="382"/>
      <c r="I3" s="382"/>
      <c r="J3" s="382"/>
      <c r="K3" s="382"/>
      <c r="L3" s="382" t="s">
        <v>83</v>
      </c>
      <c r="M3" s="382"/>
      <c r="N3" s="382"/>
      <c r="O3" s="382"/>
      <c r="P3" s="382"/>
      <c r="Q3" s="382"/>
      <c r="R3" s="389"/>
      <c r="S3" s="389"/>
      <c r="T3" s="389"/>
      <c r="U3" s="389"/>
      <c r="V3" s="390"/>
      <c r="W3" s="364" t="s">
        <v>84</v>
      </c>
      <c r="X3" s="365"/>
      <c r="Y3" s="365"/>
      <c r="Z3" s="365"/>
      <c r="AA3" s="365"/>
      <c r="AB3" s="381"/>
      <c r="AC3" s="389" t="s">
        <v>85</v>
      </c>
      <c r="AD3" s="365"/>
      <c r="AE3" s="365"/>
      <c r="AF3" s="365"/>
      <c r="AG3" s="365"/>
      <c r="AH3" s="365"/>
      <c r="AI3" s="365"/>
      <c r="AJ3" s="365"/>
      <c r="AK3" s="365"/>
      <c r="AL3" s="366"/>
      <c r="AM3" s="364" t="s">
        <v>86</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87</v>
      </c>
      <c r="BO3" s="365"/>
      <c r="BP3" s="365"/>
      <c r="BQ3" s="365"/>
      <c r="BR3" s="365"/>
      <c r="BS3" s="365"/>
      <c r="BT3" s="365"/>
      <c r="BU3" s="366"/>
      <c r="BV3" s="364" t="s">
        <v>88</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89</v>
      </c>
      <c r="CU3" s="365"/>
      <c r="CV3" s="365"/>
      <c r="CW3" s="365"/>
      <c r="CX3" s="365"/>
      <c r="CY3" s="365"/>
      <c r="CZ3" s="365"/>
      <c r="DA3" s="366"/>
      <c r="DB3" s="364" t="s">
        <v>90</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91</v>
      </c>
      <c r="AZ4" s="368"/>
      <c r="BA4" s="368"/>
      <c r="BB4" s="368"/>
      <c r="BC4" s="368"/>
      <c r="BD4" s="368"/>
      <c r="BE4" s="368"/>
      <c r="BF4" s="368"/>
      <c r="BG4" s="368"/>
      <c r="BH4" s="368"/>
      <c r="BI4" s="368"/>
      <c r="BJ4" s="368"/>
      <c r="BK4" s="368"/>
      <c r="BL4" s="368"/>
      <c r="BM4" s="369"/>
      <c r="BN4" s="370">
        <v>69643644</v>
      </c>
      <c r="BO4" s="371"/>
      <c r="BP4" s="371"/>
      <c r="BQ4" s="371"/>
      <c r="BR4" s="371"/>
      <c r="BS4" s="371"/>
      <c r="BT4" s="371"/>
      <c r="BU4" s="372"/>
      <c r="BV4" s="370">
        <v>84024679</v>
      </c>
      <c r="BW4" s="371"/>
      <c r="BX4" s="371"/>
      <c r="BY4" s="371"/>
      <c r="BZ4" s="371"/>
      <c r="CA4" s="371"/>
      <c r="CB4" s="371"/>
      <c r="CC4" s="372"/>
      <c r="CD4" s="373" t="s">
        <v>92</v>
      </c>
      <c r="CE4" s="374"/>
      <c r="CF4" s="374"/>
      <c r="CG4" s="374"/>
      <c r="CH4" s="374"/>
      <c r="CI4" s="374"/>
      <c r="CJ4" s="374"/>
      <c r="CK4" s="374"/>
      <c r="CL4" s="374"/>
      <c r="CM4" s="374"/>
      <c r="CN4" s="374"/>
      <c r="CO4" s="374"/>
      <c r="CP4" s="374"/>
      <c r="CQ4" s="374"/>
      <c r="CR4" s="374"/>
      <c r="CS4" s="375"/>
      <c r="CT4" s="376">
        <v>4.5</v>
      </c>
      <c r="CU4" s="377"/>
      <c r="CV4" s="377"/>
      <c r="CW4" s="377"/>
      <c r="CX4" s="377"/>
      <c r="CY4" s="377"/>
      <c r="CZ4" s="377"/>
      <c r="DA4" s="378"/>
      <c r="DB4" s="376">
        <v>4.5</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93</v>
      </c>
      <c r="AN5" s="437"/>
      <c r="AO5" s="437"/>
      <c r="AP5" s="437"/>
      <c r="AQ5" s="437"/>
      <c r="AR5" s="437"/>
      <c r="AS5" s="437"/>
      <c r="AT5" s="438"/>
      <c r="AU5" s="439" t="s">
        <v>94</v>
      </c>
      <c r="AV5" s="440"/>
      <c r="AW5" s="440"/>
      <c r="AX5" s="440"/>
      <c r="AY5" s="441" t="s">
        <v>95</v>
      </c>
      <c r="AZ5" s="442"/>
      <c r="BA5" s="442"/>
      <c r="BB5" s="442"/>
      <c r="BC5" s="442"/>
      <c r="BD5" s="442"/>
      <c r="BE5" s="442"/>
      <c r="BF5" s="442"/>
      <c r="BG5" s="442"/>
      <c r="BH5" s="442"/>
      <c r="BI5" s="442"/>
      <c r="BJ5" s="442"/>
      <c r="BK5" s="442"/>
      <c r="BL5" s="442"/>
      <c r="BM5" s="443"/>
      <c r="BN5" s="407">
        <v>67748733</v>
      </c>
      <c r="BO5" s="408"/>
      <c r="BP5" s="408"/>
      <c r="BQ5" s="408"/>
      <c r="BR5" s="408"/>
      <c r="BS5" s="408"/>
      <c r="BT5" s="408"/>
      <c r="BU5" s="409"/>
      <c r="BV5" s="407">
        <v>82346251</v>
      </c>
      <c r="BW5" s="408"/>
      <c r="BX5" s="408"/>
      <c r="BY5" s="408"/>
      <c r="BZ5" s="408"/>
      <c r="CA5" s="408"/>
      <c r="CB5" s="408"/>
      <c r="CC5" s="409"/>
      <c r="CD5" s="410" t="s">
        <v>96</v>
      </c>
      <c r="CE5" s="411"/>
      <c r="CF5" s="411"/>
      <c r="CG5" s="411"/>
      <c r="CH5" s="411"/>
      <c r="CI5" s="411"/>
      <c r="CJ5" s="411"/>
      <c r="CK5" s="411"/>
      <c r="CL5" s="411"/>
      <c r="CM5" s="411"/>
      <c r="CN5" s="411"/>
      <c r="CO5" s="411"/>
      <c r="CP5" s="411"/>
      <c r="CQ5" s="411"/>
      <c r="CR5" s="411"/>
      <c r="CS5" s="412"/>
      <c r="CT5" s="404">
        <v>91.9</v>
      </c>
      <c r="CU5" s="405"/>
      <c r="CV5" s="405"/>
      <c r="CW5" s="405"/>
      <c r="CX5" s="405"/>
      <c r="CY5" s="405"/>
      <c r="CZ5" s="405"/>
      <c r="DA5" s="406"/>
      <c r="DB5" s="404">
        <v>88.8</v>
      </c>
      <c r="DC5" s="405"/>
      <c r="DD5" s="405"/>
      <c r="DE5" s="405"/>
      <c r="DF5" s="405"/>
      <c r="DG5" s="405"/>
      <c r="DH5" s="405"/>
      <c r="DI5" s="406"/>
    </row>
    <row r="6" spans="1:119" ht="18.75" customHeight="1" x14ac:dyDescent="0.15">
      <c r="A6" s="181"/>
      <c r="B6" s="413" t="s">
        <v>97</v>
      </c>
      <c r="C6" s="414"/>
      <c r="D6" s="414"/>
      <c r="E6" s="415"/>
      <c r="F6" s="415"/>
      <c r="G6" s="415"/>
      <c r="H6" s="415"/>
      <c r="I6" s="415"/>
      <c r="J6" s="415"/>
      <c r="K6" s="415"/>
      <c r="L6" s="415" t="s">
        <v>98</v>
      </c>
      <c r="M6" s="415"/>
      <c r="N6" s="415"/>
      <c r="O6" s="415"/>
      <c r="P6" s="415"/>
      <c r="Q6" s="415"/>
      <c r="R6" s="419"/>
      <c r="S6" s="419"/>
      <c r="T6" s="419"/>
      <c r="U6" s="419"/>
      <c r="V6" s="420"/>
      <c r="W6" s="423" t="s">
        <v>99</v>
      </c>
      <c r="X6" s="424"/>
      <c r="Y6" s="424"/>
      <c r="Z6" s="424"/>
      <c r="AA6" s="424"/>
      <c r="AB6" s="414"/>
      <c r="AC6" s="427" t="s">
        <v>100</v>
      </c>
      <c r="AD6" s="428"/>
      <c r="AE6" s="428"/>
      <c r="AF6" s="428"/>
      <c r="AG6" s="428"/>
      <c r="AH6" s="428"/>
      <c r="AI6" s="428"/>
      <c r="AJ6" s="428"/>
      <c r="AK6" s="428"/>
      <c r="AL6" s="429"/>
      <c r="AM6" s="436" t="s">
        <v>101</v>
      </c>
      <c r="AN6" s="437"/>
      <c r="AO6" s="437"/>
      <c r="AP6" s="437"/>
      <c r="AQ6" s="437"/>
      <c r="AR6" s="437"/>
      <c r="AS6" s="437"/>
      <c r="AT6" s="438"/>
      <c r="AU6" s="439" t="s">
        <v>102</v>
      </c>
      <c r="AV6" s="440"/>
      <c r="AW6" s="440"/>
      <c r="AX6" s="440"/>
      <c r="AY6" s="441" t="s">
        <v>103</v>
      </c>
      <c r="AZ6" s="442"/>
      <c r="BA6" s="442"/>
      <c r="BB6" s="442"/>
      <c r="BC6" s="442"/>
      <c r="BD6" s="442"/>
      <c r="BE6" s="442"/>
      <c r="BF6" s="442"/>
      <c r="BG6" s="442"/>
      <c r="BH6" s="442"/>
      <c r="BI6" s="442"/>
      <c r="BJ6" s="442"/>
      <c r="BK6" s="442"/>
      <c r="BL6" s="442"/>
      <c r="BM6" s="443"/>
      <c r="BN6" s="407">
        <v>1894911</v>
      </c>
      <c r="BO6" s="408"/>
      <c r="BP6" s="408"/>
      <c r="BQ6" s="408"/>
      <c r="BR6" s="408"/>
      <c r="BS6" s="408"/>
      <c r="BT6" s="408"/>
      <c r="BU6" s="409"/>
      <c r="BV6" s="407">
        <v>1678428</v>
      </c>
      <c r="BW6" s="408"/>
      <c r="BX6" s="408"/>
      <c r="BY6" s="408"/>
      <c r="BZ6" s="408"/>
      <c r="CA6" s="408"/>
      <c r="CB6" s="408"/>
      <c r="CC6" s="409"/>
      <c r="CD6" s="410" t="s">
        <v>104</v>
      </c>
      <c r="CE6" s="411"/>
      <c r="CF6" s="411"/>
      <c r="CG6" s="411"/>
      <c r="CH6" s="411"/>
      <c r="CI6" s="411"/>
      <c r="CJ6" s="411"/>
      <c r="CK6" s="411"/>
      <c r="CL6" s="411"/>
      <c r="CM6" s="411"/>
      <c r="CN6" s="411"/>
      <c r="CO6" s="411"/>
      <c r="CP6" s="411"/>
      <c r="CQ6" s="411"/>
      <c r="CR6" s="411"/>
      <c r="CS6" s="412"/>
      <c r="CT6" s="444">
        <v>93.3</v>
      </c>
      <c r="CU6" s="445"/>
      <c r="CV6" s="445"/>
      <c r="CW6" s="445"/>
      <c r="CX6" s="445"/>
      <c r="CY6" s="445"/>
      <c r="CZ6" s="445"/>
      <c r="DA6" s="446"/>
      <c r="DB6" s="444">
        <v>92.2</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105</v>
      </c>
      <c r="AN7" s="437"/>
      <c r="AO7" s="437"/>
      <c r="AP7" s="437"/>
      <c r="AQ7" s="437"/>
      <c r="AR7" s="437"/>
      <c r="AS7" s="437"/>
      <c r="AT7" s="438"/>
      <c r="AU7" s="439" t="s">
        <v>106</v>
      </c>
      <c r="AV7" s="440"/>
      <c r="AW7" s="440"/>
      <c r="AX7" s="440"/>
      <c r="AY7" s="441" t="s">
        <v>107</v>
      </c>
      <c r="AZ7" s="442"/>
      <c r="BA7" s="442"/>
      <c r="BB7" s="442"/>
      <c r="BC7" s="442"/>
      <c r="BD7" s="442"/>
      <c r="BE7" s="442"/>
      <c r="BF7" s="442"/>
      <c r="BG7" s="442"/>
      <c r="BH7" s="442"/>
      <c r="BI7" s="442"/>
      <c r="BJ7" s="442"/>
      <c r="BK7" s="442"/>
      <c r="BL7" s="442"/>
      <c r="BM7" s="443"/>
      <c r="BN7" s="407">
        <v>362545</v>
      </c>
      <c r="BO7" s="408"/>
      <c r="BP7" s="408"/>
      <c r="BQ7" s="408"/>
      <c r="BR7" s="408"/>
      <c r="BS7" s="408"/>
      <c r="BT7" s="408"/>
      <c r="BU7" s="409"/>
      <c r="BV7" s="407">
        <v>149571</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33838437</v>
      </c>
      <c r="CU7" s="408"/>
      <c r="CV7" s="408"/>
      <c r="CW7" s="408"/>
      <c r="CX7" s="408"/>
      <c r="CY7" s="408"/>
      <c r="CZ7" s="408"/>
      <c r="DA7" s="409"/>
      <c r="DB7" s="407">
        <v>34312805</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110</v>
      </c>
      <c r="AV8" s="440"/>
      <c r="AW8" s="440"/>
      <c r="AX8" s="440"/>
      <c r="AY8" s="441" t="s">
        <v>111</v>
      </c>
      <c r="AZ8" s="442"/>
      <c r="BA8" s="442"/>
      <c r="BB8" s="442"/>
      <c r="BC8" s="442"/>
      <c r="BD8" s="442"/>
      <c r="BE8" s="442"/>
      <c r="BF8" s="442"/>
      <c r="BG8" s="442"/>
      <c r="BH8" s="442"/>
      <c r="BI8" s="442"/>
      <c r="BJ8" s="442"/>
      <c r="BK8" s="442"/>
      <c r="BL8" s="442"/>
      <c r="BM8" s="443"/>
      <c r="BN8" s="407">
        <v>1532366</v>
      </c>
      <c r="BO8" s="408"/>
      <c r="BP8" s="408"/>
      <c r="BQ8" s="408"/>
      <c r="BR8" s="408"/>
      <c r="BS8" s="408"/>
      <c r="BT8" s="408"/>
      <c r="BU8" s="409"/>
      <c r="BV8" s="407">
        <v>1528857</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0.5</v>
      </c>
      <c r="CU8" s="448"/>
      <c r="CV8" s="448"/>
      <c r="CW8" s="448"/>
      <c r="CX8" s="448"/>
      <c r="CY8" s="448"/>
      <c r="CZ8" s="448"/>
      <c r="DA8" s="449"/>
      <c r="DB8" s="447">
        <v>0.5</v>
      </c>
      <c r="DC8" s="448"/>
      <c r="DD8" s="448"/>
      <c r="DE8" s="448"/>
      <c r="DF8" s="448"/>
      <c r="DG8" s="448"/>
      <c r="DH8" s="448"/>
      <c r="DI8" s="449"/>
    </row>
    <row r="9" spans="1:119" ht="18.75" customHeight="1" thickBot="1" x14ac:dyDescent="0.2">
      <c r="A9" s="181"/>
      <c r="B9" s="401" t="s">
        <v>113</v>
      </c>
      <c r="C9" s="402"/>
      <c r="D9" s="402"/>
      <c r="E9" s="402"/>
      <c r="F9" s="402"/>
      <c r="G9" s="402"/>
      <c r="H9" s="402"/>
      <c r="I9" s="402"/>
      <c r="J9" s="402"/>
      <c r="K9" s="450"/>
      <c r="L9" s="451" t="s">
        <v>114</v>
      </c>
      <c r="M9" s="452"/>
      <c r="N9" s="452"/>
      <c r="O9" s="452"/>
      <c r="P9" s="452"/>
      <c r="Q9" s="453"/>
      <c r="R9" s="454">
        <v>123067</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110</v>
      </c>
      <c r="AV9" s="440"/>
      <c r="AW9" s="440"/>
      <c r="AX9" s="440"/>
      <c r="AY9" s="441" t="s">
        <v>117</v>
      </c>
      <c r="AZ9" s="442"/>
      <c r="BA9" s="442"/>
      <c r="BB9" s="442"/>
      <c r="BC9" s="442"/>
      <c r="BD9" s="442"/>
      <c r="BE9" s="442"/>
      <c r="BF9" s="442"/>
      <c r="BG9" s="442"/>
      <c r="BH9" s="442"/>
      <c r="BI9" s="442"/>
      <c r="BJ9" s="442"/>
      <c r="BK9" s="442"/>
      <c r="BL9" s="442"/>
      <c r="BM9" s="443"/>
      <c r="BN9" s="407">
        <v>3509</v>
      </c>
      <c r="BO9" s="408"/>
      <c r="BP9" s="408"/>
      <c r="BQ9" s="408"/>
      <c r="BR9" s="408"/>
      <c r="BS9" s="408"/>
      <c r="BT9" s="408"/>
      <c r="BU9" s="409"/>
      <c r="BV9" s="407">
        <v>232560</v>
      </c>
      <c r="BW9" s="408"/>
      <c r="BX9" s="408"/>
      <c r="BY9" s="408"/>
      <c r="BZ9" s="408"/>
      <c r="CA9" s="408"/>
      <c r="CB9" s="408"/>
      <c r="CC9" s="409"/>
      <c r="CD9" s="410" t="s">
        <v>118</v>
      </c>
      <c r="CE9" s="411"/>
      <c r="CF9" s="411"/>
      <c r="CG9" s="411"/>
      <c r="CH9" s="411"/>
      <c r="CI9" s="411"/>
      <c r="CJ9" s="411"/>
      <c r="CK9" s="411"/>
      <c r="CL9" s="411"/>
      <c r="CM9" s="411"/>
      <c r="CN9" s="411"/>
      <c r="CO9" s="411"/>
      <c r="CP9" s="411"/>
      <c r="CQ9" s="411"/>
      <c r="CR9" s="411"/>
      <c r="CS9" s="412"/>
      <c r="CT9" s="404">
        <v>15.8</v>
      </c>
      <c r="CU9" s="405"/>
      <c r="CV9" s="405"/>
      <c r="CW9" s="405"/>
      <c r="CX9" s="405"/>
      <c r="CY9" s="405"/>
      <c r="CZ9" s="405"/>
      <c r="DA9" s="406"/>
      <c r="DB9" s="404">
        <v>15.3</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119</v>
      </c>
      <c r="M10" s="437"/>
      <c r="N10" s="437"/>
      <c r="O10" s="437"/>
      <c r="P10" s="437"/>
      <c r="Q10" s="438"/>
      <c r="R10" s="458">
        <v>127472</v>
      </c>
      <c r="S10" s="459"/>
      <c r="T10" s="459"/>
      <c r="U10" s="459"/>
      <c r="V10" s="460"/>
      <c r="W10" s="395"/>
      <c r="X10" s="396"/>
      <c r="Y10" s="396"/>
      <c r="Z10" s="396"/>
      <c r="AA10" s="396"/>
      <c r="AB10" s="396"/>
      <c r="AC10" s="396"/>
      <c r="AD10" s="396"/>
      <c r="AE10" s="396"/>
      <c r="AF10" s="396"/>
      <c r="AG10" s="396"/>
      <c r="AH10" s="396"/>
      <c r="AI10" s="396"/>
      <c r="AJ10" s="396"/>
      <c r="AK10" s="396"/>
      <c r="AL10" s="399"/>
      <c r="AM10" s="436" t="s">
        <v>120</v>
      </c>
      <c r="AN10" s="437"/>
      <c r="AO10" s="437"/>
      <c r="AP10" s="437"/>
      <c r="AQ10" s="437"/>
      <c r="AR10" s="437"/>
      <c r="AS10" s="437"/>
      <c r="AT10" s="438"/>
      <c r="AU10" s="439" t="s">
        <v>121</v>
      </c>
      <c r="AV10" s="440"/>
      <c r="AW10" s="440"/>
      <c r="AX10" s="440"/>
      <c r="AY10" s="441" t="s">
        <v>122</v>
      </c>
      <c r="AZ10" s="442"/>
      <c r="BA10" s="442"/>
      <c r="BB10" s="442"/>
      <c r="BC10" s="442"/>
      <c r="BD10" s="442"/>
      <c r="BE10" s="442"/>
      <c r="BF10" s="442"/>
      <c r="BG10" s="442"/>
      <c r="BH10" s="442"/>
      <c r="BI10" s="442"/>
      <c r="BJ10" s="442"/>
      <c r="BK10" s="442"/>
      <c r="BL10" s="442"/>
      <c r="BM10" s="443"/>
      <c r="BN10" s="407">
        <v>4420</v>
      </c>
      <c r="BO10" s="408"/>
      <c r="BP10" s="408"/>
      <c r="BQ10" s="408"/>
      <c r="BR10" s="408"/>
      <c r="BS10" s="408"/>
      <c r="BT10" s="408"/>
      <c r="BU10" s="409"/>
      <c r="BV10" s="407">
        <v>1500164</v>
      </c>
      <c r="BW10" s="408"/>
      <c r="BX10" s="408"/>
      <c r="BY10" s="408"/>
      <c r="BZ10" s="408"/>
      <c r="CA10" s="408"/>
      <c r="CB10" s="408"/>
      <c r="CC10" s="409"/>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6" t="s">
        <v>126</v>
      </c>
      <c r="AN11" s="437"/>
      <c r="AO11" s="437"/>
      <c r="AP11" s="437"/>
      <c r="AQ11" s="437"/>
      <c r="AR11" s="437"/>
      <c r="AS11" s="437"/>
      <c r="AT11" s="438"/>
      <c r="AU11" s="439" t="s">
        <v>127</v>
      </c>
      <c r="AV11" s="440"/>
      <c r="AW11" s="440"/>
      <c r="AX11" s="440"/>
      <c r="AY11" s="441" t="s">
        <v>128</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3770</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130</v>
      </c>
      <c r="DC11" s="448"/>
      <c r="DD11" s="448"/>
      <c r="DE11" s="448"/>
      <c r="DF11" s="448"/>
      <c r="DG11" s="448"/>
      <c r="DH11" s="448"/>
      <c r="DI11" s="449"/>
    </row>
    <row r="12" spans="1:119" ht="18.75" customHeight="1" x14ac:dyDescent="0.15">
      <c r="A12" s="181"/>
      <c r="B12" s="467" t="s">
        <v>131</v>
      </c>
      <c r="C12" s="468"/>
      <c r="D12" s="468"/>
      <c r="E12" s="468"/>
      <c r="F12" s="468"/>
      <c r="G12" s="468"/>
      <c r="H12" s="468"/>
      <c r="I12" s="468"/>
      <c r="J12" s="468"/>
      <c r="K12" s="469"/>
      <c r="L12" s="476" t="s">
        <v>132</v>
      </c>
      <c r="M12" s="477"/>
      <c r="N12" s="477"/>
      <c r="O12" s="477"/>
      <c r="P12" s="477"/>
      <c r="Q12" s="478"/>
      <c r="R12" s="479">
        <v>122625</v>
      </c>
      <c r="S12" s="480"/>
      <c r="T12" s="480"/>
      <c r="U12" s="480"/>
      <c r="V12" s="481"/>
      <c r="W12" s="482" t="s">
        <v>1</v>
      </c>
      <c r="X12" s="440"/>
      <c r="Y12" s="440"/>
      <c r="Z12" s="440"/>
      <c r="AA12" s="440"/>
      <c r="AB12" s="483"/>
      <c r="AC12" s="484" t="s">
        <v>133</v>
      </c>
      <c r="AD12" s="485"/>
      <c r="AE12" s="485"/>
      <c r="AF12" s="485"/>
      <c r="AG12" s="486"/>
      <c r="AH12" s="484" t="s">
        <v>134</v>
      </c>
      <c r="AI12" s="485"/>
      <c r="AJ12" s="485"/>
      <c r="AK12" s="485"/>
      <c r="AL12" s="487"/>
      <c r="AM12" s="436" t="s">
        <v>135</v>
      </c>
      <c r="AN12" s="437"/>
      <c r="AO12" s="437"/>
      <c r="AP12" s="437"/>
      <c r="AQ12" s="437"/>
      <c r="AR12" s="437"/>
      <c r="AS12" s="437"/>
      <c r="AT12" s="438"/>
      <c r="AU12" s="439" t="s">
        <v>102</v>
      </c>
      <c r="AV12" s="440"/>
      <c r="AW12" s="440"/>
      <c r="AX12" s="440"/>
      <c r="AY12" s="441" t="s">
        <v>136</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137</v>
      </c>
      <c r="CE12" s="411"/>
      <c r="CF12" s="411"/>
      <c r="CG12" s="411"/>
      <c r="CH12" s="411"/>
      <c r="CI12" s="411"/>
      <c r="CJ12" s="411"/>
      <c r="CK12" s="411"/>
      <c r="CL12" s="411"/>
      <c r="CM12" s="411"/>
      <c r="CN12" s="411"/>
      <c r="CO12" s="411"/>
      <c r="CP12" s="411"/>
      <c r="CQ12" s="411"/>
      <c r="CR12" s="411"/>
      <c r="CS12" s="412"/>
      <c r="CT12" s="447" t="s">
        <v>130</v>
      </c>
      <c r="CU12" s="448"/>
      <c r="CV12" s="448"/>
      <c r="CW12" s="448"/>
      <c r="CX12" s="448"/>
      <c r="CY12" s="448"/>
      <c r="CZ12" s="448"/>
      <c r="DA12" s="449"/>
      <c r="DB12" s="447" t="s">
        <v>130</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138</v>
      </c>
      <c r="N13" s="499"/>
      <c r="O13" s="499"/>
      <c r="P13" s="499"/>
      <c r="Q13" s="500"/>
      <c r="R13" s="491">
        <v>119557</v>
      </c>
      <c r="S13" s="492"/>
      <c r="T13" s="492"/>
      <c r="U13" s="492"/>
      <c r="V13" s="493"/>
      <c r="W13" s="423" t="s">
        <v>139</v>
      </c>
      <c r="X13" s="424"/>
      <c r="Y13" s="424"/>
      <c r="Z13" s="424"/>
      <c r="AA13" s="424"/>
      <c r="AB13" s="414"/>
      <c r="AC13" s="458">
        <v>7753</v>
      </c>
      <c r="AD13" s="459"/>
      <c r="AE13" s="459"/>
      <c r="AF13" s="459"/>
      <c r="AG13" s="501"/>
      <c r="AH13" s="458">
        <v>8295</v>
      </c>
      <c r="AI13" s="459"/>
      <c r="AJ13" s="459"/>
      <c r="AK13" s="459"/>
      <c r="AL13" s="460"/>
      <c r="AM13" s="436" t="s">
        <v>140</v>
      </c>
      <c r="AN13" s="437"/>
      <c r="AO13" s="437"/>
      <c r="AP13" s="437"/>
      <c r="AQ13" s="437"/>
      <c r="AR13" s="437"/>
      <c r="AS13" s="437"/>
      <c r="AT13" s="438"/>
      <c r="AU13" s="439" t="s">
        <v>141</v>
      </c>
      <c r="AV13" s="440"/>
      <c r="AW13" s="440"/>
      <c r="AX13" s="440"/>
      <c r="AY13" s="441" t="s">
        <v>142</v>
      </c>
      <c r="AZ13" s="442"/>
      <c r="BA13" s="442"/>
      <c r="BB13" s="442"/>
      <c r="BC13" s="442"/>
      <c r="BD13" s="442"/>
      <c r="BE13" s="442"/>
      <c r="BF13" s="442"/>
      <c r="BG13" s="442"/>
      <c r="BH13" s="442"/>
      <c r="BI13" s="442"/>
      <c r="BJ13" s="442"/>
      <c r="BK13" s="442"/>
      <c r="BL13" s="442"/>
      <c r="BM13" s="443"/>
      <c r="BN13" s="407">
        <v>7929</v>
      </c>
      <c r="BO13" s="408"/>
      <c r="BP13" s="408"/>
      <c r="BQ13" s="408"/>
      <c r="BR13" s="408"/>
      <c r="BS13" s="408"/>
      <c r="BT13" s="408"/>
      <c r="BU13" s="409"/>
      <c r="BV13" s="407">
        <v>1736494</v>
      </c>
      <c r="BW13" s="408"/>
      <c r="BX13" s="408"/>
      <c r="BY13" s="408"/>
      <c r="BZ13" s="408"/>
      <c r="CA13" s="408"/>
      <c r="CB13" s="408"/>
      <c r="CC13" s="409"/>
      <c r="CD13" s="410" t="s">
        <v>143</v>
      </c>
      <c r="CE13" s="411"/>
      <c r="CF13" s="411"/>
      <c r="CG13" s="411"/>
      <c r="CH13" s="411"/>
      <c r="CI13" s="411"/>
      <c r="CJ13" s="411"/>
      <c r="CK13" s="411"/>
      <c r="CL13" s="411"/>
      <c r="CM13" s="411"/>
      <c r="CN13" s="411"/>
      <c r="CO13" s="411"/>
      <c r="CP13" s="411"/>
      <c r="CQ13" s="411"/>
      <c r="CR13" s="411"/>
      <c r="CS13" s="412"/>
      <c r="CT13" s="404">
        <v>9.3000000000000007</v>
      </c>
      <c r="CU13" s="405"/>
      <c r="CV13" s="405"/>
      <c r="CW13" s="405"/>
      <c r="CX13" s="405"/>
      <c r="CY13" s="405"/>
      <c r="CZ13" s="405"/>
      <c r="DA13" s="406"/>
      <c r="DB13" s="404">
        <v>9.1999999999999993</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144</v>
      </c>
      <c r="M14" s="489"/>
      <c r="N14" s="489"/>
      <c r="O14" s="489"/>
      <c r="P14" s="489"/>
      <c r="Q14" s="490"/>
      <c r="R14" s="491">
        <v>123982</v>
      </c>
      <c r="S14" s="492"/>
      <c r="T14" s="492"/>
      <c r="U14" s="492"/>
      <c r="V14" s="493"/>
      <c r="W14" s="397"/>
      <c r="X14" s="398"/>
      <c r="Y14" s="398"/>
      <c r="Z14" s="398"/>
      <c r="AA14" s="398"/>
      <c r="AB14" s="387"/>
      <c r="AC14" s="494">
        <v>13.7</v>
      </c>
      <c r="AD14" s="495"/>
      <c r="AE14" s="495"/>
      <c r="AF14" s="495"/>
      <c r="AG14" s="496"/>
      <c r="AH14" s="494">
        <v>14.2</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145</v>
      </c>
      <c r="CE14" s="503"/>
      <c r="CF14" s="503"/>
      <c r="CG14" s="503"/>
      <c r="CH14" s="503"/>
      <c r="CI14" s="503"/>
      <c r="CJ14" s="503"/>
      <c r="CK14" s="503"/>
      <c r="CL14" s="503"/>
      <c r="CM14" s="503"/>
      <c r="CN14" s="503"/>
      <c r="CO14" s="503"/>
      <c r="CP14" s="503"/>
      <c r="CQ14" s="503"/>
      <c r="CR14" s="503"/>
      <c r="CS14" s="504"/>
      <c r="CT14" s="505">
        <v>90.1</v>
      </c>
      <c r="CU14" s="506"/>
      <c r="CV14" s="506"/>
      <c r="CW14" s="506"/>
      <c r="CX14" s="506"/>
      <c r="CY14" s="506"/>
      <c r="CZ14" s="506"/>
      <c r="DA14" s="507"/>
      <c r="DB14" s="505">
        <v>90.3</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138</v>
      </c>
      <c r="N15" s="499"/>
      <c r="O15" s="499"/>
      <c r="P15" s="499"/>
      <c r="Q15" s="500"/>
      <c r="R15" s="491">
        <v>121542</v>
      </c>
      <c r="S15" s="492"/>
      <c r="T15" s="492"/>
      <c r="U15" s="492"/>
      <c r="V15" s="493"/>
      <c r="W15" s="423" t="s">
        <v>146</v>
      </c>
      <c r="X15" s="424"/>
      <c r="Y15" s="424"/>
      <c r="Z15" s="424"/>
      <c r="AA15" s="424"/>
      <c r="AB15" s="414"/>
      <c r="AC15" s="458">
        <v>12246</v>
      </c>
      <c r="AD15" s="459"/>
      <c r="AE15" s="459"/>
      <c r="AF15" s="459"/>
      <c r="AG15" s="501"/>
      <c r="AH15" s="458">
        <v>12878</v>
      </c>
      <c r="AI15" s="459"/>
      <c r="AJ15" s="459"/>
      <c r="AK15" s="459"/>
      <c r="AL15" s="460"/>
      <c r="AM15" s="436"/>
      <c r="AN15" s="437"/>
      <c r="AO15" s="437"/>
      <c r="AP15" s="437"/>
      <c r="AQ15" s="437"/>
      <c r="AR15" s="437"/>
      <c r="AS15" s="437"/>
      <c r="AT15" s="438"/>
      <c r="AU15" s="439"/>
      <c r="AV15" s="440"/>
      <c r="AW15" s="440"/>
      <c r="AX15" s="440"/>
      <c r="AY15" s="367" t="s">
        <v>147</v>
      </c>
      <c r="AZ15" s="368"/>
      <c r="BA15" s="368"/>
      <c r="BB15" s="368"/>
      <c r="BC15" s="368"/>
      <c r="BD15" s="368"/>
      <c r="BE15" s="368"/>
      <c r="BF15" s="368"/>
      <c r="BG15" s="368"/>
      <c r="BH15" s="368"/>
      <c r="BI15" s="368"/>
      <c r="BJ15" s="368"/>
      <c r="BK15" s="368"/>
      <c r="BL15" s="368"/>
      <c r="BM15" s="369"/>
      <c r="BN15" s="370">
        <v>14833496</v>
      </c>
      <c r="BO15" s="371"/>
      <c r="BP15" s="371"/>
      <c r="BQ15" s="371"/>
      <c r="BR15" s="371"/>
      <c r="BS15" s="371"/>
      <c r="BT15" s="371"/>
      <c r="BU15" s="372"/>
      <c r="BV15" s="370">
        <v>13883803</v>
      </c>
      <c r="BW15" s="371"/>
      <c r="BX15" s="371"/>
      <c r="BY15" s="371"/>
      <c r="BZ15" s="371"/>
      <c r="CA15" s="371"/>
      <c r="CB15" s="371"/>
      <c r="CC15" s="372"/>
      <c r="CD15" s="508" t="s">
        <v>148</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149</v>
      </c>
      <c r="M16" s="511"/>
      <c r="N16" s="511"/>
      <c r="O16" s="511"/>
      <c r="P16" s="511"/>
      <c r="Q16" s="512"/>
      <c r="R16" s="513" t="s">
        <v>150</v>
      </c>
      <c r="S16" s="514"/>
      <c r="T16" s="514"/>
      <c r="U16" s="514"/>
      <c r="V16" s="515"/>
      <c r="W16" s="397"/>
      <c r="X16" s="398"/>
      <c r="Y16" s="398"/>
      <c r="Z16" s="398"/>
      <c r="AA16" s="398"/>
      <c r="AB16" s="387"/>
      <c r="AC16" s="494">
        <v>21.7</v>
      </c>
      <c r="AD16" s="495"/>
      <c r="AE16" s="495"/>
      <c r="AF16" s="495"/>
      <c r="AG16" s="496"/>
      <c r="AH16" s="494">
        <v>22</v>
      </c>
      <c r="AI16" s="495"/>
      <c r="AJ16" s="495"/>
      <c r="AK16" s="495"/>
      <c r="AL16" s="497"/>
      <c r="AM16" s="436"/>
      <c r="AN16" s="437"/>
      <c r="AO16" s="437"/>
      <c r="AP16" s="437"/>
      <c r="AQ16" s="437"/>
      <c r="AR16" s="437"/>
      <c r="AS16" s="437"/>
      <c r="AT16" s="438"/>
      <c r="AU16" s="439"/>
      <c r="AV16" s="440"/>
      <c r="AW16" s="440"/>
      <c r="AX16" s="440"/>
      <c r="AY16" s="441" t="s">
        <v>151</v>
      </c>
      <c r="AZ16" s="442"/>
      <c r="BA16" s="442"/>
      <c r="BB16" s="442"/>
      <c r="BC16" s="442"/>
      <c r="BD16" s="442"/>
      <c r="BE16" s="442"/>
      <c r="BF16" s="442"/>
      <c r="BG16" s="442"/>
      <c r="BH16" s="442"/>
      <c r="BI16" s="442"/>
      <c r="BJ16" s="442"/>
      <c r="BK16" s="442"/>
      <c r="BL16" s="442"/>
      <c r="BM16" s="443"/>
      <c r="BN16" s="407">
        <v>29437772</v>
      </c>
      <c r="BO16" s="408"/>
      <c r="BP16" s="408"/>
      <c r="BQ16" s="408"/>
      <c r="BR16" s="408"/>
      <c r="BS16" s="408"/>
      <c r="BT16" s="408"/>
      <c r="BU16" s="409"/>
      <c r="BV16" s="407">
        <v>28923414</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152</v>
      </c>
      <c r="N17" s="519"/>
      <c r="O17" s="519"/>
      <c r="P17" s="519"/>
      <c r="Q17" s="520"/>
      <c r="R17" s="513" t="s">
        <v>153</v>
      </c>
      <c r="S17" s="514"/>
      <c r="T17" s="514"/>
      <c r="U17" s="514"/>
      <c r="V17" s="515"/>
      <c r="W17" s="423" t="s">
        <v>154</v>
      </c>
      <c r="X17" s="424"/>
      <c r="Y17" s="424"/>
      <c r="Z17" s="424"/>
      <c r="AA17" s="424"/>
      <c r="AB17" s="414"/>
      <c r="AC17" s="458">
        <v>36456</v>
      </c>
      <c r="AD17" s="459"/>
      <c r="AE17" s="459"/>
      <c r="AF17" s="459"/>
      <c r="AG17" s="501"/>
      <c r="AH17" s="458">
        <v>37231</v>
      </c>
      <c r="AI17" s="459"/>
      <c r="AJ17" s="459"/>
      <c r="AK17" s="459"/>
      <c r="AL17" s="460"/>
      <c r="AM17" s="436"/>
      <c r="AN17" s="437"/>
      <c r="AO17" s="437"/>
      <c r="AP17" s="437"/>
      <c r="AQ17" s="437"/>
      <c r="AR17" s="437"/>
      <c r="AS17" s="437"/>
      <c r="AT17" s="438"/>
      <c r="AU17" s="439"/>
      <c r="AV17" s="440"/>
      <c r="AW17" s="440"/>
      <c r="AX17" s="440"/>
      <c r="AY17" s="441" t="s">
        <v>155</v>
      </c>
      <c r="AZ17" s="442"/>
      <c r="BA17" s="442"/>
      <c r="BB17" s="442"/>
      <c r="BC17" s="442"/>
      <c r="BD17" s="442"/>
      <c r="BE17" s="442"/>
      <c r="BF17" s="442"/>
      <c r="BG17" s="442"/>
      <c r="BH17" s="442"/>
      <c r="BI17" s="442"/>
      <c r="BJ17" s="442"/>
      <c r="BK17" s="442"/>
      <c r="BL17" s="442"/>
      <c r="BM17" s="443"/>
      <c r="BN17" s="407">
        <v>18719839</v>
      </c>
      <c r="BO17" s="408"/>
      <c r="BP17" s="408"/>
      <c r="BQ17" s="408"/>
      <c r="BR17" s="408"/>
      <c r="BS17" s="408"/>
      <c r="BT17" s="408"/>
      <c r="BU17" s="409"/>
      <c r="BV17" s="407">
        <v>17471050</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32" t="s">
        <v>156</v>
      </c>
      <c r="C18" s="450"/>
      <c r="D18" s="450"/>
      <c r="E18" s="533"/>
      <c r="F18" s="533"/>
      <c r="G18" s="533"/>
      <c r="H18" s="533"/>
      <c r="I18" s="533"/>
      <c r="J18" s="533"/>
      <c r="K18" s="533"/>
      <c r="L18" s="534">
        <v>681.29</v>
      </c>
      <c r="M18" s="534"/>
      <c r="N18" s="534"/>
      <c r="O18" s="534"/>
      <c r="P18" s="534"/>
      <c r="Q18" s="534"/>
      <c r="R18" s="535"/>
      <c r="S18" s="535"/>
      <c r="T18" s="535"/>
      <c r="U18" s="535"/>
      <c r="V18" s="536"/>
      <c r="W18" s="425"/>
      <c r="X18" s="426"/>
      <c r="Y18" s="426"/>
      <c r="Z18" s="426"/>
      <c r="AA18" s="426"/>
      <c r="AB18" s="417"/>
      <c r="AC18" s="537">
        <v>64.599999999999994</v>
      </c>
      <c r="AD18" s="538"/>
      <c r="AE18" s="538"/>
      <c r="AF18" s="538"/>
      <c r="AG18" s="539"/>
      <c r="AH18" s="537">
        <v>63.7</v>
      </c>
      <c r="AI18" s="538"/>
      <c r="AJ18" s="538"/>
      <c r="AK18" s="538"/>
      <c r="AL18" s="540"/>
      <c r="AM18" s="436"/>
      <c r="AN18" s="437"/>
      <c r="AO18" s="437"/>
      <c r="AP18" s="437"/>
      <c r="AQ18" s="437"/>
      <c r="AR18" s="437"/>
      <c r="AS18" s="437"/>
      <c r="AT18" s="438"/>
      <c r="AU18" s="439"/>
      <c r="AV18" s="440"/>
      <c r="AW18" s="440"/>
      <c r="AX18" s="440"/>
      <c r="AY18" s="441" t="s">
        <v>157</v>
      </c>
      <c r="AZ18" s="442"/>
      <c r="BA18" s="442"/>
      <c r="BB18" s="442"/>
      <c r="BC18" s="442"/>
      <c r="BD18" s="442"/>
      <c r="BE18" s="442"/>
      <c r="BF18" s="442"/>
      <c r="BG18" s="442"/>
      <c r="BH18" s="442"/>
      <c r="BI18" s="442"/>
      <c r="BJ18" s="442"/>
      <c r="BK18" s="442"/>
      <c r="BL18" s="442"/>
      <c r="BM18" s="443"/>
      <c r="BN18" s="407">
        <v>32664290</v>
      </c>
      <c r="BO18" s="408"/>
      <c r="BP18" s="408"/>
      <c r="BQ18" s="408"/>
      <c r="BR18" s="408"/>
      <c r="BS18" s="408"/>
      <c r="BT18" s="408"/>
      <c r="BU18" s="409"/>
      <c r="BV18" s="407">
        <v>32012089</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32" t="s">
        <v>158</v>
      </c>
      <c r="C19" s="450"/>
      <c r="D19" s="450"/>
      <c r="E19" s="533"/>
      <c r="F19" s="533"/>
      <c r="G19" s="533"/>
      <c r="H19" s="533"/>
      <c r="I19" s="533"/>
      <c r="J19" s="533"/>
      <c r="K19" s="533"/>
      <c r="L19" s="541">
        <v>181</v>
      </c>
      <c r="M19" s="541"/>
      <c r="N19" s="541"/>
      <c r="O19" s="541"/>
      <c r="P19" s="541"/>
      <c r="Q19" s="541"/>
      <c r="R19" s="542"/>
      <c r="S19" s="542"/>
      <c r="T19" s="542"/>
      <c r="U19" s="542"/>
      <c r="V19" s="543"/>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159</v>
      </c>
      <c r="AZ19" s="442"/>
      <c r="BA19" s="442"/>
      <c r="BB19" s="442"/>
      <c r="BC19" s="442"/>
      <c r="BD19" s="442"/>
      <c r="BE19" s="442"/>
      <c r="BF19" s="442"/>
      <c r="BG19" s="442"/>
      <c r="BH19" s="442"/>
      <c r="BI19" s="442"/>
      <c r="BJ19" s="442"/>
      <c r="BK19" s="442"/>
      <c r="BL19" s="442"/>
      <c r="BM19" s="443"/>
      <c r="BN19" s="407">
        <v>41173588</v>
      </c>
      <c r="BO19" s="408"/>
      <c r="BP19" s="408"/>
      <c r="BQ19" s="408"/>
      <c r="BR19" s="408"/>
      <c r="BS19" s="408"/>
      <c r="BT19" s="408"/>
      <c r="BU19" s="409"/>
      <c r="BV19" s="407">
        <v>40792024</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32" t="s">
        <v>160</v>
      </c>
      <c r="C20" s="450"/>
      <c r="D20" s="450"/>
      <c r="E20" s="533"/>
      <c r="F20" s="533"/>
      <c r="G20" s="533"/>
      <c r="H20" s="533"/>
      <c r="I20" s="533"/>
      <c r="J20" s="533"/>
      <c r="K20" s="533"/>
      <c r="L20" s="541">
        <v>49204</v>
      </c>
      <c r="M20" s="541"/>
      <c r="N20" s="541"/>
      <c r="O20" s="541"/>
      <c r="P20" s="541"/>
      <c r="Q20" s="541"/>
      <c r="R20" s="542"/>
      <c r="S20" s="542"/>
      <c r="T20" s="542"/>
      <c r="U20" s="542"/>
      <c r="V20" s="543"/>
      <c r="W20" s="425"/>
      <c r="X20" s="426"/>
      <c r="Y20" s="426"/>
      <c r="Z20" s="426"/>
      <c r="AA20" s="426"/>
      <c r="AB20" s="426"/>
      <c r="AC20" s="544"/>
      <c r="AD20" s="544"/>
      <c r="AE20" s="544"/>
      <c r="AF20" s="544"/>
      <c r="AG20" s="544"/>
      <c r="AH20" s="544"/>
      <c r="AI20" s="544"/>
      <c r="AJ20" s="544"/>
      <c r="AK20" s="544"/>
      <c r="AL20" s="545"/>
      <c r="AM20" s="546"/>
      <c r="AN20" s="462"/>
      <c r="AO20" s="462"/>
      <c r="AP20" s="462"/>
      <c r="AQ20" s="462"/>
      <c r="AR20" s="462"/>
      <c r="AS20" s="462"/>
      <c r="AT20" s="463"/>
      <c r="AU20" s="547"/>
      <c r="AV20" s="548"/>
      <c r="AW20" s="548"/>
      <c r="AX20" s="549"/>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23" t="s">
        <v>161</v>
      </c>
      <c r="C21" s="524"/>
      <c r="D21" s="524"/>
      <c r="E21" s="524"/>
      <c r="F21" s="524"/>
      <c r="G21" s="524"/>
      <c r="H21" s="524"/>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24"/>
      <c r="AG21" s="524"/>
      <c r="AH21" s="524"/>
      <c r="AI21" s="524"/>
      <c r="AJ21" s="524"/>
      <c r="AK21" s="524"/>
      <c r="AL21" s="524"/>
      <c r="AM21" s="524"/>
      <c r="AN21" s="524"/>
      <c r="AO21" s="524"/>
      <c r="AP21" s="524"/>
      <c r="AQ21" s="524"/>
      <c r="AR21" s="524"/>
      <c r="AS21" s="524"/>
      <c r="AT21" s="524"/>
      <c r="AU21" s="524"/>
      <c r="AV21" s="524"/>
      <c r="AW21" s="524"/>
      <c r="AX21" s="525"/>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162</v>
      </c>
      <c r="C22" s="551"/>
      <c r="D22" s="552"/>
      <c r="E22" s="419" t="s">
        <v>1</v>
      </c>
      <c r="F22" s="424"/>
      <c r="G22" s="424"/>
      <c r="H22" s="424"/>
      <c r="I22" s="424"/>
      <c r="J22" s="424"/>
      <c r="K22" s="414"/>
      <c r="L22" s="419" t="s">
        <v>163</v>
      </c>
      <c r="M22" s="424"/>
      <c r="N22" s="424"/>
      <c r="O22" s="424"/>
      <c r="P22" s="414"/>
      <c r="Q22" s="582" t="s">
        <v>164</v>
      </c>
      <c r="R22" s="583"/>
      <c r="S22" s="583"/>
      <c r="T22" s="583"/>
      <c r="U22" s="583"/>
      <c r="V22" s="584"/>
      <c r="W22" s="550" t="s">
        <v>165</v>
      </c>
      <c r="X22" s="551"/>
      <c r="Y22" s="552"/>
      <c r="Z22" s="419" t="s">
        <v>1</v>
      </c>
      <c r="AA22" s="424"/>
      <c r="AB22" s="424"/>
      <c r="AC22" s="424"/>
      <c r="AD22" s="424"/>
      <c r="AE22" s="424"/>
      <c r="AF22" s="424"/>
      <c r="AG22" s="414"/>
      <c r="AH22" s="588" t="s">
        <v>166</v>
      </c>
      <c r="AI22" s="424"/>
      <c r="AJ22" s="424"/>
      <c r="AK22" s="424"/>
      <c r="AL22" s="414"/>
      <c r="AM22" s="588" t="s">
        <v>167</v>
      </c>
      <c r="AN22" s="589"/>
      <c r="AO22" s="589"/>
      <c r="AP22" s="589"/>
      <c r="AQ22" s="589"/>
      <c r="AR22" s="590"/>
      <c r="AS22" s="582" t="s">
        <v>164</v>
      </c>
      <c r="AT22" s="583"/>
      <c r="AU22" s="583"/>
      <c r="AV22" s="583"/>
      <c r="AW22" s="583"/>
      <c r="AX22" s="594"/>
      <c r="AY22" s="367" t="s">
        <v>168</v>
      </c>
      <c r="AZ22" s="368"/>
      <c r="BA22" s="368"/>
      <c r="BB22" s="368"/>
      <c r="BC22" s="368"/>
      <c r="BD22" s="368"/>
      <c r="BE22" s="368"/>
      <c r="BF22" s="368"/>
      <c r="BG22" s="368"/>
      <c r="BH22" s="368"/>
      <c r="BI22" s="368"/>
      <c r="BJ22" s="368"/>
      <c r="BK22" s="368"/>
      <c r="BL22" s="368"/>
      <c r="BM22" s="369"/>
      <c r="BN22" s="370">
        <v>84056428</v>
      </c>
      <c r="BO22" s="371"/>
      <c r="BP22" s="371"/>
      <c r="BQ22" s="371"/>
      <c r="BR22" s="371"/>
      <c r="BS22" s="371"/>
      <c r="BT22" s="371"/>
      <c r="BU22" s="372"/>
      <c r="BV22" s="370">
        <v>85751361</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169</v>
      </c>
      <c r="AZ23" s="442"/>
      <c r="BA23" s="442"/>
      <c r="BB23" s="442"/>
      <c r="BC23" s="442"/>
      <c r="BD23" s="442"/>
      <c r="BE23" s="442"/>
      <c r="BF23" s="442"/>
      <c r="BG23" s="442"/>
      <c r="BH23" s="442"/>
      <c r="BI23" s="442"/>
      <c r="BJ23" s="442"/>
      <c r="BK23" s="442"/>
      <c r="BL23" s="442"/>
      <c r="BM23" s="443"/>
      <c r="BN23" s="407">
        <v>54062412</v>
      </c>
      <c r="BO23" s="408"/>
      <c r="BP23" s="408"/>
      <c r="BQ23" s="408"/>
      <c r="BR23" s="408"/>
      <c r="BS23" s="408"/>
      <c r="BT23" s="408"/>
      <c r="BU23" s="409"/>
      <c r="BV23" s="407">
        <v>55601936</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170</v>
      </c>
      <c r="F24" s="437"/>
      <c r="G24" s="437"/>
      <c r="H24" s="437"/>
      <c r="I24" s="437"/>
      <c r="J24" s="437"/>
      <c r="K24" s="438"/>
      <c r="L24" s="458">
        <v>1</v>
      </c>
      <c r="M24" s="459"/>
      <c r="N24" s="459"/>
      <c r="O24" s="459"/>
      <c r="P24" s="501"/>
      <c r="Q24" s="458">
        <v>8970</v>
      </c>
      <c r="R24" s="459"/>
      <c r="S24" s="459"/>
      <c r="T24" s="459"/>
      <c r="U24" s="459"/>
      <c r="V24" s="501"/>
      <c r="W24" s="553"/>
      <c r="X24" s="554"/>
      <c r="Y24" s="555"/>
      <c r="Z24" s="457" t="s">
        <v>171</v>
      </c>
      <c r="AA24" s="437"/>
      <c r="AB24" s="437"/>
      <c r="AC24" s="437"/>
      <c r="AD24" s="437"/>
      <c r="AE24" s="437"/>
      <c r="AF24" s="437"/>
      <c r="AG24" s="438"/>
      <c r="AH24" s="458">
        <v>965</v>
      </c>
      <c r="AI24" s="459"/>
      <c r="AJ24" s="459"/>
      <c r="AK24" s="459"/>
      <c r="AL24" s="501"/>
      <c r="AM24" s="458">
        <v>3089930</v>
      </c>
      <c r="AN24" s="459"/>
      <c r="AO24" s="459"/>
      <c r="AP24" s="459"/>
      <c r="AQ24" s="459"/>
      <c r="AR24" s="501"/>
      <c r="AS24" s="458">
        <v>3202</v>
      </c>
      <c r="AT24" s="459"/>
      <c r="AU24" s="459"/>
      <c r="AV24" s="459"/>
      <c r="AW24" s="459"/>
      <c r="AX24" s="460"/>
      <c r="AY24" s="526" t="s">
        <v>172</v>
      </c>
      <c r="AZ24" s="527"/>
      <c r="BA24" s="527"/>
      <c r="BB24" s="527"/>
      <c r="BC24" s="527"/>
      <c r="BD24" s="527"/>
      <c r="BE24" s="527"/>
      <c r="BF24" s="527"/>
      <c r="BG24" s="527"/>
      <c r="BH24" s="527"/>
      <c r="BI24" s="527"/>
      <c r="BJ24" s="527"/>
      <c r="BK24" s="527"/>
      <c r="BL24" s="527"/>
      <c r="BM24" s="528"/>
      <c r="BN24" s="407">
        <v>62935345</v>
      </c>
      <c r="BO24" s="408"/>
      <c r="BP24" s="408"/>
      <c r="BQ24" s="408"/>
      <c r="BR24" s="408"/>
      <c r="BS24" s="408"/>
      <c r="BT24" s="408"/>
      <c r="BU24" s="409"/>
      <c r="BV24" s="407">
        <v>63030380</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173</v>
      </c>
      <c r="F25" s="437"/>
      <c r="G25" s="437"/>
      <c r="H25" s="437"/>
      <c r="I25" s="437"/>
      <c r="J25" s="437"/>
      <c r="K25" s="438"/>
      <c r="L25" s="458">
        <v>1</v>
      </c>
      <c r="M25" s="459"/>
      <c r="N25" s="459"/>
      <c r="O25" s="459"/>
      <c r="P25" s="501"/>
      <c r="Q25" s="458">
        <v>7210</v>
      </c>
      <c r="R25" s="459"/>
      <c r="S25" s="459"/>
      <c r="T25" s="459"/>
      <c r="U25" s="459"/>
      <c r="V25" s="501"/>
      <c r="W25" s="553"/>
      <c r="X25" s="554"/>
      <c r="Y25" s="555"/>
      <c r="Z25" s="457" t="s">
        <v>174</v>
      </c>
      <c r="AA25" s="437"/>
      <c r="AB25" s="437"/>
      <c r="AC25" s="437"/>
      <c r="AD25" s="437"/>
      <c r="AE25" s="437"/>
      <c r="AF25" s="437"/>
      <c r="AG25" s="438"/>
      <c r="AH25" s="458" t="s">
        <v>130</v>
      </c>
      <c r="AI25" s="459"/>
      <c r="AJ25" s="459"/>
      <c r="AK25" s="459"/>
      <c r="AL25" s="501"/>
      <c r="AM25" s="458" t="s">
        <v>175</v>
      </c>
      <c r="AN25" s="459"/>
      <c r="AO25" s="459"/>
      <c r="AP25" s="459"/>
      <c r="AQ25" s="459"/>
      <c r="AR25" s="501"/>
      <c r="AS25" s="458" t="s">
        <v>130</v>
      </c>
      <c r="AT25" s="459"/>
      <c r="AU25" s="459"/>
      <c r="AV25" s="459"/>
      <c r="AW25" s="459"/>
      <c r="AX25" s="460"/>
      <c r="AY25" s="367" t="s">
        <v>176</v>
      </c>
      <c r="AZ25" s="368"/>
      <c r="BA25" s="368"/>
      <c r="BB25" s="368"/>
      <c r="BC25" s="368"/>
      <c r="BD25" s="368"/>
      <c r="BE25" s="368"/>
      <c r="BF25" s="368"/>
      <c r="BG25" s="368"/>
      <c r="BH25" s="368"/>
      <c r="BI25" s="368"/>
      <c r="BJ25" s="368"/>
      <c r="BK25" s="368"/>
      <c r="BL25" s="368"/>
      <c r="BM25" s="369"/>
      <c r="BN25" s="370">
        <v>16587537</v>
      </c>
      <c r="BO25" s="371"/>
      <c r="BP25" s="371"/>
      <c r="BQ25" s="371"/>
      <c r="BR25" s="371"/>
      <c r="BS25" s="371"/>
      <c r="BT25" s="371"/>
      <c r="BU25" s="372"/>
      <c r="BV25" s="370">
        <v>17127500</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177</v>
      </c>
      <c r="F26" s="437"/>
      <c r="G26" s="437"/>
      <c r="H26" s="437"/>
      <c r="I26" s="437"/>
      <c r="J26" s="437"/>
      <c r="K26" s="438"/>
      <c r="L26" s="458">
        <v>1</v>
      </c>
      <c r="M26" s="459"/>
      <c r="N26" s="459"/>
      <c r="O26" s="459"/>
      <c r="P26" s="501"/>
      <c r="Q26" s="458">
        <v>6530</v>
      </c>
      <c r="R26" s="459"/>
      <c r="S26" s="459"/>
      <c r="T26" s="459"/>
      <c r="U26" s="459"/>
      <c r="V26" s="501"/>
      <c r="W26" s="553"/>
      <c r="X26" s="554"/>
      <c r="Y26" s="555"/>
      <c r="Z26" s="457" t="s">
        <v>178</v>
      </c>
      <c r="AA26" s="559"/>
      <c r="AB26" s="559"/>
      <c r="AC26" s="559"/>
      <c r="AD26" s="559"/>
      <c r="AE26" s="559"/>
      <c r="AF26" s="559"/>
      <c r="AG26" s="560"/>
      <c r="AH26" s="458">
        <v>10</v>
      </c>
      <c r="AI26" s="459"/>
      <c r="AJ26" s="459"/>
      <c r="AK26" s="459"/>
      <c r="AL26" s="501"/>
      <c r="AM26" s="458">
        <v>33640</v>
      </c>
      <c r="AN26" s="459"/>
      <c r="AO26" s="459"/>
      <c r="AP26" s="459"/>
      <c r="AQ26" s="459"/>
      <c r="AR26" s="501"/>
      <c r="AS26" s="458">
        <v>3364</v>
      </c>
      <c r="AT26" s="459"/>
      <c r="AU26" s="459"/>
      <c r="AV26" s="459"/>
      <c r="AW26" s="459"/>
      <c r="AX26" s="460"/>
      <c r="AY26" s="410" t="s">
        <v>179</v>
      </c>
      <c r="AZ26" s="411"/>
      <c r="BA26" s="411"/>
      <c r="BB26" s="411"/>
      <c r="BC26" s="411"/>
      <c r="BD26" s="411"/>
      <c r="BE26" s="411"/>
      <c r="BF26" s="411"/>
      <c r="BG26" s="411"/>
      <c r="BH26" s="411"/>
      <c r="BI26" s="411"/>
      <c r="BJ26" s="411"/>
      <c r="BK26" s="411"/>
      <c r="BL26" s="411"/>
      <c r="BM26" s="412"/>
      <c r="BN26" s="407" t="s">
        <v>130</v>
      </c>
      <c r="BO26" s="408"/>
      <c r="BP26" s="408"/>
      <c r="BQ26" s="408"/>
      <c r="BR26" s="408"/>
      <c r="BS26" s="408"/>
      <c r="BT26" s="408"/>
      <c r="BU26" s="409"/>
      <c r="BV26" s="407" t="s">
        <v>130</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180</v>
      </c>
      <c r="F27" s="437"/>
      <c r="G27" s="437"/>
      <c r="H27" s="437"/>
      <c r="I27" s="437"/>
      <c r="J27" s="437"/>
      <c r="K27" s="438"/>
      <c r="L27" s="458">
        <v>1</v>
      </c>
      <c r="M27" s="459"/>
      <c r="N27" s="459"/>
      <c r="O27" s="459"/>
      <c r="P27" s="501"/>
      <c r="Q27" s="458">
        <v>4900</v>
      </c>
      <c r="R27" s="459"/>
      <c r="S27" s="459"/>
      <c r="T27" s="459"/>
      <c r="U27" s="459"/>
      <c r="V27" s="501"/>
      <c r="W27" s="553"/>
      <c r="X27" s="554"/>
      <c r="Y27" s="555"/>
      <c r="Z27" s="457" t="s">
        <v>181</v>
      </c>
      <c r="AA27" s="437"/>
      <c r="AB27" s="437"/>
      <c r="AC27" s="437"/>
      <c r="AD27" s="437"/>
      <c r="AE27" s="437"/>
      <c r="AF27" s="437"/>
      <c r="AG27" s="438"/>
      <c r="AH27" s="458">
        <v>36</v>
      </c>
      <c r="AI27" s="459"/>
      <c r="AJ27" s="459"/>
      <c r="AK27" s="459"/>
      <c r="AL27" s="501"/>
      <c r="AM27" s="458">
        <v>128228</v>
      </c>
      <c r="AN27" s="459"/>
      <c r="AO27" s="459"/>
      <c r="AP27" s="459"/>
      <c r="AQ27" s="459"/>
      <c r="AR27" s="501"/>
      <c r="AS27" s="458">
        <v>3562</v>
      </c>
      <c r="AT27" s="459"/>
      <c r="AU27" s="459"/>
      <c r="AV27" s="459"/>
      <c r="AW27" s="459"/>
      <c r="AX27" s="460"/>
      <c r="AY27" s="502" t="s">
        <v>182</v>
      </c>
      <c r="AZ27" s="503"/>
      <c r="BA27" s="503"/>
      <c r="BB27" s="503"/>
      <c r="BC27" s="503"/>
      <c r="BD27" s="503"/>
      <c r="BE27" s="503"/>
      <c r="BF27" s="503"/>
      <c r="BG27" s="503"/>
      <c r="BH27" s="503"/>
      <c r="BI27" s="503"/>
      <c r="BJ27" s="503"/>
      <c r="BK27" s="503"/>
      <c r="BL27" s="503"/>
      <c r="BM27" s="504"/>
      <c r="BN27" s="529" t="s">
        <v>130</v>
      </c>
      <c r="BO27" s="530"/>
      <c r="BP27" s="530"/>
      <c r="BQ27" s="530"/>
      <c r="BR27" s="530"/>
      <c r="BS27" s="530"/>
      <c r="BT27" s="530"/>
      <c r="BU27" s="531"/>
      <c r="BV27" s="529" t="s">
        <v>130</v>
      </c>
      <c r="BW27" s="530"/>
      <c r="BX27" s="530"/>
      <c r="BY27" s="530"/>
      <c r="BZ27" s="530"/>
      <c r="CA27" s="530"/>
      <c r="CB27" s="530"/>
      <c r="CC27" s="531"/>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183</v>
      </c>
      <c r="F28" s="437"/>
      <c r="G28" s="437"/>
      <c r="H28" s="437"/>
      <c r="I28" s="437"/>
      <c r="J28" s="437"/>
      <c r="K28" s="438"/>
      <c r="L28" s="458">
        <v>1</v>
      </c>
      <c r="M28" s="459"/>
      <c r="N28" s="459"/>
      <c r="O28" s="459"/>
      <c r="P28" s="501"/>
      <c r="Q28" s="458">
        <v>4460</v>
      </c>
      <c r="R28" s="459"/>
      <c r="S28" s="459"/>
      <c r="T28" s="459"/>
      <c r="U28" s="459"/>
      <c r="V28" s="501"/>
      <c r="W28" s="553"/>
      <c r="X28" s="554"/>
      <c r="Y28" s="555"/>
      <c r="Z28" s="457" t="s">
        <v>184</v>
      </c>
      <c r="AA28" s="437"/>
      <c r="AB28" s="437"/>
      <c r="AC28" s="437"/>
      <c r="AD28" s="437"/>
      <c r="AE28" s="437"/>
      <c r="AF28" s="437"/>
      <c r="AG28" s="438"/>
      <c r="AH28" s="458">
        <v>5</v>
      </c>
      <c r="AI28" s="459"/>
      <c r="AJ28" s="459"/>
      <c r="AK28" s="459"/>
      <c r="AL28" s="501"/>
      <c r="AM28" s="458">
        <v>11120</v>
      </c>
      <c r="AN28" s="459"/>
      <c r="AO28" s="459"/>
      <c r="AP28" s="459"/>
      <c r="AQ28" s="459"/>
      <c r="AR28" s="501"/>
      <c r="AS28" s="458">
        <v>2224</v>
      </c>
      <c r="AT28" s="459"/>
      <c r="AU28" s="459"/>
      <c r="AV28" s="459"/>
      <c r="AW28" s="459"/>
      <c r="AX28" s="460"/>
      <c r="AY28" s="561" t="s">
        <v>185</v>
      </c>
      <c r="AZ28" s="562"/>
      <c r="BA28" s="562"/>
      <c r="BB28" s="563"/>
      <c r="BC28" s="367" t="s">
        <v>50</v>
      </c>
      <c r="BD28" s="368"/>
      <c r="BE28" s="368"/>
      <c r="BF28" s="368"/>
      <c r="BG28" s="368"/>
      <c r="BH28" s="368"/>
      <c r="BI28" s="368"/>
      <c r="BJ28" s="368"/>
      <c r="BK28" s="368"/>
      <c r="BL28" s="368"/>
      <c r="BM28" s="369"/>
      <c r="BN28" s="370">
        <v>3459435</v>
      </c>
      <c r="BO28" s="371"/>
      <c r="BP28" s="371"/>
      <c r="BQ28" s="371"/>
      <c r="BR28" s="371"/>
      <c r="BS28" s="371"/>
      <c r="BT28" s="371"/>
      <c r="BU28" s="372"/>
      <c r="BV28" s="370">
        <v>3455015</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186</v>
      </c>
      <c r="F29" s="437"/>
      <c r="G29" s="437"/>
      <c r="H29" s="437"/>
      <c r="I29" s="437"/>
      <c r="J29" s="437"/>
      <c r="K29" s="438"/>
      <c r="L29" s="458">
        <v>26</v>
      </c>
      <c r="M29" s="459"/>
      <c r="N29" s="459"/>
      <c r="O29" s="459"/>
      <c r="P29" s="501"/>
      <c r="Q29" s="458">
        <v>4180</v>
      </c>
      <c r="R29" s="459"/>
      <c r="S29" s="459"/>
      <c r="T29" s="459"/>
      <c r="U29" s="459"/>
      <c r="V29" s="501"/>
      <c r="W29" s="556"/>
      <c r="X29" s="557"/>
      <c r="Y29" s="558"/>
      <c r="Z29" s="457" t="s">
        <v>187</v>
      </c>
      <c r="AA29" s="437"/>
      <c r="AB29" s="437"/>
      <c r="AC29" s="437"/>
      <c r="AD29" s="437"/>
      <c r="AE29" s="437"/>
      <c r="AF29" s="437"/>
      <c r="AG29" s="438"/>
      <c r="AH29" s="458">
        <v>1006</v>
      </c>
      <c r="AI29" s="459"/>
      <c r="AJ29" s="459"/>
      <c r="AK29" s="459"/>
      <c r="AL29" s="501"/>
      <c r="AM29" s="458">
        <v>3229278</v>
      </c>
      <c r="AN29" s="459"/>
      <c r="AO29" s="459"/>
      <c r="AP29" s="459"/>
      <c r="AQ29" s="459"/>
      <c r="AR29" s="501"/>
      <c r="AS29" s="458">
        <v>3210</v>
      </c>
      <c r="AT29" s="459"/>
      <c r="AU29" s="459"/>
      <c r="AV29" s="459"/>
      <c r="AW29" s="459"/>
      <c r="AX29" s="460"/>
      <c r="AY29" s="564"/>
      <c r="AZ29" s="565"/>
      <c r="BA29" s="565"/>
      <c r="BB29" s="566"/>
      <c r="BC29" s="441" t="s">
        <v>188</v>
      </c>
      <c r="BD29" s="442"/>
      <c r="BE29" s="442"/>
      <c r="BF29" s="442"/>
      <c r="BG29" s="442"/>
      <c r="BH29" s="442"/>
      <c r="BI29" s="442"/>
      <c r="BJ29" s="442"/>
      <c r="BK29" s="442"/>
      <c r="BL29" s="442"/>
      <c r="BM29" s="443"/>
      <c r="BN29" s="407">
        <v>3046142</v>
      </c>
      <c r="BO29" s="408"/>
      <c r="BP29" s="408"/>
      <c r="BQ29" s="408"/>
      <c r="BR29" s="408"/>
      <c r="BS29" s="408"/>
      <c r="BT29" s="408"/>
      <c r="BU29" s="409"/>
      <c r="BV29" s="407">
        <v>1907942</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189</v>
      </c>
      <c r="X30" s="575"/>
      <c r="Y30" s="575"/>
      <c r="Z30" s="575"/>
      <c r="AA30" s="575"/>
      <c r="AB30" s="575"/>
      <c r="AC30" s="575"/>
      <c r="AD30" s="575"/>
      <c r="AE30" s="575"/>
      <c r="AF30" s="575"/>
      <c r="AG30" s="576"/>
      <c r="AH30" s="537">
        <v>96.6</v>
      </c>
      <c r="AI30" s="538"/>
      <c r="AJ30" s="538"/>
      <c r="AK30" s="538"/>
      <c r="AL30" s="538"/>
      <c r="AM30" s="538"/>
      <c r="AN30" s="538"/>
      <c r="AO30" s="538"/>
      <c r="AP30" s="538"/>
      <c r="AQ30" s="538"/>
      <c r="AR30" s="538"/>
      <c r="AS30" s="538"/>
      <c r="AT30" s="538"/>
      <c r="AU30" s="538"/>
      <c r="AV30" s="538"/>
      <c r="AW30" s="538"/>
      <c r="AX30" s="540"/>
      <c r="AY30" s="567"/>
      <c r="AZ30" s="568"/>
      <c r="BA30" s="568"/>
      <c r="BB30" s="569"/>
      <c r="BC30" s="526" t="s">
        <v>52</v>
      </c>
      <c r="BD30" s="527"/>
      <c r="BE30" s="527"/>
      <c r="BF30" s="527"/>
      <c r="BG30" s="527"/>
      <c r="BH30" s="527"/>
      <c r="BI30" s="527"/>
      <c r="BJ30" s="527"/>
      <c r="BK30" s="527"/>
      <c r="BL30" s="527"/>
      <c r="BM30" s="528"/>
      <c r="BN30" s="529">
        <v>4962992</v>
      </c>
      <c r="BO30" s="530"/>
      <c r="BP30" s="530"/>
      <c r="BQ30" s="530"/>
      <c r="BR30" s="530"/>
      <c r="BS30" s="530"/>
      <c r="BT30" s="530"/>
      <c r="BU30" s="531"/>
      <c r="BV30" s="529">
        <v>5642661</v>
      </c>
      <c r="BW30" s="530"/>
      <c r="BX30" s="530"/>
      <c r="BY30" s="530"/>
      <c r="BZ30" s="530"/>
      <c r="CA30" s="530"/>
      <c r="CB30" s="530"/>
      <c r="CC30" s="531"/>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190</v>
      </c>
      <c r="D32" s="570"/>
      <c r="E32" s="570"/>
      <c r="F32" s="570"/>
      <c r="G32" s="570"/>
      <c r="H32" s="570"/>
      <c r="I32" s="570"/>
      <c r="J32" s="570"/>
      <c r="K32" s="570"/>
      <c r="L32" s="570"/>
      <c r="M32" s="570"/>
      <c r="N32" s="570"/>
      <c r="O32" s="570"/>
      <c r="P32" s="570"/>
      <c r="Q32" s="570"/>
      <c r="R32" s="570"/>
      <c r="S32" s="570"/>
      <c r="U32" s="411" t="s">
        <v>191</v>
      </c>
      <c r="V32" s="411"/>
      <c r="W32" s="411"/>
      <c r="X32" s="411"/>
      <c r="Y32" s="411"/>
      <c r="Z32" s="411"/>
      <c r="AA32" s="411"/>
      <c r="AB32" s="411"/>
      <c r="AC32" s="411"/>
      <c r="AD32" s="411"/>
      <c r="AE32" s="411"/>
      <c r="AF32" s="411"/>
      <c r="AG32" s="411"/>
      <c r="AH32" s="411"/>
      <c r="AI32" s="411"/>
      <c r="AJ32" s="411"/>
      <c r="AK32" s="411"/>
      <c r="AM32" s="411" t="s">
        <v>192</v>
      </c>
      <c r="AN32" s="411"/>
      <c r="AO32" s="411"/>
      <c r="AP32" s="411"/>
      <c r="AQ32" s="411"/>
      <c r="AR32" s="411"/>
      <c r="AS32" s="411"/>
      <c r="AT32" s="411"/>
      <c r="AU32" s="411"/>
      <c r="AV32" s="411"/>
      <c r="AW32" s="411"/>
      <c r="AX32" s="411"/>
      <c r="AY32" s="411"/>
      <c r="AZ32" s="411"/>
      <c r="BA32" s="411"/>
      <c r="BB32" s="411"/>
      <c r="BC32" s="411"/>
      <c r="BE32" s="411" t="s">
        <v>193</v>
      </c>
      <c r="BF32" s="411"/>
      <c r="BG32" s="411"/>
      <c r="BH32" s="411"/>
      <c r="BI32" s="411"/>
      <c r="BJ32" s="411"/>
      <c r="BK32" s="411"/>
      <c r="BL32" s="411"/>
      <c r="BM32" s="411"/>
      <c r="BN32" s="411"/>
      <c r="BO32" s="411"/>
      <c r="BP32" s="411"/>
      <c r="BQ32" s="411"/>
      <c r="BR32" s="411"/>
      <c r="BS32" s="411"/>
      <c r="BT32" s="411"/>
      <c r="BU32" s="411"/>
      <c r="BW32" s="411" t="s">
        <v>194</v>
      </c>
      <c r="BX32" s="411"/>
      <c r="BY32" s="411"/>
      <c r="BZ32" s="411"/>
      <c r="CA32" s="411"/>
      <c r="CB32" s="411"/>
      <c r="CC32" s="411"/>
      <c r="CD32" s="411"/>
      <c r="CE32" s="411"/>
      <c r="CF32" s="411"/>
      <c r="CG32" s="411"/>
      <c r="CH32" s="411"/>
      <c r="CI32" s="411"/>
      <c r="CJ32" s="411"/>
      <c r="CK32" s="411"/>
      <c r="CL32" s="411"/>
      <c r="CM32" s="411"/>
      <c r="CO32" s="411" t="s">
        <v>195</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196</v>
      </c>
      <c r="D33" s="431"/>
      <c r="E33" s="396" t="s">
        <v>197</v>
      </c>
      <c r="F33" s="396"/>
      <c r="G33" s="396"/>
      <c r="H33" s="396"/>
      <c r="I33" s="396"/>
      <c r="J33" s="396"/>
      <c r="K33" s="396"/>
      <c r="L33" s="396"/>
      <c r="M33" s="396"/>
      <c r="N33" s="396"/>
      <c r="O33" s="396"/>
      <c r="P33" s="396"/>
      <c r="Q33" s="396"/>
      <c r="R33" s="396"/>
      <c r="S33" s="396"/>
      <c r="T33" s="206"/>
      <c r="U33" s="431" t="s">
        <v>198</v>
      </c>
      <c r="V33" s="431"/>
      <c r="W33" s="396" t="s">
        <v>199</v>
      </c>
      <c r="X33" s="396"/>
      <c r="Y33" s="396"/>
      <c r="Z33" s="396"/>
      <c r="AA33" s="396"/>
      <c r="AB33" s="396"/>
      <c r="AC33" s="396"/>
      <c r="AD33" s="396"/>
      <c r="AE33" s="396"/>
      <c r="AF33" s="396"/>
      <c r="AG33" s="396"/>
      <c r="AH33" s="396"/>
      <c r="AI33" s="396"/>
      <c r="AJ33" s="396"/>
      <c r="AK33" s="396"/>
      <c r="AL33" s="206"/>
      <c r="AM33" s="431" t="s">
        <v>196</v>
      </c>
      <c r="AN33" s="431"/>
      <c r="AO33" s="396" t="s">
        <v>197</v>
      </c>
      <c r="AP33" s="396"/>
      <c r="AQ33" s="396"/>
      <c r="AR33" s="396"/>
      <c r="AS33" s="396"/>
      <c r="AT33" s="396"/>
      <c r="AU33" s="396"/>
      <c r="AV33" s="396"/>
      <c r="AW33" s="396"/>
      <c r="AX33" s="396"/>
      <c r="AY33" s="396"/>
      <c r="AZ33" s="396"/>
      <c r="BA33" s="396"/>
      <c r="BB33" s="396"/>
      <c r="BC33" s="396"/>
      <c r="BD33" s="207"/>
      <c r="BE33" s="396" t="s">
        <v>200</v>
      </c>
      <c r="BF33" s="396"/>
      <c r="BG33" s="396" t="s">
        <v>201</v>
      </c>
      <c r="BH33" s="396"/>
      <c r="BI33" s="396"/>
      <c r="BJ33" s="396"/>
      <c r="BK33" s="396"/>
      <c r="BL33" s="396"/>
      <c r="BM33" s="396"/>
      <c r="BN33" s="396"/>
      <c r="BO33" s="396"/>
      <c r="BP33" s="396"/>
      <c r="BQ33" s="396"/>
      <c r="BR33" s="396"/>
      <c r="BS33" s="396"/>
      <c r="BT33" s="396"/>
      <c r="BU33" s="396"/>
      <c r="BV33" s="207"/>
      <c r="BW33" s="431" t="s">
        <v>200</v>
      </c>
      <c r="BX33" s="431"/>
      <c r="BY33" s="396" t="s">
        <v>202</v>
      </c>
      <c r="BZ33" s="396"/>
      <c r="CA33" s="396"/>
      <c r="CB33" s="396"/>
      <c r="CC33" s="396"/>
      <c r="CD33" s="396"/>
      <c r="CE33" s="396"/>
      <c r="CF33" s="396"/>
      <c r="CG33" s="396"/>
      <c r="CH33" s="396"/>
      <c r="CI33" s="396"/>
      <c r="CJ33" s="396"/>
      <c r="CK33" s="396"/>
      <c r="CL33" s="396"/>
      <c r="CM33" s="396"/>
      <c r="CN33" s="206"/>
      <c r="CO33" s="431" t="s">
        <v>198</v>
      </c>
      <c r="CP33" s="431"/>
      <c r="CQ33" s="396" t="s">
        <v>203</v>
      </c>
      <c r="CR33" s="396"/>
      <c r="CS33" s="396"/>
      <c r="CT33" s="396"/>
      <c r="CU33" s="396"/>
      <c r="CV33" s="396"/>
      <c r="CW33" s="396"/>
      <c r="CX33" s="396"/>
      <c r="CY33" s="396"/>
      <c r="CZ33" s="396"/>
      <c r="DA33" s="396"/>
      <c r="DB33" s="396"/>
      <c r="DC33" s="396"/>
      <c r="DD33" s="396"/>
      <c r="DE33" s="396"/>
      <c r="DF33" s="206"/>
      <c r="DG33" s="596" t="s">
        <v>204</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4</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7</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f>IF(BG34="","",MAX(C34:D43,U34:V43,AM34:AN43)+1)</f>
        <v>10</v>
      </c>
      <c r="BF34" s="597"/>
      <c r="BG34" s="598" t="str">
        <f>IF('各会計、関係団体の財政状況及び健全化判断比率'!B34="","",'各会計、関係団体の財政状況及び健全化判断比率'!B34)</f>
        <v>農業集落排水処理施設事業特別会計</v>
      </c>
      <c r="BH34" s="598"/>
      <c r="BI34" s="598"/>
      <c r="BJ34" s="598"/>
      <c r="BK34" s="598"/>
      <c r="BL34" s="598"/>
      <c r="BM34" s="598"/>
      <c r="BN34" s="598"/>
      <c r="BO34" s="598"/>
      <c r="BP34" s="598"/>
      <c r="BQ34" s="598"/>
      <c r="BR34" s="598"/>
      <c r="BS34" s="598"/>
      <c r="BT34" s="598"/>
      <c r="BU34" s="598"/>
      <c r="BV34" s="181"/>
      <c r="BW34" s="597">
        <f>IF(BY34="","",MAX(C34:D43,U34:V43,AM34:AN43,BE34:BF43)+1)</f>
        <v>12</v>
      </c>
      <c r="BX34" s="597"/>
      <c r="BY34" s="598" t="str">
        <f>IF('各会計、関係団体の財政状況及び健全化判断比率'!B68="","",'各会計、関係団体の財政状況及び健全化判断比率'!B68)</f>
        <v>熊本県市町村総合事務組合</v>
      </c>
      <c r="BZ34" s="598"/>
      <c r="CA34" s="598"/>
      <c r="CB34" s="598"/>
      <c r="CC34" s="598"/>
      <c r="CD34" s="598"/>
      <c r="CE34" s="598"/>
      <c r="CF34" s="598"/>
      <c r="CG34" s="598"/>
      <c r="CH34" s="598"/>
      <c r="CI34" s="598"/>
      <c r="CJ34" s="598"/>
      <c r="CK34" s="598"/>
      <c r="CL34" s="598"/>
      <c r="CM34" s="598"/>
      <c r="CN34" s="181"/>
      <c r="CO34" s="597">
        <f>IF(CQ34="","",MAX(C34:D43,U34:V43,AM34:AN43,BE34:BF43,BW34:BX43)+1)</f>
        <v>19</v>
      </c>
      <c r="CP34" s="597"/>
      <c r="CQ34" s="598" t="str">
        <f>IF('各会計、関係団体の財政状況及び健全化判断比率'!BS7="","",'各会計、関係団体の財政状況及び健全化判断比率'!BS7)</f>
        <v>八代市給食会</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ケーブルテレビ事業特別会計</v>
      </c>
      <c r="F35" s="598"/>
      <c r="G35" s="598"/>
      <c r="H35" s="598"/>
      <c r="I35" s="598"/>
      <c r="J35" s="598"/>
      <c r="K35" s="598"/>
      <c r="L35" s="598"/>
      <c r="M35" s="598"/>
      <c r="N35" s="598"/>
      <c r="O35" s="598"/>
      <c r="P35" s="598"/>
      <c r="Q35" s="598"/>
      <c r="R35" s="598"/>
      <c r="S35" s="598"/>
      <c r="T35" s="181"/>
      <c r="U35" s="597">
        <f>IF(W35="","",U34+1)</f>
        <v>5</v>
      </c>
      <c r="V35" s="597"/>
      <c r="W35" s="598" t="str">
        <f>IF('各会計、関係団体の財政状況及び健全化判断比率'!B29="","",'各会計、関係団体の財政状況及び健全化判断比率'!B29)</f>
        <v>後期高齢者医療特別会計</v>
      </c>
      <c r="X35" s="598"/>
      <c r="Y35" s="598"/>
      <c r="Z35" s="598"/>
      <c r="AA35" s="598"/>
      <c r="AB35" s="598"/>
      <c r="AC35" s="598"/>
      <c r="AD35" s="598"/>
      <c r="AE35" s="598"/>
      <c r="AF35" s="598"/>
      <c r="AG35" s="598"/>
      <c r="AH35" s="598"/>
      <c r="AI35" s="598"/>
      <c r="AJ35" s="598"/>
      <c r="AK35" s="598"/>
      <c r="AL35" s="181"/>
      <c r="AM35" s="597">
        <f t="shared" ref="AM35:AM43" si="0">IF(AO35="","",AM34+1)</f>
        <v>8</v>
      </c>
      <c r="AN35" s="597"/>
      <c r="AO35" s="598" t="str">
        <f>IF('各会計、関係団体の財政状況及び健全化判断比率'!B32="","",'各会計、関係団体の財政状況及び健全化判断比率'!B32)</f>
        <v>簡易水道事業会計</v>
      </c>
      <c r="AP35" s="598"/>
      <c r="AQ35" s="598"/>
      <c r="AR35" s="598"/>
      <c r="AS35" s="598"/>
      <c r="AT35" s="598"/>
      <c r="AU35" s="598"/>
      <c r="AV35" s="598"/>
      <c r="AW35" s="598"/>
      <c r="AX35" s="598"/>
      <c r="AY35" s="598"/>
      <c r="AZ35" s="598"/>
      <c r="BA35" s="598"/>
      <c r="BB35" s="598"/>
      <c r="BC35" s="598"/>
      <c r="BD35" s="181"/>
      <c r="BE35" s="597">
        <f t="shared" ref="BE35:BE43" si="1">IF(BG35="","",BE34+1)</f>
        <v>11</v>
      </c>
      <c r="BF35" s="597"/>
      <c r="BG35" s="598" t="str">
        <f>IF('各会計、関係団体の財政状況及び健全化判断比率'!B35="","",'各会計、関係団体の財政状況及び健全化判断比率'!B35)</f>
        <v>公共浄化槽等整備推進事業特別会計</v>
      </c>
      <c r="BH35" s="598"/>
      <c r="BI35" s="598"/>
      <c r="BJ35" s="598"/>
      <c r="BK35" s="598"/>
      <c r="BL35" s="598"/>
      <c r="BM35" s="598"/>
      <c r="BN35" s="598"/>
      <c r="BO35" s="598"/>
      <c r="BP35" s="598"/>
      <c r="BQ35" s="598"/>
      <c r="BR35" s="598"/>
      <c r="BS35" s="598"/>
      <c r="BT35" s="598"/>
      <c r="BU35" s="598"/>
      <c r="BV35" s="181"/>
      <c r="BW35" s="597">
        <f t="shared" ref="BW35:BW43" si="2">IF(BY35="","",BW34+1)</f>
        <v>13</v>
      </c>
      <c r="BX35" s="597"/>
      <c r="BY35" s="598" t="str">
        <f>IF('各会計、関係団体の財政状況及び健全化判断比率'!B69="","",'各会計、関係団体の財政状況及び健全化判断比率'!B69)</f>
        <v>氷川町及び八代市中学校組合</v>
      </c>
      <c r="BZ35" s="598"/>
      <c r="CA35" s="598"/>
      <c r="CB35" s="598"/>
      <c r="CC35" s="598"/>
      <c r="CD35" s="598"/>
      <c r="CE35" s="598"/>
      <c r="CF35" s="598"/>
      <c r="CG35" s="598"/>
      <c r="CH35" s="598"/>
      <c r="CI35" s="598"/>
      <c r="CJ35" s="598"/>
      <c r="CK35" s="598"/>
      <c r="CL35" s="598"/>
      <c r="CM35" s="598"/>
      <c r="CN35" s="181"/>
      <c r="CO35" s="597">
        <f t="shared" ref="CO35:CO43" si="3">IF(CQ35="","",CO34+1)</f>
        <v>20</v>
      </c>
      <c r="CP35" s="597"/>
      <c r="CQ35" s="598" t="str">
        <f>IF('各会計、関係団体の財政状況及び健全化判断比率'!BS8="","",'各会計、関係団体の財政状況及び健全化判断比率'!BS8)</f>
        <v>サンライフ八代</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f>IF(E36="","",C35+1)</f>
        <v>3</v>
      </c>
      <c r="D36" s="597"/>
      <c r="E36" s="598" t="str">
        <f>IF('各会計、関係団体の財政状況及び健全化判断比率'!B9="","",'各会計、関係団体の財政状況及び健全化判断比率'!B9)</f>
        <v>診療所特別会計</v>
      </c>
      <c r="F36" s="598"/>
      <c r="G36" s="598"/>
      <c r="H36" s="598"/>
      <c r="I36" s="598"/>
      <c r="J36" s="598"/>
      <c r="K36" s="598"/>
      <c r="L36" s="598"/>
      <c r="M36" s="598"/>
      <c r="N36" s="598"/>
      <c r="O36" s="598"/>
      <c r="P36" s="598"/>
      <c r="Q36" s="598"/>
      <c r="R36" s="598"/>
      <c r="S36" s="598"/>
      <c r="T36" s="181"/>
      <c r="U36" s="597">
        <f t="shared" ref="U36:U43" si="4">IF(W36="","",U35+1)</f>
        <v>6</v>
      </c>
      <c r="V36" s="597"/>
      <c r="W36" s="598" t="str">
        <f>IF('各会計、関係団体の財政状況及び健全化判断比率'!B30="","",'各会計、関係団体の財政状況及び健全化判断比率'!B30)</f>
        <v>介護保険特別会計</v>
      </c>
      <c r="X36" s="598"/>
      <c r="Y36" s="598"/>
      <c r="Z36" s="598"/>
      <c r="AA36" s="598"/>
      <c r="AB36" s="598"/>
      <c r="AC36" s="598"/>
      <c r="AD36" s="598"/>
      <c r="AE36" s="598"/>
      <c r="AF36" s="598"/>
      <c r="AG36" s="598"/>
      <c r="AH36" s="598"/>
      <c r="AI36" s="598"/>
      <c r="AJ36" s="598"/>
      <c r="AK36" s="598"/>
      <c r="AL36" s="181"/>
      <c r="AM36" s="597">
        <f t="shared" si="0"/>
        <v>9</v>
      </c>
      <c r="AN36" s="597"/>
      <c r="AO36" s="598" t="str">
        <f>IF('各会計、関係団体の財政状況及び健全化判断比率'!B33="","",'各会計、関係団体の財政状況及び健全化判断比率'!B33)</f>
        <v>下水道事業会計</v>
      </c>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14</v>
      </c>
      <c r="BX36" s="597"/>
      <c r="BY36" s="598" t="str">
        <f>IF('各会計、関係団体の財政状況及び健全化判断比率'!B70="","",'各会計、関係団体の財政状況及び健全化判断比率'!B70)</f>
        <v>八代広域行政事務組合</v>
      </c>
      <c r="BZ36" s="598"/>
      <c r="CA36" s="598"/>
      <c r="CB36" s="598"/>
      <c r="CC36" s="598"/>
      <c r="CD36" s="598"/>
      <c r="CE36" s="598"/>
      <c r="CF36" s="598"/>
      <c r="CG36" s="598"/>
      <c r="CH36" s="598"/>
      <c r="CI36" s="598"/>
      <c r="CJ36" s="598"/>
      <c r="CK36" s="598"/>
      <c r="CL36" s="598"/>
      <c r="CM36" s="598"/>
      <c r="CN36" s="181"/>
      <c r="CO36" s="597">
        <f t="shared" si="3"/>
        <v>21</v>
      </c>
      <c r="CP36" s="597"/>
      <c r="CQ36" s="598" t="str">
        <f>IF('各会計、関係団体の財政状況及び健全化判断比率'!BS9="","",'各会計、関係団体の財政状況及び健全化判断比率'!BS9)</f>
        <v>さかもと温泉センター</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15</v>
      </c>
      <c r="BX37" s="597"/>
      <c r="BY37" s="598" t="str">
        <f>IF('各会計、関係団体の財政状況及び健全化判断比率'!B71="","",'各会計、関係団体の財政状況及び健全化判断比率'!B71)</f>
        <v>八代生活環境事務組合（一般会計）</v>
      </c>
      <c r="BZ37" s="598"/>
      <c r="CA37" s="598"/>
      <c r="CB37" s="598"/>
      <c r="CC37" s="598"/>
      <c r="CD37" s="598"/>
      <c r="CE37" s="598"/>
      <c r="CF37" s="598"/>
      <c r="CG37" s="598"/>
      <c r="CH37" s="598"/>
      <c r="CI37" s="598"/>
      <c r="CJ37" s="598"/>
      <c r="CK37" s="598"/>
      <c r="CL37" s="598"/>
      <c r="CM37" s="598"/>
      <c r="CN37" s="181"/>
      <c r="CO37" s="597">
        <f t="shared" si="3"/>
        <v>22</v>
      </c>
      <c r="CP37" s="597"/>
      <c r="CQ37" s="598" t="str">
        <f>IF('各会計、関係団体の財政状況及び健全化判断比率'!BS10="","",'各会計、関係団体の財政状況及び健全化判断比率'!BS10)</f>
        <v>いずみ</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16</v>
      </c>
      <c r="BX38" s="597"/>
      <c r="BY38" s="598" t="str">
        <f>IF('各会計、関係団体の財政状況及び健全化判断比率'!B72="","",'各会計、関係団体の財政状況及び健全化判断比率'!B72)</f>
        <v>八代生活環境事務組合（水道事業会計）</v>
      </c>
      <c r="BZ38" s="598"/>
      <c r="CA38" s="598"/>
      <c r="CB38" s="598"/>
      <c r="CC38" s="598"/>
      <c r="CD38" s="598"/>
      <c r="CE38" s="598"/>
      <c r="CF38" s="598"/>
      <c r="CG38" s="598"/>
      <c r="CH38" s="598"/>
      <c r="CI38" s="598"/>
      <c r="CJ38" s="598"/>
      <c r="CK38" s="598"/>
      <c r="CL38" s="598"/>
      <c r="CM38" s="598"/>
      <c r="CN38" s="181"/>
      <c r="CO38" s="597">
        <f t="shared" si="3"/>
        <v>23</v>
      </c>
      <c r="CP38" s="597"/>
      <c r="CQ38" s="598" t="str">
        <f>IF('各会計、関係団体の財政状況及び健全化判断比率'!BS11="","",'各会計、関係団体の財政状況及び健全化判断比率'!BS11)</f>
        <v>東陽地区ふるさと公社</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17</v>
      </c>
      <c r="BX39" s="597"/>
      <c r="BY39" s="598" t="str">
        <f>IF('各会計、関係団体の財政状況及び健全化判断比率'!B73="","",'各会計、関係団体の財政状況及び健全化判断比率'!B73)</f>
        <v>熊本県後期高齢者医療広域連合（一般会計）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18</v>
      </c>
      <c r="BX40" s="597"/>
      <c r="BY40" s="598" t="str">
        <f>IF('各会計、関係団体の財政状況及び健全化判断比率'!B74="","",'各会計、関係団体の財政状況及び健全化判断比率'!B74)</f>
        <v>熊本県後期高齢者医療広域連合（後期高齢者医療特別会計）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205</v>
      </c>
      <c r="E46" s="600" t="s">
        <v>206</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207</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208</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209</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210</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211</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212</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213</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Se6ynO4lCw5y3CWfkJACkC+BdJJehGM9mhHK94J6FUsg9bG9qeZD9wCbaBIfnt1Wo55q7ZIGXyusx8UnNX5klA==" saltValue="k00E3tpU+jnCETdHm8awN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15">
      <c r="A34" s="22"/>
      <c r="B34" s="31"/>
      <c r="C34" s="1151" t="s">
        <v>574</v>
      </c>
      <c r="D34" s="1151"/>
      <c r="E34" s="1152"/>
      <c r="F34" s="32">
        <v>2.69</v>
      </c>
      <c r="G34" s="33">
        <v>3.89</v>
      </c>
      <c r="H34" s="33">
        <v>2.52</v>
      </c>
      <c r="I34" s="33">
        <v>3.52</v>
      </c>
      <c r="J34" s="34">
        <v>5.23</v>
      </c>
      <c r="K34" s="22"/>
      <c r="L34" s="22"/>
      <c r="M34" s="22"/>
      <c r="N34" s="22"/>
      <c r="O34" s="22"/>
      <c r="P34" s="22"/>
    </row>
    <row r="35" spans="1:16" ht="39" customHeight="1" x14ac:dyDescent="0.15">
      <c r="A35" s="22"/>
      <c r="B35" s="35"/>
      <c r="C35" s="1145" t="s">
        <v>575</v>
      </c>
      <c r="D35" s="1146"/>
      <c r="E35" s="1147"/>
      <c r="F35" s="36">
        <v>3.49</v>
      </c>
      <c r="G35" s="37">
        <v>2.1800000000000002</v>
      </c>
      <c r="H35" s="37">
        <v>3.89</v>
      </c>
      <c r="I35" s="37">
        <v>4.45</v>
      </c>
      <c r="J35" s="38">
        <v>4.5199999999999996</v>
      </c>
      <c r="K35" s="22"/>
      <c r="L35" s="22"/>
      <c r="M35" s="22"/>
      <c r="N35" s="22"/>
      <c r="O35" s="22"/>
      <c r="P35" s="22"/>
    </row>
    <row r="36" spans="1:16" ht="39" customHeight="1" x14ac:dyDescent="0.15">
      <c r="A36" s="22"/>
      <c r="B36" s="35"/>
      <c r="C36" s="1145" t="s">
        <v>576</v>
      </c>
      <c r="D36" s="1146"/>
      <c r="E36" s="1147"/>
      <c r="F36" s="36" t="s">
        <v>577</v>
      </c>
      <c r="G36" s="37" t="s">
        <v>578</v>
      </c>
      <c r="H36" s="37">
        <v>0.96</v>
      </c>
      <c r="I36" s="37">
        <v>2.0099999999999998</v>
      </c>
      <c r="J36" s="38">
        <v>2.13</v>
      </c>
      <c r="K36" s="22"/>
      <c r="L36" s="22"/>
      <c r="M36" s="22"/>
      <c r="N36" s="22"/>
      <c r="O36" s="22"/>
      <c r="P36" s="22"/>
    </row>
    <row r="37" spans="1:16" ht="39" customHeight="1" x14ac:dyDescent="0.15">
      <c r="A37" s="22"/>
      <c r="B37" s="35"/>
      <c r="C37" s="1145" t="s">
        <v>579</v>
      </c>
      <c r="D37" s="1146"/>
      <c r="E37" s="1147"/>
      <c r="F37" s="36">
        <v>1.41</v>
      </c>
      <c r="G37" s="37">
        <v>1.59</v>
      </c>
      <c r="H37" s="37">
        <v>1.7</v>
      </c>
      <c r="I37" s="37">
        <v>1.91</v>
      </c>
      <c r="J37" s="38">
        <v>2.12</v>
      </c>
      <c r="K37" s="22"/>
      <c r="L37" s="22"/>
      <c r="M37" s="22"/>
      <c r="N37" s="22"/>
      <c r="O37" s="22"/>
      <c r="P37" s="22"/>
    </row>
    <row r="38" spans="1:16" ht="39" customHeight="1" x14ac:dyDescent="0.15">
      <c r="A38" s="22"/>
      <c r="B38" s="35"/>
      <c r="C38" s="1145" t="s">
        <v>580</v>
      </c>
      <c r="D38" s="1146"/>
      <c r="E38" s="1147"/>
      <c r="F38" s="36">
        <v>1.58</v>
      </c>
      <c r="G38" s="37">
        <v>1.72</v>
      </c>
      <c r="H38" s="37">
        <v>1.73</v>
      </c>
      <c r="I38" s="37">
        <v>1.82</v>
      </c>
      <c r="J38" s="38">
        <v>1.4</v>
      </c>
      <c r="K38" s="22"/>
      <c r="L38" s="22"/>
      <c r="M38" s="22"/>
      <c r="N38" s="22"/>
      <c r="O38" s="22"/>
      <c r="P38" s="22"/>
    </row>
    <row r="39" spans="1:16" ht="39" customHeight="1" x14ac:dyDescent="0.15">
      <c r="A39" s="22"/>
      <c r="B39" s="35"/>
      <c r="C39" s="1145" t="s">
        <v>581</v>
      </c>
      <c r="D39" s="1146"/>
      <c r="E39" s="1147"/>
      <c r="F39" s="36">
        <v>0.1</v>
      </c>
      <c r="G39" s="37">
        <v>0.1</v>
      </c>
      <c r="H39" s="37">
        <v>0.1</v>
      </c>
      <c r="I39" s="37">
        <v>0.11</v>
      </c>
      <c r="J39" s="38">
        <v>0.12</v>
      </c>
      <c r="K39" s="22"/>
      <c r="L39" s="22"/>
      <c r="M39" s="22"/>
      <c r="N39" s="22"/>
      <c r="O39" s="22"/>
      <c r="P39" s="22"/>
    </row>
    <row r="40" spans="1:16" ht="39" customHeight="1" x14ac:dyDescent="0.15">
      <c r="A40" s="22"/>
      <c r="B40" s="35"/>
      <c r="C40" s="1145" t="s">
        <v>582</v>
      </c>
      <c r="D40" s="1146"/>
      <c r="E40" s="1147"/>
      <c r="F40" s="36">
        <v>0</v>
      </c>
      <c r="G40" s="37">
        <v>0</v>
      </c>
      <c r="H40" s="37">
        <v>0</v>
      </c>
      <c r="I40" s="37">
        <v>0</v>
      </c>
      <c r="J40" s="38">
        <v>0.01</v>
      </c>
      <c r="K40" s="22"/>
      <c r="L40" s="22"/>
      <c r="M40" s="22"/>
      <c r="N40" s="22"/>
      <c r="O40" s="22"/>
      <c r="P40" s="22"/>
    </row>
    <row r="41" spans="1:16" ht="39" customHeight="1" x14ac:dyDescent="0.15">
      <c r="A41" s="22"/>
      <c r="B41" s="35"/>
      <c r="C41" s="1145" t="s">
        <v>583</v>
      </c>
      <c r="D41" s="1146"/>
      <c r="E41" s="1147"/>
      <c r="F41" s="36">
        <v>0</v>
      </c>
      <c r="G41" s="37">
        <v>0</v>
      </c>
      <c r="H41" s="37">
        <v>0</v>
      </c>
      <c r="I41" s="37">
        <v>0</v>
      </c>
      <c r="J41" s="38">
        <v>0</v>
      </c>
      <c r="K41" s="22"/>
      <c r="L41" s="22"/>
      <c r="M41" s="22"/>
      <c r="N41" s="22"/>
      <c r="O41" s="22"/>
      <c r="P41" s="22"/>
    </row>
    <row r="42" spans="1:16" ht="39" customHeight="1" x14ac:dyDescent="0.15">
      <c r="A42" s="22"/>
      <c r="B42" s="39"/>
      <c r="C42" s="1145" t="s">
        <v>584</v>
      </c>
      <c r="D42" s="1146"/>
      <c r="E42" s="1147"/>
      <c r="F42" s="36" t="s">
        <v>526</v>
      </c>
      <c r="G42" s="37" t="s">
        <v>526</v>
      </c>
      <c r="H42" s="37" t="s">
        <v>526</v>
      </c>
      <c r="I42" s="37" t="s">
        <v>526</v>
      </c>
      <c r="J42" s="38" t="s">
        <v>526</v>
      </c>
      <c r="K42" s="22"/>
      <c r="L42" s="22"/>
      <c r="M42" s="22"/>
      <c r="N42" s="22"/>
      <c r="O42" s="22"/>
      <c r="P42" s="22"/>
    </row>
    <row r="43" spans="1:16" ht="39" customHeight="1" thickBot="1" x14ac:dyDescent="0.2">
      <c r="A43" s="22"/>
      <c r="B43" s="40"/>
      <c r="C43" s="1148" t="s">
        <v>585</v>
      </c>
      <c r="D43" s="1149"/>
      <c r="E43" s="1150"/>
      <c r="F43" s="41">
        <v>0.09</v>
      </c>
      <c r="G43" s="42">
        <v>0.06</v>
      </c>
      <c r="H43" s="42">
        <v>0.02</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9Bn2P5ROPe7Vq/i0Xl7PBzdujxiEzxd3TUTlGHRtgvHbuHmZjENLd9+wiKtjLv4Xm8zl23YuChOzGmy9KBE2pg==" saltValue="djTVxc+cCMvyW35ZwoGvt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6173</v>
      </c>
      <c r="L45" s="60">
        <v>6183</v>
      </c>
      <c r="M45" s="60">
        <v>6237</v>
      </c>
      <c r="N45" s="60">
        <v>6345</v>
      </c>
      <c r="O45" s="61">
        <v>6602</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526</v>
      </c>
      <c r="L46" s="64" t="s">
        <v>526</v>
      </c>
      <c r="M46" s="64" t="s">
        <v>526</v>
      </c>
      <c r="N46" s="64" t="s">
        <v>526</v>
      </c>
      <c r="O46" s="65" t="s">
        <v>526</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526</v>
      </c>
      <c r="L47" s="64" t="s">
        <v>526</v>
      </c>
      <c r="M47" s="64" t="s">
        <v>526</v>
      </c>
      <c r="N47" s="64" t="s">
        <v>526</v>
      </c>
      <c r="O47" s="65" t="s">
        <v>526</v>
      </c>
      <c r="P47" s="48"/>
      <c r="Q47" s="48"/>
      <c r="R47" s="48"/>
      <c r="S47" s="48"/>
      <c r="T47" s="48"/>
      <c r="U47" s="48"/>
    </row>
    <row r="48" spans="1:21" ht="30.75" customHeight="1" x14ac:dyDescent="0.15">
      <c r="A48" s="48"/>
      <c r="B48" s="1155"/>
      <c r="C48" s="1156"/>
      <c r="D48" s="62"/>
      <c r="E48" s="1161" t="s">
        <v>15</v>
      </c>
      <c r="F48" s="1161"/>
      <c r="G48" s="1161"/>
      <c r="H48" s="1161"/>
      <c r="I48" s="1161"/>
      <c r="J48" s="1162"/>
      <c r="K48" s="63">
        <v>1482</v>
      </c>
      <c r="L48" s="64">
        <v>1363</v>
      </c>
      <c r="M48" s="64">
        <v>1288</v>
      </c>
      <c r="N48" s="64">
        <v>1298</v>
      </c>
      <c r="O48" s="65">
        <v>1261</v>
      </c>
      <c r="P48" s="48"/>
      <c r="Q48" s="48"/>
      <c r="R48" s="48"/>
      <c r="S48" s="48"/>
      <c r="T48" s="48"/>
      <c r="U48" s="48"/>
    </row>
    <row r="49" spans="1:21" ht="30.75" customHeight="1" x14ac:dyDescent="0.15">
      <c r="A49" s="48"/>
      <c r="B49" s="1155"/>
      <c r="C49" s="1156"/>
      <c r="D49" s="62"/>
      <c r="E49" s="1161" t="s">
        <v>16</v>
      </c>
      <c r="F49" s="1161"/>
      <c r="G49" s="1161"/>
      <c r="H49" s="1161"/>
      <c r="I49" s="1161"/>
      <c r="J49" s="1162"/>
      <c r="K49" s="63">
        <v>77</v>
      </c>
      <c r="L49" s="64">
        <v>76</v>
      </c>
      <c r="M49" s="64">
        <v>88</v>
      </c>
      <c r="N49" s="64">
        <v>90</v>
      </c>
      <c r="O49" s="65">
        <v>171</v>
      </c>
      <c r="P49" s="48"/>
      <c r="Q49" s="48"/>
      <c r="R49" s="48"/>
      <c r="S49" s="48"/>
      <c r="T49" s="48"/>
      <c r="U49" s="48"/>
    </row>
    <row r="50" spans="1:21" ht="30.75" customHeight="1" x14ac:dyDescent="0.15">
      <c r="A50" s="48"/>
      <c r="B50" s="1155"/>
      <c r="C50" s="1156"/>
      <c r="D50" s="62"/>
      <c r="E50" s="1161" t="s">
        <v>17</v>
      </c>
      <c r="F50" s="1161"/>
      <c r="G50" s="1161"/>
      <c r="H50" s="1161"/>
      <c r="I50" s="1161"/>
      <c r="J50" s="1162"/>
      <c r="K50" s="63">
        <v>121</v>
      </c>
      <c r="L50" s="64">
        <v>113</v>
      </c>
      <c r="M50" s="64">
        <v>104</v>
      </c>
      <c r="N50" s="64">
        <v>108</v>
      </c>
      <c r="O50" s="65">
        <v>97</v>
      </c>
      <c r="P50" s="48"/>
      <c r="Q50" s="48"/>
      <c r="R50" s="48"/>
      <c r="S50" s="48"/>
      <c r="T50" s="48"/>
      <c r="U50" s="48"/>
    </row>
    <row r="51" spans="1:21" ht="30.75" customHeight="1" x14ac:dyDescent="0.15">
      <c r="A51" s="48"/>
      <c r="B51" s="1157"/>
      <c r="C51" s="1158"/>
      <c r="D51" s="66"/>
      <c r="E51" s="1161" t="s">
        <v>18</v>
      </c>
      <c r="F51" s="1161"/>
      <c r="G51" s="1161"/>
      <c r="H51" s="1161"/>
      <c r="I51" s="1161"/>
      <c r="J51" s="1162"/>
      <c r="K51" s="63" t="s">
        <v>526</v>
      </c>
      <c r="L51" s="64">
        <v>0</v>
      </c>
      <c r="M51" s="64">
        <v>0</v>
      </c>
      <c r="N51" s="64">
        <v>0</v>
      </c>
      <c r="O51" s="65" t="s">
        <v>526</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5129</v>
      </c>
      <c r="L52" s="64">
        <v>5107</v>
      </c>
      <c r="M52" s="64">
        <v>5125</v>
      </c>
      <c r="N52" s="64">
        <v>5215</v>
      </c>
      <c r="O52" s="65">
        <v>5330</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2724</v>
      </c>
      <c r="L53" s="69">
        <v>2628</v>
      </c>
      <c r="M53" s="69">
        <v>2592</v>
      </c>
      <c r="N53" s="69">
        <v>2626</v>
      </c>
      <c r="O53" s="70">
        <v>2801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586</v>
      </c>
      <c r="P56" s="48"/>
      <c r="Q56" s="48"/>
      <c r="R56" s="48"/>
      <c r="S56" s="48"/>
      <c r="T56" s="48"/>
      <c r="U56" s="48"/>
    </row>
    <row r="57" spans="1:21" ht="31.5" customHeight="1" thickBot="1" x14ac:dyDescent="0.2">
      <c r="A57" s="48"/>
      <c r="B57" s="76"/>
      <c r="C57" s="77"/>
      <c r="D57" s="77"/>
      <c r="E57" s="78"/>
      <c r="F57" s="78"/>
      <c r="G57" s="78"/>
      <c r="H57" s="78"/>
      <c r="I57" s="78"/>
      <c r="J57" s="79" t="s">
        <v>2</v>
      </c>
      <c r="K57" s="80" t="s">
        <v>587</v>
      </c>
      <c r="L57" s="81" t="s">
        <v>588</v>
      </c>
      <c r="M57" s="81" t="s">
        <v>589</v>
      </c>
      <c r="N57" s="81" t="s">
        <v>590</v>
      </c>
      <c r="O57" s="82" t="s">
        <v>591</v>
      </c>
      <c r="P57" s="48"/>
      <c r="Q57" s="48"/>
      <c r="R57" s="48"/>
      <c r="S57" s="48"/>
      <c r="T57" s="48"/>
      <c r="U57" s="48"/>
    </row>
    <row r="58" spans="1:21" ht="31.5" customHeight="1" x14ac:dyDescent="0.15">
      <c r="B58" s="1169" t="s">
        <v>26</v>
      </c>
      <c r="C58" s="1170"/>
      <c r="D58" s="1175" t="s">
        <v>27</v>
      </c>
      <c r="E58" s="1176"/>
      <c r="F58" s="1176"/>
      <c r="G58" s="1176"/>
      <c r="H58" s="1176"/>
      <c r="I58" s="1176"/>
      <c r="J58" s="1177"/>
      <c r="K58" s="83"/>
      <c r="L58" s="84"/>
      <c r="M58" s="84"/>
      <c r="N58" s="84"/>
      <c r="O58" s="85"/>
    </row>
    <row r="59" spans="1:21" ht="31.5" customHeight="1" x14ac:dyDescent="0.15">
      <c r="B59" s="1171"/>
      <c r="C59" s="1172"/>
      <c r="D59" s="1178" t="s">
        <v>28</v>
      </c>
      <c r="E59" s="1179"/>
      <c r="F59" s="1179"/>
      <c r="G59" s="1179"/>
      <c r="H59" s="1179"/>
      <c r="I59" s="1179"/>
      <c r="J59" s="1180"/>
      <c r="K59" s="86"/>
      <c r="L59" s="87"/>
      <c r="M59" s="87"/>
      <c r="N59" s="87"/>
      <c r="O59" s="88"/>
    </row>
    <row r="60" spans="1:21" ht="31.5" customHeight="1" thickBot="1" x14ac:dyDescent="0.2">
      <c r="B60" s="1173"/>
      <c r="C60" s="1174"/>
      <c r="D60" s="1181" t="s">
        <v>29</v>
      </c>
      <c r="E60" s="1182"/>
      <c r="F60" s="1182"/>
      <c r="G60" s="1182"/>
      <c r="H60" s="1182"/>
      <c r="I60" s="1182"/>
      <c r="J60" s="1183"/>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zAh6NWfqQ7vuUjaeCLdYCV+XVowwoHV8D0h+0d4OUqWN3gG0Hxxj1kpeZfU+RgLGABDit6t5tnCCmtT0OxDF2w==" saltValue="KjJyMQ2NxUC6QfHgQw9f+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567</v>
      </c>
      <c r="J40" s="103" t="s">
        <v>568</v>
      </c>
      <c r="K40" s="103" t="s">
        <v>569</v>
      </c>
      <c r="L40" s="103" t="s">
        <v>570</v>
      </c>
      <c r="M40" s="104" t="s">
        <v>571</v>
      </c>
    </row>
    <row r="41" spans="2:13" ht="27.75" customHeight="1" x14ac:dyDescent="0.15">
      <c r="B41" s="1184" t="s">
        <v>32</v>
      </c>
      <c r="C41" s="1185"/>
      <c r="D41" s="105"/>
      <c r="E41" s="1190" t="s">
        <v>33</v>
      </c>
      <c r="F41" s="1190"/>
      <c r="G41" s="1190"/>
      <c r="H41" s="1191"/>
      <c r="I41" s="355">
        <v>67927</v>
      </c>
      <c r="J41" s="356">
        <v>71248</v>
      </c>
      <c r="K41" s="356">
        <v>75515</v>
      </c>
      <c r="L41" s="356">
        <v>85751</v>
      </c>
      <c r="M41" s="357">
        <v>84056</v>
      </c>
    </row>
    <row r="42" spans="2:13" ht="27.75" customHeight="1" x14ac:dyDescent="0.15">
      <c r="B42" s="1186"/>
      <c r="C42" s="1187"/>
      <c r="D42" s="106"/>
      <c r="E42" s="1192" t="s">
        <v>34</v>
      </c>
      <c r="F42" s="1192"/>
      <c r="G42" s="1192"/>
      <c r="H42" s="1193"/>
      <c r="I42" s="358">
        <v>1026</v>
      </c>
      <c r="J42" s="359">
        <v>1006</v>
      </c>
      <c r="K42" s="359">
        <v>987</v>
      </c>
      <c r="L42" s="359">
        <v>1070</v>
      </c>
      <c r="M42" s="360">
        <v>1038</v>
      </c>
    </row>
    <row r="43" spans="2:13" ht="27.75" customHeight="1" x14ac:dyDescent="0.15">
      <c r="B43" s="1186"/>
      <c r="C43" s="1187"/>
      <c r="D43" s="106"/>
      <c r="E43" s="1192" t="s">
        <v>35</v>
      </c>
      <c r="F43" s="1192"/>
      <c r="G43" s="1192"/>
      <c r="H43" s="1193"/>
      <c r="I43" s="358">
        <v>17714</v>
      </c>
      <c r="J43" s="359">
        <v>17248</v>
      </c>
      <c r="K43" s="359">
        <v>16685</v>
      </c>
      <c r="L43" s="359">
        <v>16072</v>
      </c>
      <c r="M43" s="360">
        <v>14985</v>
      </c>
    </row>
    <row r="44" spans="2:13" ht="27.75" customHeight="1" x14ac:dyDescent="0.15">
      <c r="B44" s="1186"/>
      <c r="C44" s="1187"/>
      <c r="D44" s="106"/>
      <c r="E44" s="1192" t="s">
        <v>36</v>
      </c>
      <c r="F44" s="1192"/>
      <c r="G44" s="1192"/>
      <c r="H44" s="1193"/>
      <c r="I44" s="358">
        <v>837</v>
      </c>
      <c r="J44" s="359">
        <v>794</v>
      </c>
      <c r="K44" s="359">
        <v>729</v>
      </c>
      <c r="L44" s="359">
        <v>792</v>
      </c>
      <c r="M44" s="360">
        <v>697</v>
      </c>
    </row>
    <row r="45" spans="2:13" ht="27.75" customHeight="1" x14ac:dyDescent="0.15">
      <c r="B45" s="1186"/>
      <c r="C45" s="1187"/>
      <c r="D45" s="106"/>
      <c r="E45" s="1192" t="s">
        <v>37</v>
      </c>
      <c r="F45" s="1192"/>
      <c r="G45" s="1192"/>
      <c r="H45" s="1193"/>
      <c r="I45" s="358">
        <v>8771</v>
      </c>
      <c r="J45" s="359">
        <v>9073</v>
      </c>
      <c r="K45" s="359">
        <v>8947</v>
      </c>
      <c r="L45" s="359">
        <v>8931</v>
      </c>
      <c r="M45" s="360">
        <v>8670</v>
      </c>
    </row>
    <row r="46" spans="2:13" ht="27.75" customHeight="1" x14ac:dyDescent="0.15">
      <c r="B46" s="1186"/>
      <c r="C46" s="1187"/>
      <c r="D46" s="107"/>
      <c r="E46" s="1192" t="s">
        <v>38</v>
      </c>
      <c r="F46" s="1192"/>
      <c r="G46" s="1192"/>
      <c r="H46" s="1193"/>
      <c r="I46" s="358">
        <v>2</v>
      </c>
      <c r="J46" s="359">
        <v>2</v>
      </c>
      <c r="K46" s="359">
        <v>2</v>
      </c>
      <c r="L46" s="359" t="s">
        <v>526</v>
      </c>
      <c r="M46" s="360" t="s">
        <v>526</v>
      </c>
    </row>
    <row r="47" spans="2:13" ht="27.75" customHeight="1" x14ac:dyDescent="0.15">
      <c r="B47" s="1186"/>
      <c r="C47" s="1187"/>
      <c r="D47" s="108"/>
      <c r="E47" s="1194" t="s">
        <v>39</v>
      </c>
      <c r="F47" s="1195"/>
      <c r="G47" s="1195"/>
      <c r="H47" s="1196"/>
      <c r="I47" s="358" t="s">
        <v>526</v>
      </c>
      <c r="J47" s="359" t="s">
        <v>526</v>
      </c>
      <c r="K47" s="359" t="s">
        <v>526</v>
      </c>
      <c r="L47" s="359" t="s">
        <v>526</v>
      </c>
      <c r="M47" s="360" t="s">
        <v>526</v>
      </c>
    </row>
    <row r="48" spans="2:13" ht="27.75" customHeight="1" x14ac:dyDescent="0.15">
      <c r="B48" s="1186"/>
      <c r="C48" s="1187"/>
      <c r="D48" s="106"/>
      <c r="E48" s="1192" t="s">
        <v>40</v>
      </c>
      <c r="F48" s="1192"/>
      <c r="G48" s="1192"/>
      <c r="H48" s="1193"/>
      <c r="I48" s="358" t="s">
        <v>526</v>
      </c>
      <c r="J48" s="359" t="s">
        <v>526</v>
      </c>
      <c r="K48" s="359" t="s">
        <v>526</v>
      </c>
      <c r="L48" s="359" t="s">
        <v>526</v>
      </c>
      <c r="M48" s="360" t="s">
        <v>526</v>
      </c>
    </row>
    <row r="49" spans="2:13" ht="27.75" customHeight="1" x14ac:dyDescent="0.15">
      <c r="B49" s="1188"/>
      <c r="C49" s="1189"/>
      <c r="D49" s="106"/>
      <c r="E49" s="1192" t="s">
        <v>41</v>
      </c>
      <c r="F49" s="1192"/>
      <c r="G49" s="1192"/>
      <c r="H49" s="1193"/>
      <c r="I49" s="358" t="s">
        <v>526</v>
      </c>
      <c r="J49" s="359" t="s">
        <v>526</v>
      </c>
      <c r="K49" s="359" t="s">
        <v>526</v>
      </c>
      <c r="L49" s="359" t="s">
        <v>526</v>
      </c>
      <c r="M49" s="360" t="s">
        <v>526</v>
      </c>
    </row>
    <row r="50" spans="2:13" ht="27.75" customHeight="1" x14ac:dyDescent="0.15">
      <c r="B50" s="1197" t="s">
        <v>42</v>
      </c>
      <c r="C50" s="1198"/>
      <c r="D50" s="109"/>
      <c r="E50" s="1192" t="s">
        <v>43</v>
      </c>
      <c r="F50" s="1192"/>
      <c r="G50" s="1192"/>
      <c r="H50" s="1193"/>
      <c r="I50" s="358">
        <v>9080</v>
      </c>
      <c r="J50" s="359">
        <v>8819</v>
      </c>
      <c r="K50" s="359">
        <v>8903</v>
      </c>
      <c r="L50" s="359">
        <v>11045</v>
      </c>
      <c r="M50" s="360">
        <v>12096</v>
      </c>
    </row>
    <row r="51" spans="2:13" ht="27.75" customHeight="1" x14ac:dyDescent="0.15">
      <c r="B51" s="1186"/>
      <c r="C51" s="1187"/>
      <c r="D51" s="106"/>
      <c r="E51" s="1192" t="s">
        <v>44</v>
      </c>
      <c r="F51" s="1192"/>
      <c r="G51" s="1192"/>
      <c r="H51" s="1193"/>
      <c r="I51" s="358">
        <v>796</v>
      </c>
      <c r="J51" s="359">
        <v>681</v>
      </c>
      <c r="K51" s="359">
        <v>554</v>
      </c>
      <c r="L51" s="359">
        <v>541</v>
      </c>
      <c r="M51" s="360">
        <v>538</v>
      </c>
    </row>
    <row r="52" spans="2:13" ht="27.75" customHeight="1" x14ac:dyDescent="0.15">
      <c r="B52" s="1188"/>
      <c r="C52" s="1189"/>
      <c r="D52" s="106"/>
      <c r="E52" s="1192" t="s">
        <v>45</v>
      </c>
      <c r="F52" s="1192"/>
      <c r="G52" s="1192"/>
      <c r="H52" s="1193"/>
      <c r="I52" s="358">
        <v>60861</v>
      </c>
      <c r="J52" s="359">
        <v>63221</v>
      </c>
      <c r="K52" s="359">
        <v>66646</v>
      </c>
      <c r="L52" s="359">
        <v>74641</v>
      </c>
      <c r="M52" s="360">
        <v>71021</v>
      </c>
    </row>
    <row r="53" spans="2:13" ht="27.75" customHeight="1" thickBot="1" x14ac:dyDescent="0.2">
      <c r="B53" s="1199" t="s">
        <v>46</v>
      </c>
      <c r="C53" s="1200"/>
      <c r="D53" s="110"/>
      <c r="E53" s="1201" t="s">
        <v>47</v>
      </c>
      <c r="F53" s="1201"/>
      <c r="G53" s="1201"/>
      <c r="H53" s="1202"/>
      <c r="I53" s="361">
        <v>25540</v>
      </c>
      <c r="J53" s="362">
        <v>26650</v>
      </c>
      <c r="K53" s="362">
        <v>26762</v>
      </c>
      <c r="L53" s="362">
        <v>26388</v>
      </c>
      <c r="M53" s="363">
        <v>25791</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dJ7UdRSGpZPUwhE65y2+X2MqC3/6RoCFCry4Ifx/6pxigTbRqkoP+usNSvwTXOmr1ChyHb0IFDF+PfFqjjFfEg==" saltValue="YA7Bd9PNjmG3dhmHTIl3y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569</v>
      </c>
      <c r="G54" s="119" t="s">
        <v>570</v>
      </c>
      <c r="H54" s="120" t="s">
        <v>571</v>
      </c>
    </row>
    <row r="55" spans="2:8" ht="52.5" customHeight="1" x14ac:dyDescent="0.15">
      <c r="B55" s="121"/>
      <c r="C55" s="1211" t="s">
        <v>50</v>
      </c>
      <c r="D55" s="1211"/>
      <c r="E55" s="1212"/>
      <c r="F55" s="122">
        <v>1955</v>
      </c>
      <c r="G55" s="122">
        <v>3455</v>
      </c>
      <c r="H55" s="123">
        <v>3459</v>
      </c>
    </row>
    <row r="56" spans="2:8" ht="52.5" customHeight="1" x14ac:dyDescent="0.15">
      <c r="B56" s="124"/>
      <c r="C56" s="1213" t="s">
        <v>51</v>
      </c>
      <c r="D56" s="1213"/>
      <c r="E56" s="1214"/>
      <c r="F56" s="125">
        <v>707</v>
      </c>
      <c r="G56" s="125">
        <v>1908</v>
      </c>
      <c r="H56" s="126">
        <v>3046</v>
      </c>
    </row>
    <row r="57" spans="2:8" ht="53.25" customHeight="1" x14ac:dyDescent="0.15">
      <c r="B57" s="124"/>
      <c r="C57" s="1215" t="s">
        <v>52</v>
      </c>
      <c r="D57" s="1215"/>
      <c r="E57" s="1216"/>
      <c r="F57" s="127">
        <v>5722</v>
      </c>
      <c r="G57" s="127">
        <v>5643</v>
      </c>
      <c r="H57" s="128">
        <v>4963</v>
      </c>
    </row>
    <row r="58" spans="2:8" ht="45.75" customHeight="1" x14ac:dyDescent="0.15">
      <c r="B58" s="129"/>
      <c r="C58" s="1203" t="s">
        <v>597</v>
      </c>
      <c r="D58" s="1204"/>
      <c r="E58" s="1205"/>
      <c r="F58" s="130">
        <v>1173</v>
      </c>
      <c r="G58" s="130">
        <v>1169</v>
      </c>
      <c r="H58" s="131">
        <v>1871</v>
      </c>
    </row>
    <row r="59" spans="2:8" ht="45.75" customHeight="1" x14ac:dyDescent="0.15">
      <c r="B59" s="129"/>
      <c r="C59" s="1203" t="s">
        <v>598</v>
      </c>
      <c r="D59" s="1204"/>
      <c r="E59" s="1205"/>
      <c r="F59" s="130">
        <v>623</v>
      </c>
      <c r="G59" s="130">
        <v>987</v>
      </c>
      <c r="H59" s="131">
        <v>1031</v>
      </c>
    </row>
    <row r="60" spans="2:8" ht="45.75" customHeight="1" x14ac:dyDescent="0.15">
      <c r="B60" s="129"/>
      <c r="C60" s="1203" t="s">
        <v>599</v>
      </c>
      <c r="D60" s="1204"/>
      <c r="E60" s="1205"/>
      <c r="F60" s="130">
        <v>1000</v>
      </c>
      <c r="G60" s="130">
        <v>720</v>
      </c>
      <c r="H60" s="131">
        <v>482</v>
      </c>
    </row>
    <row r="61" spans="2:8" ht="45.75" customHeight="1" x14ac:dyDescent="0.15">
      <c r="B61" s="129"/>
      <c r="C61" s="1203" t="s">
        <v>600</v>
      </c>
      <c r="D61" s="1204"/>
      <c r="E61" s="1205"/>
      <c r="F61" s="130">
        <v>372</v>
      </c>
      <c r="G61" s="130">
        <v>372</v>
      </c>
      <c r="H61" s="131">
        <v>373</v>
      </c>
    </row>
    <row r="62" spans="2:8" ht="45.75" customHeight="1" thickBot="1" x14ac:dyDescent="0.2">
      <c r="B62" s="132"/>
      <c r="C62" s="1206" t="s">
        <v>601</v>
      </c>
      <c r="D62" s="1207"/>
      <c r="E62" s="1208"/>
      <c r="F62" s="133">
        <v>140</v>
      </c>
      <c r="G62" s="133">
        <v>210</v>
      </c>
      <c r="H62" s="134">
        <v>280</v>
      </c>
    </row>
    <row r="63" spans="2:8" ht="52.5" customHeight="1" thickBot="1" x14ac:dyDescent="0.2">
      <c r="B63" s="135"/>
      <c r="C63" s="1209" t="s">
        <v>53</v>
      </c>
      <c r="D63" s="1209"/>
      <c r="E63" s="1210"/>
      <c r="F63" s="136">
        <v>8384</v>
      </c>
      <c r="G63" s="136">
        <v>11006</v>
      </c>
      <c r="H63" s="137">
        <v>11469</v>
      </c>
    </row>
    <row r="64" spans="2:8" x14ac:dyDescent="0.15"/>
  </sheetData>
  <sheetProtection algorithmName="SHA-512" hashValue="GnOA6sz3j3WbPjHqocBpI5sjrgekJkz0ABcyNal6y99hfioEjI2HE/IQ/6fkBg61sVg7yAdvABhlEw0Up3B3Ng==" saltValue="mw9JJYYAjAjeRJ3IrL7oj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564</v>
      </c>
      <c r="G2" s="151"/>
      <c r="H2" s="152"/>
    </row>
    <row r="3" spans="1:8" x14ac:dyDescent="0.15">
      <c r="A3" s="148" t="s">
        <v>557</v>
      </c>
      <c r="B3" s="153"/>
      <c r="C3" s="154"/>
      <c r="D3" s="155">
        <v>114564</v>
      </c>
      <c r="E3" s="156"/>
      <c r="F3" s="157">
        <v>66863</v>
      </c>
      <c r="G3" s="158"/>
      <c r="H3" s="159"/>
    </row>
    <row r="4" spans="1:8" x14ac:dyDescent="0.15">
      <c r="A4" s="160"/>
      <c r="B4" s="161"/>
      <c r="C4" s="162"/>
      <c r="D4" s="163">
        <v>25408</v>
      </c>
      <c r="E4" s="164"/>
      <c r="F4" s="165">
        <v>32770</v>
      </c>
      <c r="G4" s="166"/>
      <c r="H4" s="167"/>
    </row>
    <row r="5" spans="1:8" x14ac:dyDescent="0.15">
      <c r="A5" s="148" t="s">
        <v>559</v>
      </c>
      <c r="B5" s="153"/>
      <c r="C5" s="154"/>
      <c r="D5" s="155">
        <v>66845</v>
      </c>
      <c r="E5" s="156"/>
      <c r="F5" s="157">
        <v>72051</v>
      </c>
      <c r="G5" s="158"/>
      <c r="H5" s="159"/>
    </row>
    <row r="6" spans="1:8" x14ac:dyDescent="0.15">
      <c r="A6" s="160"/>
      <c r="B6" s="161"/>
      <c r="C6" s="162"/>
      <c r="D6" s="163">
        <v>32647</v>
      </c>
      <c r="E6" s="164"/>
      <c r="F6" s="165">
        <v>34140</v>
      </c>
      <c r="G6" s="166"/>
      <c r="H6" s="167"/>
    </row>
    <row r="7" spans="1:8" x14ac:dyDescent="0.15">
      <c r="A7" s="148" t="s">
        <v>560</v>
      </c>
      <c r="B7" s="153"/>
      <c r="C7" s="154"/>
      <c r="D7" s="155">
        <v>58608</v>
      </c>
      <c r="E7" s="156"/>
      <c r="F7" s="157">
        <v>72756</v>
      </c>
      <c r="G7" s="158"/>
      <c r="H7" s="159"/>
    </row>
    <row r="8" spans="1:8" x14ac:dyDescent="0.15">
      <c r="A8" s="160"/>
      <c r="B8" s="161"/>
      <c r="C8" s="162"/>
      <c r="D8" s="163">
        <v>33163</v>
      </c>
      <c r="E8" s="164"/>
      <c r="F8" s="165">
        <v>32117</v>
      </c>
      <c r="G8" s="166"/>
      <c r="H8" s="167"/>
    </row>
    <row r="9" spans="1:8" x14ac:dyDescent="0.15">
      <c r="A9" s="148" t="s">
        <v>561</v>
      </c>
      <c r="B9" s="153"/>
      <c r="C9" s="154"/>
      <c r="D9" s="155">
        <v>58154</v>
      </c>
      <c r="E9" s="156"/>
      <c r="F9" s="157">
        <v>62281</v>
      </c>
      <c r="G9" s="158"/>
      <c r="H9" s="159"/>
    </row>
    <row r="10" spans="1:8" x14ac:dyDescent="0.15">
      <c r="A10" s="160"/>
      <c r="B10" s="161"/>
      <c r="C10" s="162"/>
      <c r="D10" s="163">
        <v>33237</v>
      </c>
      <c r="E10" s="164"/>
      <c r="F10" s="165">
        <v>38152</v>
      </c>
      <c r="G10" s="166"/>
      <c r="H10" s="167"/>
    </row>
    <row r="11" spans="1:8" x14ac:dyDescent="0.15">
      <c r="A11" s="148" t="s">
        <v>562</v>
      </c>
      <c r="B11" s="153"/>
      <c r="C11" s="154"/>
      <c r="D11" s="155">
        <v>45006</v>
      </c>
      <c r="E11" s="156"/>
      <c r="F11" s="157">
        <v>58940</v>
      </c>
      <c r="G11" s="158"/>
      <c r="H11" s="159"/>
    </row>
    <row r="12" spans="1:8" x14ac:dyDescent="0.15">
      <c r="A12" s="160"/>
      <c r="B12" s="161"/>
      <c r="C12" s="168"/>
      <c r="D12" s="163">
        <v>26231</v>
      </c>
      <c r="E12" s="164"/>
      <c r="F12" s="165">
        <v>33486</v>
      </c>
      <c r="G12" s="166"/>
      <c r="H12" s="167"/>
    </row>
    <row r="13" spans="1:8" x14ac:dyDescent="0.15">
      <c r="A13" s="148"/>
      <c r="B13" s="153"/>
      <c r="C13" s="169"/>
      <c r="D13" s="170">
        <v>68635</v>
      </c>
      <c r="E13" s="171"/>
      <c r="F13" s="172">
        <v>66578</v>
      </c>
      <c r="G13" s="173"/>
      <c r="H13" s="159"/>
    </row>
    <row r="14" spans="1:8" x14ac:dyDescent="0.15">
      <c r="A14" s="160"/>
      <c r="B14" s="161"/>
      <c r="C14" s="162"/>
      <c r="D14" s="163">
        <v>30137</v>
      </c>
      <c r="E14" s="164"/>
      <c r="F14" s="165">
        <v>34133</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3.49</v>
      </c>
      <c r="C19" s="174">
        <f>ROUND(VALUE(SUBSTITUTE(実質収支比率等に係る経年分析!G$48,"▲","-")),2)</f>
        <v>2.1800000000000002</v>
      </c>
      <c r="D19" s="174">
        <f>ROUND(VALUE(SUBSTITUTE(実質収支比率等に係る経年分析!H$48,"▲","-")),2)</f>
        <v>3.9</v>
      </c>
      <c r="E19" s="174">
        <f>ROUND(VALUE(SUBSTITUTE(実質収支比率等に係る経年分析!I$48,"▲","-")),2)</f>
        <v>4.46</v>
      </c>
      <c r="F19" s="174">
        <f>ROUND(VALUE(SUBSTITUTE(実質収支比率等に係る経年分析!J$48,"▲","-")),2)</f>
        <v>4.53</v>
      </c>
    </row>
    <row r="20" spans="1:11" x14ac:dyDescent="0.15">
      <c r="A20" s="174" t="s">
        <v>57</v>
      </c>
      <c r="B20" s="174">
        <f>ROUND(VALUE(SUBSTITUTE(実質収支比率等に係る経年分析!F$47,"▲","-")),2)</f>
        <v>7.12</v>
      </c>
      <c r="C20" s="174">
        <f>ROUND(VALUE(SUBSTITUTE(実質収支比率等に係る経年分析!G$47,"▲","-")),2)</f>
        <v>7.18</v>
      </c>
      <c r="D20" s="174">
        <f>ROUND(VALUE(SUBSTITUTE(実質収支比率等に係る経年分析!H$47,"▲","-")),2)</f>
        <v>5.88</v>
      </c>
      <c r="E20" s="174">
        <f>ROUND(VALUE(SUBSTITUTE(実質収支比率等に係る経年分析!I$47,"▲","-")),2)</f>
        <v>10.07</v>
      </c>
      <c r="F20" s="174">
        <f>ROUND(VALUE(SUBSTITUTE(実質収支比率等に係る経年分析!J$47,"▲","-")),2)</f>
        <v>10.220000000000001</v>
      </c>
    </row>
    <row r="21" spans="1:11" x14ac:dyDescent="0.15">
      <c r="A21" s="174" t="s">
        <v>58</v>
      </c>
      <c r="B21" s="174">
        <f>IF(ISNUMBER(VALUE(SUBSTITUTE(実質収支比率等に係る経年分析!F$49,"▲","-"))),ROUND(VALUE(SUBSTITUTE(実質収支比率等に係る経年分析!F$49,"▲","-")),2),NA())</f>
        <v>-1.65</v>
      </c>
      <c r="C21" s="174">
        <f>IF(ISNUMBER(VALUE(SUBSTITUTE(実質収支比率等に係る経年分析!G$49,"▲","-"))),ROUND(VALUE(SUBSTITUTE(実質収支比率等に係る経年分析!G$49,"▲","-")),2),NA())</f>
        <v>-1.32</v>
      </c>
      <c r="D21" s="174">
        <f>IF(ISNUMBER(VALUE(SUBSTITUTE(実質収支比率等に係る経年分析!H$49,"▲","-"))),ROUND(VALUE(SUBSTITUTE(実質収支比率等に係る経年分析!H$49,"▲","-")),2),NA())</f>
        <v>0.66</v>
      </c>
      <c r="E21" s="174">
        <f>IF(ISNUMBER(VALUE(SUBSTITUTE(実質収支比率等に係る経年分析!I$49,"▲","-"))),ROUND(VALUE(SUBSTITUTE(実質収支比率等に係る経年分析!I$49,"▲","-")),2),NA())</f>
        <v>5.0599999999999996</v>
      </c>
      <c r="F21" s="174">
        <f>IF(ISNUMBER(VALUE(SUBSTITUTE(実質収支比率等に係る経年分析!J$49,"▲","-"))),ROUND(VALUE(SUBSTITUTE(実質収支比率等に係る経年分析!J$49,"▲","-")),2),NA())</f>
        <v>0.02</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0.09</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0.06</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0.02</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ケーブルテレビ事業特別会計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農業集落排水処理施設事業特別会計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0.01</v>
      </c>
    </row>
    <row r="31" spans="1:11" x14ac:dyDescent="0.15">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0.12</v>
      </c>
    </row>
    <row r="32" spans="1:11" x14ac:dyDescent="0.15">
      <c r="A32" s="175" t="str">
        <f>IF(連結実質赤字比率に係る赤字・黒字の構成分析!C$38="",NA(),連結実質赤字比率に係る赤字・黒字の構成分析!C$38)</f>
        <v>下水道事業会計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1.58</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1.72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1.73</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1.82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1.4</v>
      </c>
    </row>
    <row r="33" spans="1:16" x14ac:dyDescent="0.15">
      <c r="A33" s="175" t="str">
        <f>IF(連結実質赤字比率に係る赤字・黒字の構成分析!C$37="",NA(),連結実質赤字比率に係る赤字・黒字の構成分析!C$37)</f>
        <v>水道事業会計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1.41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1.59</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1.7</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1.91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2.12</v>
      </c>
    </row>
    <row r="34" spans="1:16" x14ac:dyDescent="0.15">
      <c r="A34" s="175" t="str">
        <f>IF(連結実質赤字比率に係る赤字・黒字の構成分析!C$36="",NA(),連結実質赤字比率に係る赤字・黒字の構成分析!C$36)</f>
        <v>国民健康保険特別会計</v>
      </c>
      <c r="B34" s="175">
        <f>IF(ROUND(VALUE(SUBSTITUTE(連結実質赤字比率に係る赤字・黒字の構成分析!F$36,"▲", "-")), 2) &lt; 0, ABS(ROUND(VALUE(SUBSTITUTE(連結実質赤字比率に係る赤字・黒字の構成分析!F$36,"▲", "-")), 2)), NA())</f>
        <v>1.28</v>
      </c>
      <c r="C34" s="175" t="e">
        <f>IF(ROUND(VALUE(SUBSTITUTE(連結実質赤字比率に係る赤字・黒字の構成分析!F$36,"▲", "-")), 2) &gt;= 0, ABS(ROUND(VALUE(SUBSTITUTE(連結実質赤字比率に係る赤字・黒字の構成分析!F$36,"▲", "-")), 2)), NA())</f>
        <v>#N/A</v>
      </c>
      <c r="D34" s="175">
        <f>IF(ROUND(VALUE(SUBSTITUTE(連結実質赤字比率に係る赤字・黒字の構成分析!G$36,"▲", "-")), 2) &lt; 0, ABS(ROUND(VALUE(SUBSTITUTE(連結実質赤字比率に係る赤字・黒字の構成分析!G$36,"▲", "-")), 2)), NA())</f>
        <v>0.15</v>
      </c>
      <c r="E34" s="175" t="e">
        <f>IF(ROUND(VALUE(SUBSTITUTE(連結実質赤字比率に係る赤字・黒字の構成分析!G$36,"▲", "-")), 2) &gt;= 0, ABS(ROUND(VALUE(SUBSTITUTE(連結実質赤字比率に係る赤字・黒字の構成分析!G$36,"▲", "-")), 2)), NA())</f>
        <v>#N/A</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0.96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2.0099999999999998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2.13</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3.49</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2.1800000000000002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3.89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4.45</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4.5199999999999996</v>
      </c>
    </row>
    <row r="36" spans="1:16" x14ac:dyDescent="0.15">
      <c r="A36" s="175" t="str">
        <f>IF(連結実質赤字比率に係る赤字・黒字の構成分析!C$34="",NA(),連結実質赤字比率に係る赤字・黒字の構成分析!C$34)</f>
        <v>介護保険特別会計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2.69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3.89</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2.52</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3.52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5.23</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5129</v>
      </c>
      <c r="E42" s="176"/>
      <c r="F42" s="176"/>
      <c r="G42" s="176">
        <f>'実質公債費比率（分子）の構造'!L$52</f>
        <v>5107</v>
      </c>
      <c r="H42" s="176"/>
      <c r="I42" s="176"/>
      <c r="J42" s="176">
        <f>'実質公債費比率（分子）の構造'!M$52</f>
        <v>5125</v>
      </c>
      <c r="K42" s="176"/>
      <c r="L42" s="176"/>
      <c r="M42" s="176">
        <f>'実質公債費比率（分子）の構造'!N$52</f>
        <v>5215</v>
      </c>
      <c r="N42" s="176"/>
      <c r="O42" s="176"/>
      <c r="P42" s="176">
        <f>'実質公債費比率（分子）の構造'!O$52</f>
        <v>5330</v>
      </c>
    </row>
    <row r="43" spans="1:16" x14ac:dyDescent="0.15">
      <c r="A43" s="176" t="s">
        <v>18</v>
      </c>
      <c r="B43" s="176" t="str">
        <f>'実質公債費比率（分子）の構造'!K$51</f>
        <v>-</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t="str">
        <f>'実質公債費比率（分子）の構造'!O$51</f>
        <v>-</v>
      </c>
      <c r="O43" s="176"/>
      <c r="P43" s="176"/>
    </row>
    <row r="44" spans="1:16" x14ac:dyDescent="0.15">
      <c r="A44" s="176" t="s">
        <v>66</v>
      </c>
      <c r="B44" s="176">
        <f>'実質公債費比率（分子）の構造'!K$50</f>
        <v>121</v>
      </c>
      <c r="C44" s="176"/>
      <c r="D44" s="176"/>
      <c r="E44" s="176">
        <f>'実質公債費比率（分子）の構造'!L$50</f>
        <v>113</v>
      </c>
      <c r="F44" s="176"/>
      <c r="G44" s="176"/>
      <c r="H44" s="176">
        <f>'実質公債費比率（分子）の構造'!M$50</f>
        <v>104</v>
      </c>
      <c r="I44" s="176"/>
      <c r="J44" s="176"/>
      <c r="K44" s="176">
        <f>'実質公債費比率（分子）の構造'!N$50</f>
        <v>108</v>
      </c>
      <c r="L44" s="176"/>
      <c r="M44" s="176"/>
      <c r="N44" s="176">
        <f>'実質公債費比率（分子）の構造'!O$50</f>
        <v>97</v>
      </c>
      <c r="O44" s="176"/>
      <c r="P44" s="176"/>
    </row>
    <row r="45" spans="1:16" x14ac:dyDescent="0.15">
      <c r="A45" s="176" t="s">
        <v>67</v>
      </c>
      <c r="B45" s="176">
        <f>'実質公債費比率（分子）の構造'!K$49</f>
        <v>77</v>
      </c>
      <c r="C45" s="176"/>
      <c r="D45" s="176"/>
      <c r="E45" s="176">
        <f>'実質公債費比率（分子）の構造'!L$49</f>
        <v>76</v>
      </c>
      <c r="F45" s="176"/>
      <c r="G45" s="176"/>
      <c r="H45" s="176">
        <f>'実質公債費比率（分子）の構造'!M$49</f>
        <v>88</v>
      </c>
      <c r="I45" s="176"/>
      <c r="J45" s="176"/>
      <c r="K45" s="176">
        <f>'実質公債費比率（分子）の構造'!N$49</f>
        <v>90</v>
      </c>
      <c r="L45" s="176"/>
      <c r="M45" s="176"/>
      <c r="N45" s="176">
        <f>'実質公債費比率（分子）の構造'!O$49</f>
        <v>171</v>
      </c>
      <c r="O45" s="176"/>
      <c r="P45" s="176"/>
    </row>
    <row r="46" spans="1:16" x14ac:dyDescent="0.15">
      <c r="A46" s="176" t="s">
        <v>68</v>
      </c>
      <c r="B46" s="176">
        <f>'実質公債費比率（分子）の構造'!K$48</f>
        <v>1482</v>
      </c>
      <c r="C46" s="176"/>
      <c r="D46" s="176"/>
      <c r="E46" s="176">
        <f>'実質公債費比率（分子）の構造'!L$48</f>
        <v>1363</v>
      </c>
      <c r="F46" s="176"/>
      <c r="G46" s="176"/>
      <c r="H46" s="176">
        <f>'実質公債費比率（分子）の構造'!M$48</f>
        <v>1288</v>
      </c>
      <c r="I46" s="176"/>
      <c r="J46" s="176"/>
      <c r="K46" s="176">
        <f>'実質公債費比率（分子）の構造'!N$48</f>
        <v>1298</v>
      </c>
      <c r="L46" s="176"/>
      <c r="M46" s="176"/>
      <c r="N46" s="176">
        <f>'実質公債費比率（分子）の構造'!O$48</f>
        <v>1261</v>
      </c>
      <c r="O46" s="176"/>
      <c r="P46" s="176"/>
    </row>
    <row r="47" spans="1:16" x14ac:dyDescent="0.15">
      <c r="A47" s="176" t="s">
        <v>14</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69</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70</v>
      </c>
      <c r="B49" s="176">
        <f>'実質公債費比率（分子）の構造'!K$45</f>
        <v>6173</v>
      </c>
      <c r="C49" s="176"/>
      <c r="D49" s="176"/>
      <c r="E49" s="176">
        <f>'実質公債費比率（分子）の構造'!L$45</f>
        <v>6183</v>
      </c>
      <c r="F49" s="176"/>
      <c r="G49" s="176"/>
      <c r="H49" s="176">
        <f>'実質公債費比率（分子）の構造'!M$45</f>
        <v>6237</v>
      </c>
      <c r="I49" s="176"/>
      <c r="J49" s="176"/>
      <c r="K49" s="176">
        <f>'実質公債費比率（分子）の構造'!N$45</f>
        <v>6345</v>
      </c>
      <c r="L49" s="176"/>
      <c r="M49" s="176"/>
      <c r="N49" s="176">
        <f>'実質公債費比率（分子）の構造'!O$45</f>
        <v>6602</v>
      </c>
      <c r="O49" s="176"/>
      <c r="P49" s="176"/>
    </row>
    <row r="50" spans="1:16" x14ac:dyDescent="0.15">
      <c r="A50" s="176" t="s">
        <v>71</v>
      </c>
      <c r="B50" s="176" t="e">
        <f>NA()</f>
        <v>#N/A</v>
      </c>
      <c r="C50" s="176">
        <f>IF(ISNUMBER('実質公債費比率（分子）の構造'!K$53),'実質公債費比率（分子）の構造'!K$53,NA())</f>
        <v>2724</v>
      </c>
      <c r="D50" s="176" t="e">
        <f>NA()</f>
        <v>#N/A</v>
      </c>
      <c r="E50" s="176" t="e">
        <f>NA()</f>
        <v>#N/A</v>
      </c>
      <c r="F50" s="176">
        <f>IF(ISNUMBER('実質公債費比率（分子）の構造'!L$53),'実質公債費比率（分子）の構造'!L$53,NA())</f>
        <v>2628</v>
      </c>
      <c r="G50" s="176" t="e">
        <f>NA()</f>
        <v>#N/A</v>
      </c>
      <c r="H50" s="176" t="e">
        <f>NA()</f>
        <v>#N/A</v>
      </c>
      <c r="I50" s="176">
        <f>IF(ISNUMBER('実質公債費比率（分子）の構造'!M$53),'実質公債費比率（分子）の構造'!M$53,NA())</f>
        <v>2592</v>
      </c>
      <c r="J50" s="176" t="e">
        <f>NA()</f>
        <v>#N/A</v>
      </c>
      <c r="K50" s="176" t="e">
        <f>NA()</f>
        <v>#N/A</v>
      </c>
      <c r="L50" s="176">
        <f>IF(ISNUMBER('実質公債費比率（分子）の構造'!N$53),'実質公債費比率（分子）の構造'!N$53,NA())</f>
        <v>2626</v>
      </c>
      <c r="M50" s="176" t="e">
        <f>NA()</f>
        <v>#N/A</v>
      </c>
      <c r="N50" s="176" t="e">
        <f>NA()</f>
        <v>#N/A</v>
      </c>
      <c r="O50" s="176">
        <f>IF(ISNUMBER('実質公債費比率（分子）の構造'!O$53),'実質公債費比率（分子）の構造'!O$53,NA())</f>
        <v>2801</v>
      </c>
      <c r="P50" s="176" t="e">
        <f>NA()</f>
        <v>#N/A</v>
      </c>
    </row>
    <row r="53" spans="1:16" x14ac:dyDescent="0.15">
      <c r="A53" s="144" t="s">
        <v>72</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73</v>
      </c>
      <c r="C55" s="175"/>
      <c r="D55" s="175" t="s">
        <v>74</v>
      </c>
      <c r="E55" s="175" t="s">
        <v>73</v>
      </c>
      <c r="F55" s="175"/>
      <c r="G55" s="175" t="s">
        <v>74</v>
      </c>
      <c r="H55" s="175" t="s">
        <v>73</v>
      </c>
      <c r="I55" s="175"/>
      <c r="J55" s="175" t="s">
        <v>74</v>
      </c>
      <c r="K55" s="175" t="s">
        <v>73</v>
      </c>
      <c r="L55" s="175"/>
      <c r="M55" s="175" t="s">
        <v>74</v>
      </c>
      <c r="N55" s="175" t="s">
        <v>73</v>
      </c>
      <c r="O55" s="175"/>
      <c r="P55" s="175" t="s">
        <v>74</v>
      </c>
    </row>
    <row r="56" spans="1:16" x14ac:dyDescent="0.15">
      <c r="A56" s="175" t="s">
        <v>45</v>
      </c>
      <c r="B56" s="175"/>
      <c r="C56" s="175"/>
      <c r="D56" s="175">
        <f>'将来負担比率（分子）の構造'!I$52</f>
        <v>60861</v>
      </c>
      <c r="E56" s="175"/>
      <c r="F56" s="175"/>
      <c r="G56" s="175">
        <f>'将来負担比率（分子）の構造'!J$52</f>
        <v>63221</v>
      </c>
      <c r="H56" s="175"/>
      <c r="I56" s="175"/>
      <c r="J56" s="175">
        <f>'将来負担比率（分子）の構造'!K$52</f>
        <v>66646</v>
      </c>
      <c r="K56" s="175"/>
      <c r="L56" s="175"/>
      <c r="M56" s="175">
        <f>'将来負担比率（分子）の構造'!L$52</f>
        <v>74641</v>
      </c>
      <c r="N56" s="175"/>
      <c r="O56" s="175"/>
      <c r="P56" s="175">
        <f>'将来負担比率（分子）の構造'!M$52</f>
        <v>71021</v>
      </c>
    </row>
    <row r="57" spans="1:16" x14ac:dyDescent="0.15">
      <c r="A57" s="175" t="s">
        <v>44</v>
      </c>
      <c r="B57" s="175"/>
      <c r="C57" s="175"/>
      <c r="D57" s="175">
        <f>'将来負担比率（分子）の構造'!I$51</f>
        <v>796</v>
      </c>
      <c r="E57" s="175"/>
      <c r="F57" s="175"/>
      <c r="G57" s="175">
        <f>'将来負担比率（分子）の構造'!J$51</f>
        <v>681</v>
      </c>
      <c r="H57" s="175"/>
      <c r="I57" s="175"/>
      <c r="J57" s="175">
        <f>'将来負担比率（分子）の構造'!K$51</f>
        <v>554</v>
      </c>
      <c r="K57" s="175"/>
      <c r="L57" s="175"/>
      <c r="M57" s="175">
        <f>'将来負担比率（分子）の構造'!L$51</f>
        <v>541</v>
      </c>
      <c r="N57" s="175"/>
      <c r="O57" s="175"/>
      <c r="P57" s="175">
        <f>'将来負担比率（分子）の構造'!M$51</f>
        <v>538</v>
      </c>
    </row>
    <row r="58" spans="1:16" x14ac:dyDescent="0.15">
      <c r="A58" s="175" t="s">
        <v>43</v>
      </c>
      <c r="B58" s="175"/>
      <c r="C58" s="175"/>
      <c r="D58" s="175">
        <f>'将来負担比率（分子）の構造'!I$50</f>
        <v>9080</v>
      </c>
      <c r="E58" s="175"/>
      <c r="F58" s="175"/>
      <c r="G58" s="175">
        <f>'将来負担比率（分子）の構造'!J$50</f>
        <v>8819</v>
      </c>
      <c r="H58" s="175"/>
      <c r="I58" s="175"/>
      <c r="J58" s="175">
        <f>'将来負担比率（分子）の構造'!K$50</f>
        <v>8903</v>
      </c>
      <c r="K58" s="175"/>
      <c r="L58" s="175"/>
      <c r="M58" s="175">
        <f>'将来負担比率（分子）の構造'!L$50</f>
        <v>11045</v>
      </c>
      <c r="N58" s="175"/>
      <c r="O58" s="175"/>
      <c r="P58" s="175">
        <f>'将来負担比率（分子）の構造'!M$50</f>
        <v>12096</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f>'将来負担比率（分子）の構造'!I$46</f>
        <v>2</v>
      </c>
      <c r="C61" s="175"/>
      <c r="D61" s="175"/>
      <c r="E61" s="175">
        <f>'将来負担比率（分子）の構造'!J$46</f>
        <v>2</v>
      </c>
      <c r="F61" s="175"/>
      <c r="G61" s="175"/>
      <c r="H61" s="175">
        <f>'将来負担比率（分子）の構造'!K$46</f>
        <v>2</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8771</v>
      </c>
      <c r="C62" s="175"/>
      <c r="D62" s="175"/>
      <c r="E62" s="175">
        <f>'将来負担比率（分子）の構造'!J$45</f>
        <v>9073</v>
      </c>
      <c r="F62" s="175"/>
      <c r="G62" s="175"/>
      <c r="H62" s="175">
        <f>'将来負担比率（分子）の構造'!K$45</f>
        <v>8947</v>
      </c>
      <c r="I62" s="175"/>
      <c r="J62" s="175"/>
      <c r="K62" s="175">
        <f>'将来負担比率（分子）の構造'!L$45</f>
        <v>8931</v>
      </c>
      <c r="L62" s="175"/>
      <c r="M62" s="175"/>
      <c r="N62" s="175">
        <f>'将来負担比率（分子）の構造'!M$45</f>
        <v>8670</v>
      </c>
      <c r="O62" s="175"/>
      <c r="P62" s="175"/>
    </row>
    <row r="63" spans="1:16" x14ac:dyDescent="0.15">
      <c r="A63" s="175" t="s">
        <v>36</v>
      </c>
      <c r="B63" s="175">
        <f>'将来負担比率（分子）の構造'!I$44</f>
        <v>837</v>
      </c>
      <c r="C63" s="175"/>
      <c r="D63" s="175"/>
      <c r="E63" s="175">
        <f>'将来負担比率（分子）の構造'!J$44</f>
        <v>794</v>
      </c>
      <c r="F63" s="175"/>
      <c r="G63" s="175"/>
      <c r="H63" s="175">
        <f>'将来負担比率（分子）の構造'!K$44</f>
        <v>729</v>
      </c>
      <c r="I63" s="175"/>
      <c r="J63" s="175"/>
      <c r="K63" s="175">
        <f>'将来負担比率（分子）の構造'!L$44</f>
        <v>792</v>
      </c>
      <c r="L63" s="175"/>
      <c r="M63" s="175"/>
      <c r="N63" s="175">
        <f>'将来負担比率（分子）の構造'!M$44</f>
        <v>697</v>
      </c>
      <c r="O63" s="175"/>
      <c r="P63" s="175"/>
    </row>
    <row r="64" spans="1:16" x14ac:dyDescent="0.15">
      <c r="A64" s="175" t="s">
        <v>35</v>
      </c>
      <c r="B64" s="175">
        <f>'将来負担比率（分子）の構造'!I$43</f>
        <v>17714</v>
      </c>
      <c r="C64" s="175"/>
      <c r="D64" s="175"/>
      <c r="E64" s="175">
        <f>'将来負担比率（分子）の構造'!J$43</f>
        <v>17248</v>
      </c>
      <c r="F64" s="175"/>
      <c r="G64" s="175"/>
      <c r="H64" s="175">
        <f>'将来負担比率（分子）の構造'!K$43</f>
        <v>16685</v>
      </c>
      <c r="I64" s="175"/>
      <c r="J64" s="175"/>
      <c r="K64" s="175">
        <f>'将来負担比率（分子）の構造'!L$43</f>
        <v>16072</v>
      </c>
      <c r="L64" s="175"/>
      <c r="M64" s="175"/>
      <c r="N64" s="175">
        <f>'将来負担比率（分子）の構造'!M$43</f>
        <v>14985</v>
      </c>
      <c r="O64" s="175"/>
      <c r="P64" s="175"/>
    </row>
    <row r="65" spans="1:16" x14ac:dyDescent="0.15">
      <c r="A65" s="175" t="s">
        <v>34</v>
      </c>
      <c r="B65" s="175">
        <f>'将来負担比率（分子）の構造'!I$42</f>
        <v>1026</v>
      </c>
      <c r="C65" s="175"/>
      <c r="D65" s="175"/>
      <c r="E65" s="175">
        <f>'将来負担比率（分子）の構造'!J$42</f>
        <v>1006</v>
      </c>
      <c r="F65" s="175"/>
      <c r="G65" s="175"/>
      <c r="H65" s="175">
        <f>'将来負担比率（分子）の構造'!K$42</f>
        <v>987</v>
      </c>
      <c r="I65" s="175"/>
      <c r="J65" s="175"/>
      <c r="K65" s="175">
        <f>'将来負担比率（分子）の構造'!L$42</f>
        <v>1070</v>
      </c>
      <c r="L65" s="175"/>
      <c r="M65" s="175"/>
      <c r="N65" s="175">
        <f>'将来負担比率（分子）の構造'!M$42</f>
        <v>1038</v>
      </c>
      <c r="O65" s="175"/>
      <c r="P65" s="175"/>
    </row>
    <row r="66" spans="1:16" x14ac:dyDescent="0.15">
      <c r="A66" s="175" t="s">
        <v>33</v>
      </c>
      <c r="B66" s="175">
        <f>'将来負担比率（分子）の構造'!I$41</f>
        <v>67927</v>
      </c>
      <c r="C66" s="175"/>
      <c r="D66" s="175"/>
      <c r="E66" s="175">
        <f>'将来負担比率（分子）の構造'!J$41</f>
        <v>71248</v>
      </c>
      <c r="F66" s="175"/>
      <c r="G66" s="175"/>
      <c r="H66" s="175">
        <f>'将来負担比率（分子）の構造'!K$41</f>
        <v>75515</v>
      </c>
      <c r="I66" s="175"/>
      <c r="J66" s="175"/>
      <c r="K66" s="175">
        <f>'将来負担比率（分子）の構造'!L$41</f>
        <v>85751</v>
      </c>
      <c r="L66" s="175"/>
      <c r="M66" s="175"/>
      <c r="N66" s="175">
        <f>'将来負担比率（分子）の構造'!M$41</f>
        <v>84056</v>
      </c>
      <c r="O66" s="175"/>
      <c r="P66" s="175"/>
    </row>
    <row r="67" spans="1:16" x14ac:dyDescent="0.15">
      <c r="A67" s="175" t="s">
        <v>75</v>
      </c>
      <c r="B67" s="175" t="e">
        <f>NA()</f>
        <v>#N/A</v>
      </c>
      <c r="C67" s="175">
        <f>IF(ISNUMBER('将来負担比率（分子）の構造'!I$53), IF('将来負担比率（分子）の構造'!I$53 &lt; 0, 0, '将来負担比率（分子）の構造'!I$53), NA())</f>
        <v>25540</v>
      </c>
      <c r="D67" s="175" t="e">
        <f>NA()</f>
        <v>#N/A</v>
      </c>
      <c r="E67" s="175" t="e">
        <f>NA()</f>
        <v>#N/A</v>
      </c>
      <c r="F67" s="175">
        <f>IF(ISNUMBER('将来負担比率（分子）の構造'!J$53), IF('将来負担比率（分子）の構造'!J$53 &lt; 0, 0, '将来負担比率（分子）の構造'!J$53), NA())</f>
        <v>26650</v>
      </c>
      <c r="G67" s="175" t="e">
        <f>NA()</f>
        <v>#N/A</v>
      </c>
      <c r="H67" s="175" t="e">
        <f>NA()</f>
        <v>#N/A</v>
      </c>
      <c r="I67" s="175">
        <f>IF(ISNUMBER('将来負担比率（分子）の構造'!K$53), IF('将来負担比率（分子）の構造'!K$53 &lt; 0, 0, '将来負担比率（分子）の構造'!K$53), NA())</f>
        <v>26762</v>
      </c>
      <c r="J67" s="175" t="e">
        <f>NA()</f>
        <v>#N/A</v>
      </c>
      <c r="K67" s="175" t="e">
        <f>NA()</f>
        <v>#N/A</v>
      </c>
      <c r="L67" s="175">
        <f>IF(ISNUMBER('将来負担比率（分子）の構造'!L$53), IF('将来負担比率（分子）の構造'!L$53 &lt; 0, 0, '将来負担比率（分子）の構造'!L$53), NA())</f>
        <v>26388</v>
      </c>
      <c r="M67" s="175" t="e">
        <f>NA()</f>
        <v>#N/A</v>
      </c>
      <c r="N67" s="175" t="e">
        <f>NA()</f>
        <v>#N/A</v>
      </c>
      <c r="O67" s="175">
        <f>IF(ISNUMBER('将来負担比率（分子）の構造'!M$53), IF('将来負担比率（分子）の構造'!M$53 &lt; 0, 0, '将来負担比率（分子）の構造'!M$53), NA())</f>
        <v>25791</v>
      </c>
      <c r="P67" s="175" t="e">
        <f>NA()</f>
        <v>#N/A</v>
      </c>
    </row>
    <row r="70" spans="1:16" x14ac:dyDescent="0.15">
      <c r="A70" s="177" t="s">
        <v>76</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77</v>
      </c>
      <c r="B72" s="179">
        <f>基金残高に係る経年分析!F55</f>
        <v>1955</v>
      </c>
      <c r="C72" s="179">
        <f>基金残高に係る経年分析!G55</f>
        <v>3455</v>
      </c>
      <c r="D72" s="179">
        <f>基金残高に係る経年分析!H55</f>
        <v>3459</v>
      </c>
    </row>
    <row r="73" spans="1:16" x14ac:dyDescent="0.15">
      <c r="A73" s="178" t="s">
        <v>78</v>
      </c>
      <c r="B73" s="179">
        <f>基金残高に係る経年分析!F56</f>
        <v>707</v>
      </c>
      <c r="C73" s="179">
        <f>基金残高に係る経年分析!G56</f>
        <v>1908</v>
      </c>
      <c r="D73" s="179">
        <f>基金残高に係る経年分析!H56</f>
        <v>3046</v>
      </c>
    </row>
    <row r="74" spans="1:16" x14ac:dyDescent="0.15">
      <c r="A74" s="178" t="s">
        <v>79</v>
      </c>
      <c r="B74" s="179">
        <f>基金残高に係る経年分析!F57</f>
        <v>5722</v>
      </c>
      <c r="C74" s="179">
        <f>基金残高に係る経年分析!G57</f>
        <v>5643</v>
      </c>
      <c r="D74" s="179">
        <f>基金残高に係る経年分析!H57</f>
        <v>4963</v>
      </c>
    </row>
  </sheetData>
  <sheetProtection algorithmName="SHA-512" hashValue="X6xBd/gQLUeTDd0NDtBg+bhSPr+9GFUHBW8Z7UNTFQlrlOus4+WLt1hDEbrCMFftgNyrDlvvIostszL0kBQivQ==" saltValue="qEOXNfuHzfNt18NpRXsHL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214</v>
      </c>
      <c r="DI1" s="603"/>
      <c r="DJ1" s="603"/>
      <c r="DK1" s="603"/>
      <c r="DL1" s="603"/>
      <c r="DM1" s="603"/>
      <c r="DN1" s="604"/>
      <c r="DO1" s="214"/>
      <c r="DP1" s="602" t="s">
        <v>215</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216</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217</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218</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219</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220</v>
      </c>
      <c r="S4" s="606"/>
      <c r="T4" s="606"/>
      <c r="U4" s="606"/>
      <c r="V4" s="606"/>
      <c r="W4" s="606"/>
      <c r="X4" s="606"/>
      <c r="Y4" s="607"/>
      <c r="Z4" s="605" t="s">
        <v>221</v>
      </c>
      <c r="AA4" s="606"/>
      <c r="AB4" s="606"/>
      <c r="AC4" s="607"/>
      <c r="AD4" s="605" t="s">
        <v>222</v>
      </c>
      <c r="AE4" s="606"/>
      <c r="AF4" s="606"/>
      <c r="AG4" s="606"/>
      <c r="AH4" s="606"/>
      <c r="AI4" s="606"/>
      <c r="AJ4" s="606"/>
      <c r="AK4" s="607"/>
      <c r="AL4" s="605" t="s">
        <v>221</v>
      </c>
      <c r="AM4" s="606"/>
      <c r="AN4" s="606"/>
      <c r="AO4" s="607"/>
      <c r="AP4" s="608" t="s">
        <v>223</v>
      </c>
      <c r="AQ4" s="608"/>
      <c r="AR4" s="608"/>
      <c r="AS4" s="608"/>
      <c r="AT4" s="608"/>
      <c r="AU4" s="608"/>
      <c r="AV4" s="608"/>
      <c r="AW4" s="608"/>
      <c r="AX4" s="608"/>
      <c r="AY4" s="608"/>
      <c r="AZ4" s="608"/>
      <c r="BA4" s="608"/>
      <c r="BB4" s="608"/>
      <c r="BC4" s="608"/>
      <c r="BD4" s="608"/>
      <c r="BE4" s="608"/>
      <c r="BF4" s="608"/>
      <c r="BG4" s="608" t="s">
        <v>224</v>
      </c>
      <c r="BH4" s="608"/>
      <c r="BI4" s="608"/>
      <c r="BJ4" s="608"/>
      <c r="BK4" s="608"/>
      <c r="BL4" s="608"/>
      <c r="BM4" s="608"/>
      <c r="BN4" s="608"/>
      <c r="BO4" s="608" t="s">
        <v>221</v>
      </c>
      <c r="BP4" s="608"/>
      <c r="BQ4" s="608"/>
      <c r="BR4" s="608"/>
      <c r="BS4" s="608" t="s">
        <v>225</v>
      </c>
      <c r="BT4" s="608"/>
      <c r="BU4" s="608"/>
      <c r="BV4" s="608"/>
      <c r="BW4" s="608"/>
      <c r="BX4" s="608"/>
      <c r="BY4" s="608"/>
      <c r="BZ4" s="608"/>
      <c r="CA4" s="608"/>
      <c r="CB4" s="608"/>
      <c r="CD4" s="605" t="s">
        <v>226</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227</v>
      </c>
      <c r="C5" s="610"/>
      <c r="D5" s="610"/>
      <c r="E5" s="610"/>
      <c r="F5" s="610"/>
      <c r="G5" s="610"/>
      <c r="H5" s="610"/>
      <c r="I5" s="610"/>
      <c r="J5" s="610"/>
      <c r="K5" s="610"/>
      <c r="L5" s="610"/>
      <c r="M5" s="610"/>
      <c r="N5" s="610"/>
      <c r="O5" s="610"/>
      <c r="P5" s="610"/>
      <c r="Q5" s="611"/>
      <c r="R5" s="612">
        <v>16173822</v>
      </c>
      <c r="S5" s="613"/>
      <c r="T5" s="613"/>
      <c r="U5" s="613"/>
      <c r="V5" s="613"/>
      <c r="W5" s="613"/>
      <c r="X5" s="613"/>
      <c r="Y5" s="614"/>
      <c r="Z5" s="615">
        <v>23.2</v>
      </c>
      <c r="AA5" s="615"/>
      <c r="AB5" s="615"/>
      <c r="AC5" s="615"/>
      <c r="AD5" s="616">
        <v>16173822</v>
      </c>
      <c r="AE5" s="616"/>
      <c r="AF5" s="616"/>
      <c r="AG5" s="616"/>
      <c r="AH5" s="616"/>
      <c r="AI5" s="616"/>
      <c r="AJ5" s="616"/>
      <c r="AK5" s="616"/>
      <c r="AL5" s="617">
        <v>46.2</v>
      </c>
      <c r="AM5" s="618"/>
      <c r="AN5" s="618"/>
      <c r="AO5" s="619"/>
      <c r="AP5" s="609" t="s">
        <v>228</v>
      </c>
      <c r="AQ5" s="610"/>
      <c r="AR5" s="610"/>
      <c r="AS5" s="610"/>
      <c r="AT5" s="610"/>
      <c r="AU5" s="610"/>
      <c r="AV5" s="610"/>
      <c r="AW5" s="610"/>
      <c r="AX5" s="610"/>
      <c r="AY5" s="610"/>
      <c r="AZ5" s="610"/>
      <c r="BA5" s="610"/>
      <c r="BB5" s="610"/>
      <c r="BC5" s="610"/>
      <c r="BD5" s="610"/>
      <c r="BE5" s="610"/>
      <c r="BF5" s="611"/>
      <c r="BG5" s="623">
        <v>16162382</v>
      </c>
      <c r="BH5" s="624"/>
      <c r="BI5" s="624"/>
      <c r="BJ5" s="624"/>
      <c r="BK5" s="624"/>
      <c r="BL5" s="624"/>
      <c r="BM5" s="624"/>
      <c r="BN5" s="625"/>
      <c r="BO5" s="626">
        <v>99.9</v>
      </c>
      <c r="BP5" s="626"/>
      <c r="BQ5" s="626"/>
      <c r="BR5" s="626"/>
      <c r="BS5" s="627">
        <v>1355867</v>
      </c>
      <c r="BT5" s="627"/>
      <c r="BU5" s="627"/>
      <c r="BV5" s="627"/>
      <c r="BW5" s="627"/>
      <c r="BX5" s="627"/>
      <c r="BY5" s="627"/>
      <c r="BZ5" s="627"/>
      <c r="CA5" s="627"/>
      <c r="CB5" s="631"/>
      <c r="CD5" s="605" t="s">
        <v>223</v>
      </c>
      <c r="CE5" s="606"/>
      <c r="CF5" s="606"/>
      <c r="CG5" s="606"/>
      <c r="CH5" s="606"/>
      <c r="CI5" s="606"/>
      <c r="CJ5" s="606"/>
      <c r="CK5" s="606"/>
      <c r="CL5" s="606"/>
      <c r="CM5" s="606"/>
      <c r="CN5" s="606"/>
      <c r="CO5" s="606"/>
      <c r="CP5" s="606"/>
      <c r="CQ5" s="607"/>
      <c r="CR5" s="605" t="s">
        <v>229</v>
      </c>
      <c r="CS5" s="606"/>
      <c r="CT5" s="606"/>
      <c r="CU5" s="606"/>
      <c r="CV5" s="606"/>
      <c r="CW5" s="606"/>
      <c r="CX5" s="606"/>
      <c r="CY5" s="607"/>
      <c r="CZ5" s="605" t="s">
        <v>221</v>
      </c>
      <c r="DA5" s="606"/>
      <c r="DB5" s="606"/>
      <c r="DC5" s="607"/>
      <c r="DD5" s="605" t="s">
        <v>230</v>
      </c>
      <c r="DE5" s="606"/>
      <c r="DF5" s="606"/>
      <c r="DG5" s="606"/>
      <c r="DH5" s="606"/>
      <c r="DI5" s="606"/>
      <c r="DJ5" s="606"/>
      <c r="DK5" s="606"/>
      <c r="DL5" s="606"/>
      <c r="DM5" s="606"/>
      <c r="DN5" s="606"/>
      <c r="DO5" s="606"/>
      <c r="DP5" s="607"/>
      <c r="DQ5" s="605" t="s">
        <v>231</v>
      </c>
      <c r="DR5" s="606"/>
      <c r="DS5" s="606"/>
      <c r="DT5" s="606"/>
      <c r="DU5" s="606"/>
      <c r="DV5" s="606"/>
      <c r="DW5" s="606"/>
      <c r="DX5" s="606"/>
      <c r="DY5" s="606"/>
      <c r="DZ5" s="606"/>
      <c r="EA5" s="606"/>
      <c r="EB5" s="606"/>
      <c r="EC5" s="607"/>
    </row>
    <row r="6" spans="2:143" ht="11.25" customHeight="1" x14ac:dyDescent="0.15">
      <c r="B6" s="620" t="s">
        <v>232</v>
      </c>
      <c r="C6" s="621"/>
      <c r="D6" s="621"/>
      <c r="E6" s="621"/>
      <c r="F6" s="621"/>
      <c r="G6" s="621"/>
      <c r="H6" s="621"/>
      <c r="I6" s="621"/>
      <c r="J6" s="621"/>
      <c r="K6" s="621"/>
      <c r="L6" s="621"/>
      <c r="M6" s="621"/>
      <c r="N6" s="621"/>
      <c r="O6" s="621"/>
      <c r="P6" s="621"/>
      <c r="Q6" s="622"/>
      <c r="R6" s="623">
        <v>629923</v>
      </c>
      <c r="S6" s="624"/>
      <c r="T6" s="624"/>
      <c r="U6" s="624"/>
      <c r="V6" s="624"/>
      <c r="W6" s="624"/>
      <c r="X6" s="624"/>
      <c r="Y6" s="625"/>
      <c r="Z6" s="626">
        <v>0.9</v>
      </c>
      <c r="AA6" s="626"/>
      <c r="AB6" s="626"/>
      <c r="AC6" s="626"/>
      <c r="AD6" s="627">
        <v>629923</v>
      </c>
      <c r="AE6" s="627"/>
      <c r="AF6" s="627"/>
      <c r="AG6" s="627"/>
      <c r="AH6" s="627"/>
      <c r="AI6" s="627"/>
      <c r="AJ6" s="627"/>
      <c r="AK6" s="627"/>
      <c r="AL6" s="628">
        <v>1.8</v>
      </c>
      <c r="AM6" s="629"/>
      <c r="AN6" s="629"/>
      <c r="AO6" s="630"/>
      <c r="AP6" s="620" t="s">
        <v>233</v>
      </c>
      <c r="AQ6" s="621"/>
      <c r="AR6" s="621"/>
      <c r="AS6" s="621"/>
      <c r="AT6" s="621"/>
      <c r="AU6" s="621"/>
      <c r="AV6" s="621"/>
      <c r="AW6" s="621"/>
      <c r="AX6" s="621"/>
      <c r="AY6" s="621"/>
      <c r="AZ6" s="621"/>
      <c r="BA6" s="621"/>
      <c r="BB6" s="621"/>
      <c r="BC6" s="621"/>
      <c r="BD6" s="621"/>
      <c r="BE6" s="621"/>
      <c r="BF6" s="622"/>
      <c r="BG6" s="623">
        <v>16162382</v>
      </c>
      <c r="BH6" s="624"/>
      <c r="BI6" s="624"/>
      <c r="BJ6" s="624"/>
      <c r="BK6" s="624"/>
      <c r="BL6" s="624"/>
      <c r="BM6" s="624"/>
      <c r="BN6" s="625"/>
      <c r="BO6" s="626">
        <v>99.9</v>
      </c>
      <c r="BP6" s="626"/>
      <c r="BQ6" s="626"/>
      <c r="BR6" s="626"/>
      <c r="BS6" s="627">
        <v>1355867</v>
      </c>
      <c r="BT6" s="627"/>
      <c r="BU6" s="627"/>
      <c r="BV6" s="627"/>
      <c r="BW6" s="627"/>
      <c r="BX6" s="627"/>
      <c r="BY6" s="627"/>
      <c r="BZ6" s="627"/>
      <c r="CA6" s="627"/>
      <c r="CB6" s="631"/>
      <c r="CD6" s="609" t="s">
        <v>234</v>
      </c>
      <c r="CE6" s="610"/>
      <c r="CF6" s="610"/>
      <c r="CG6" s="610"/>
      <c r="CH6" s="610"/>
      <c r="CI6" s="610"/>
      <c r="CJ6" s="610"/>
      <c r="CK6" s="610"/>
      <c r="CL6" s="610"/>
      <c r="CM6" s="610"/>
      <c r="CN6" s="610"/>
      <c r="CO6" s="610"/>
      <c r="CP6" s="610"/>
      <c r="CQ6" s="611"/>
      <c r="CR6" s="623">
        <v>339828</v>
      </c>
      <c r="CS6" s="624"/>
      <c r="CT6" s="624"/>
      <c r="CU6" s="624"/>
      <c r="CV6" s="624"/>
      <c r="CW6" s="624"/>
      <c r="CX6" s="624"/>
      <c r="CY6" s="625"/>
      <c r="CZ6" s="617">
        <v>0.5</v>
      </c>
      <c r="DA6" s="618"/>
      <c r="DB6" s="618"/>
      <c r="DC6" s="634"/>
      <c r="DD6" s="632" t="s">
        <v>130</v>
      </c>
      <c r="DE6" s="624"/>
      <c r="DF6" s="624"/>
      <c r="DG6" s="624"/>
      <c r="DH6" s="624"/>
      <c r="DI6" s="624"/>
      <c r="DJ6" s="624"/>
      <c r="DK6" s="624"/>
      <c r="DL6" s="624"/>
      <c r="DM6" s="624"/>
      <c r="DN6" s="624"/>
      <c r="DO6" s="624"/>
      <c r="DP6" s="625"/>
      <c r="DQ6" s="632">
        <v>339828</v>
      </c>
      <c r="DR6" s="624"/>
      <c r="DS6" s="624"/>
      <c r="DT6" s="624"/>
      <c r="DU6" s="624"/>
      <c r="DV6" s="624"/>
      <c r="DW6" s="624"/>
      <c r="DX6" s="624"/>
      <c r="DY6" s="624"/>
      <c r="DZ6" s="624"/>
      <c r="EA6" s="624"/>
      <c r="EB6" s="624"/>
      <c r="EC6" s="633"/>
    </row>
    <row r="7" spans="2:143" ht="11.25" customHeight="1" x14ac:dyDescent="0.15">
      <c r="B7" s="620" t="s">
        <v>235</v>
      </c>
      <c r="C7" s="621"/>
      <c r="D7" s="621"/>
      <c r="E7" s="621"/>
      <c r="F7" s="621"/>
      <c r="G7" s="621"/>
      <c r="H7" s="621"/>
      <c r="I7" s="621"/>
      <c r="J7" s="621"/>
      <c r="K7" s="621"/>
      <c r="L7" s="621"/>
      <c r="M7" s="621"/>
      <c r="N7" s="621"/>
      <c r="O7" s="621"/>
      <c r="P7" s="621"/>
      <c r="Q7" s="622"/>
      <c r="R7" s="623">
        <v>2991</v>
      </c>
      <c r="S7" s="624"/>
      <c r="T7" s="624"/>
      <c r="U7" s="624"/>
      <c r="V7" s="624"/>
      <c r="W7" s="624"/>
      <c r="X7" s="624"/>
      <c r="Y7" s="625"/>
      <c r="Z7" s="626">
        <v>0</v>
      </c>
      <c r="AA7" s="626"/>
      <c r="AB7" s="626"/>
      <c r="AC7" s="626"/>
      <c r="AD7" s="627">
        <v>2991</v>
      </c>
      <c r="AE7" s="627"/>
      <c r="AF7" s="627"/>
      <c r="AG7" s="627"/>
      <c r="AH7" s="627"/>
      <c r="AI7" s="627"/>
      <c r="AJ7" s="627"/>
      <c r="AK7" s="627"/>
      <c r="AL7" s="628">
        <v>0</v>
      </c>
      <c r="AM7" s="629"/>
      <c r="AN7" s="629"/>
      <c r="AO7" s="630"/>
      <c r="AP7" s="620" t="s">
        <v>236</v>
      </c>
      <c r="AQ7" s="621"/>
      <c r="AR7" s="621"/>
      <c r="AS7" s="621"/>
      <c r="AT7" s="621"/>
      <c r="AU7" s="621"/>
      <c r="AV7" s="621"/>
      <c r="AW7" s="621"/>
      <c r="AX7" s="621"/>
      <c r="AY7" s="621"/>
      <c r="AZ7" s="621"/>
      <c r="BA7" s="621"/>
      <c r="BB7" s="621"/>
      <c r="BC7" s="621"/>
      <c r="BD7" s="621"/>
      <c r="BE7" s="621"/>
      <c r="BF7" s="622"/>
      <c r="BG7" s="623">
        <v>6051055</v>
      </c>
      <c r="BH7" s="624"/>
      <c r="BI7" s="624"/>
      <c r="BJ7" s="624"/>
      <c r="BK7" s="624"/>
      <c r="BL7" s="624"/>
      <c r="BM7" s="624"/>
      <c r="BN7" s="625"/>
      <c r="BO7" s="626">
        <v>37.4</v>
      </c>
      <c r="BP7" s="626"/>
      <c r="BQ7" s="626"/>
      <c r="BR7" s="626"/>
      <c r="BS7" s="627">
        <v>244485</v>
      </c>
      <c r="BT7" s="627"/>
      <c r="BU7" s="627"/>
      <c r="BV7" s="627"/>
      <c r="BW7" s="627"/>
      <c r="BX7" s="627"/>
      <c r="BY7" s="627"/>
      <c r="BZ7" s="627"/>
      <c r="CA7" s="627"/>
      <c r="CB7" s="631"/>
      <c r="CD7" s="620" t="s">
        <v>237</v>
      </c>
      <c r="CE7" s="621"/>
      <c r="CF7" s="621"/>
      <c r="CG7" s="621"/>
      <c r="CH7" s="621"/>
      <c r="CI7" s="621"/>
      <c r="CJ7" s="621"/>
      <c r="CK7" s="621"/>
      <c r="CL7" s="621"/>
      <c r="CM7" s="621"/>
      <c r="CN7" s="621"/>
      <c r="CO7" s="621"/>
      <c r="CP7" s="621"/>
      <c r="CQ7" s="622"/>
      <c r="CR7" s="623">
        <v>10345467</v>
      </c>
      <c r="CS7" s="624"/>
      <c r="CT7" s="624"/>
      <c r="CU7" s="624"/>
      <c r="CV7" s="624"/>
      <c r="CW7" s="624"/>
      <c r="CX7" s="624"/>
      <c r="CY7" s="625"/>
      <c r="CZ7" s="626">
        <v>15.3</v>
      </c>
      <c r="DA7" s="626"/>
      <c r="DB7" s="626"/>
      <c r="DC7" s="626"/>
      <c r="DD7" s="632">
        <v>497829</v>
      </c>
      <c r="DE7" s="624"/>
      <c r="DF7" s="624"/>
      <c r="DG7" s="624"/>
      <c r="DH7" s="624"/>
      <c r="DI7" s="624"/>
      <c r="DJ7" s="624"/>
      <c r="DK7" s="624"/>
      <c r="DL7" s="624"/>
      <c r="DM7" s="624"/>
      <c r="DN7" s="624"/>
      <c r="DO7" s="624"/>
      <c r="DP7" s="625"/>
      <c r="DQ7" s="632">
        <v>5929102</v>
      </c>
      <c r="DR7" s="624"/>
      <c r="DS7" s="624"/>
      <c r="DT7" s="624"/>
      <c r="DU7" s="624"/>
      <c r="DV7" s="624"/>
      <c r="DW7" s="624"/>
      <c r="DX7" s="624"/>
      <c r="DY7" s="624"/>
      <c r="DZ7" s="624"/>
      <c r="EA7" s="624"/>
      <c r="EB7" s="624"/>
      <c r="EC7" s="633"/>
    </row>
    <row r="8" spans="2:143" ht="11.25" customHeight="1" x14ac:dyDescent="0.15">
      <c r="B8" s="620" t="s">
        <v>238</v>
      </c>
      <c r="C8" s="621"/>
      <c r="D8" s="621"/>
      <c r="E8" s="621"/>
      <c r="F8" s="621"/>
      <c r="G8" s="621"/>
      <c r="H8" s="621"/>
      <c r="I8" s="621"/>
      <c r="J8" s="621"/>
      <c r="K8" s="621"/>
      <c r="L8" s="621"/>
      <c r="M8" s="621"/>
      <c r="N8" s="621"/>
      <c r="O8" s="621"/>
      <c r="P8" s="621"/>
      <c r="Q8" s="622"/>
      <c r="R8" s="623">
        <v>57479</v>
      </c>
      <c r="S8" s="624"/>
      <c r="T8" s="624"/>
      <c r="U8" s="624"/>
      <c r="V8" s="624"/>
      <c r="W8" s="624"/>
      <c r="X8" s="624"/>
      <c r="Y8" s="625"/>
      <c r="Z8" s="626">
        <v>0.1</v>
      </c>
      <c r="AA8" s="626"/>
      <c r="AB8" s="626"/>
      <c r="AC8" s="626"/>
      <c r="AD8" s="627">
        <v>57479</v>
      </c>
      <c r="AE8" s="627"/>
      <c r="AF8" s="627"/>
      <c r="AG8" s="627"/>
      <c r="AH8" s="627"/>
      <c r="AI8" s="627"/>
      <c r="AJ8" s="627"/>
      <c r="AK8" s="627"/>
      <c r="AL8" s="628">
        <v>0.2</v>
      </c>
      <c r="AM8" s="629"/>
      <c r="AN8" s="629"/>
      <c r="AO8" s="630"/>
      <c r="AP8" s="620" t="s">
        <v>239</v>
      </c>
      <c r="AQ8" s="621"/>
      <c r="AR8" s="621"/>
      <c r="AS8" s="621"/>
      <c r="AT8" s="621"/>
      <c r="AU8" s="621"/>
      <c r="AV8" s="621"/>
      <c r="AW8" s="621"/>
      <c r="AX8" s="621"/>
      <c r="AY8" s="621"/>
      <c r="AZ8" s="621"/>
      <c r="BA8" s="621"/>
      <c r="BB8" s="621"/>
      <c r="BC8" s="621"/>
      <c r="BD8" s="621"/>
      <c r="BE8" s="621"/>
      <c r="BF8" s="622"/>
      <c r="BG8" s="623">
        <v>204426</v>
      </c>
      <c r="BH8" s="624"/>
      <c r="BI8" s="624"/>
      <c r="BJ8" s="624"/>
      <c r="BK8" s="624"/>
      <c r="BL8" s="624"/>
      <c r="BM8" s="624"/>
      <c r="BN8" s="625"/>
      <c r="BO8" s="626">
        <v>1.3</v>
      </c>
      <c r="BP8" s="626"/>
      <c r="BQ8" s="626"/>
      <c r="BR8" s="626"/>
      <c r="BS8" s="627" t="s">
        <v>130</v>
      </c>
      <c r="BT8" s="627"/>
      <c r="BU8" s="627"/>
      <c r="BV8" s="627"/>
      <c r="BW8" s="627"/>
      <c r="BX8" s="627"/>
      <c r="BY8" s="627"/>
      <c r="BZ8" s="627"/>
      <c r="CA8" s="627"/>
      <c r="CB8" s="631"/>
      <c r="CD8" s="620" t="s">
        <v>240</v>
      </c>
      <c r="CE8" s="621"/>
      <c r="CF8" s="621"/>
      <c r="CG8" s="621"/>
      <c r="CH8" s="621"/>
      <c r="CI8" s="621"/>
      <c r="CJ8" s="621"/>
      <c r="CK8" s="621"/>
      <c r="CL8" s="621"/>
      <c r="CM8" s="621"/>
      <c r="CN8" s="621"/>
      <c r="CO8" s="621"/>
      <c r="CP8" s="621"/>
      <c r="CQ8" s="622"/>
      <c r="CR8" s="623">
        <v>25511312</v>
      </c>
      <c r="CS8" s="624"/>
      <c r="CT8" s="624"/>
      <c r="CU8" s="624"/>
      <c r="CV8" s="624"/>
      <c r="CW8" s="624"/>
      <c r="CX8" s="624"/>
      <c r="CY8" s="625"/>
      <c r="CZ8" s="626">
        <v>37.700000000000003</v>
      </c>
      <c r="DA8" s="626"/>
      <c r="DB8" s="626"/>
      <c r="DC8" s="626"/>
      <c r="DD8" s="632">
        <v>80976</v>
      </c>
      <c r="DE8" s="624"/>
      <c r="DF8" s="624"/>
      <c r="DG8" s="624"/>
      <c r="DH8" s="624"/>
      <c r="DI8" s="624"/>
      <c r="DJ8" s="624"/>
      <c r="DK8" s="624"/>
      <c r="DL8" s="624"/>
      <c r="DM8" s="624"/>
      <c r="DN8" s="624"/>
      <c r="DO8" s="624"/>
      <c r="DP8" s="625"/>
      <c r="DQ8" s="632">
        <v>11361238</v>
      </c>
      <c r="DR8" s="624"/>
      <c r="DS8" s="624"/>
      <c r="DT8" s="624"/>
      <c r="DU8" s="624"/>
      <c r="DV8" s="624"/>
      <c r="DW8" s="624"/>
      <c r="DX8" s="624"/>
      <c r="DY8" s="624"/>
      <c r="DZ8" s="624"/>
      <c r="EA8" s="624"/>
      <c r="EB8" s="624"/>
      <c r="EC8" s="633"/>
    </row>
    <row r="9" spans="2:143" ht="11.25" customHeight="1" x14ac:dyDescent="0.15">
      <c r="B9" s="620" t="s">
        <v>241</v>
      </c>
      <c r="C9" s="621"/>
      <c r="D9" s="621"/>
      <c r="E9" s="621"/>
      <c r="F9" s="621"/>
      <c r="G9" s="621"/>
      <c r="H9" s="621"/>
      <c r="I9" s="621"/>
      <c r="J9" s="621"/>
      <c r="K9" s="621"/>
      <c r="L9" s="621"/>
      <c r="M9" s="621"/>
      <c r="N9" s="621"/>
      <c r="O9" s="621"/>
      <c r="P9" s="621"/>
      <c r="Q9" s="622"/>
      <c r="R9" s="623">
        <v>39441</v>
      </c>
      <c r="S9" s="624"/>
      <c r="T9" s="624"/>
      <c r="U9" s="624"/>
      <c r="V9" s="624"/>
      <c r="W9" s="624"/>
      <c r="X9" s="624"/>
      <c r="Y9" s="625"/>
      <c r="Z9" s="626">
        <v>0.1</v>
      </c>
      <c r="AA9" s="626"/>
      <c r="AB9" s="626"/>
      <c r="AC9" s="626"/>
      <c r="AD9" s="627">
        <v>39441</v>
      </c>
      <c r="AE9" s="627"/>
      <c r="AF9" s="627"/>
      <c r="AG9" s="627"/>
      <c r="AH9" s="627"/>
      <c r="AI9" s="627"/>
      <c r="AJ9" s="627"/>
      <c r="AK9" s="627"/>
      <c r="AL9" s="628">
        <v>0.1</v>
      </c>
      <c r="AM9" s="629"/>
      <c r="AN9" s="629"/>
      <c r="AO9" s="630"/>
      <c r="AP9" s="620" t="s">
        <v>242</v>
      </c>
      <c r="AQ9" s="621"/>
      <c r="AR9" s="621"/>
      <c r="AS9" s="621"/>
      <c r="AT9" s="621"/>
      <c r="AU9" s="621"/>
      <c r="AV9" s="621"/>
      <c r="AW9" s="621"/>
      <c r="AX9" s="621"/>
      <c r="AY9" s="621"/>
      <c r="AZ9" s="621"/>
      <c r="BA9" s="621"/>
      <c r="BB9" s="621"/>
      <c r="BC9" s="621"/>
      <c r="BD9" s="621"/>
      <c r="BE9" s="621"/>
      <c r="BF9" s="622"/>
      <c r="BG9" s="623">
        <v>4821618</v>
      </c>
      <c r="BH9" s="624"/>
      <c r="BI9" s="624"/>
      <c r="BJ9" s="624"/>
      <c r="BK9" s="624"/>
      <c r="BL9" s="624"/>
      <c r="BM9" s="624"/>
      <c r="BN9" s="625"/>
      <c r="BO9" s="626">
        <v>29.8</v>
      </c>
      <c r="BP9" s="626"/>
      <c r="BQ9" s="626"/>
      <c r="BR9" s="626"/>
      <c r="BS9" s="627" t="s">
        <v>130</v>
      </c>
      <c r="BT9" s="627"/>
      <c r="BU9" s="627"/>
      <c r="BV9" s="627"/>
      <c r="BW9" s="627"/>
      <c r="BX9" s="627"/>
      <c r="BY9" s="627"/>
      <c r="BZ9" s="627"/>
      <c r="CA9" s="627"/>
      <c r="CB9" s="631"/>
      <c r="CD9" s="620" t="s">
        <v>243</v>
      </c>
      <c r="CE9" s="621"/>
      <c r="CF9" s="621"/>
      <c r="CG9" s="621"/>
      <c r="CH9" s="621"/>
      <c r="CI9" s="621"/>
      <c r="CJ9" s="621"/>
      <c r="CK9" s="621"/>
      <c r="CL9" s="621"/>
      <c r="CM9" s="621"/>
      <c r="CN9" s="621"/>
      <c r="CO9" s="621"/>
      <c r="CP9" s="621"/>
      <c r="CQ9" s="622"/>
      <c r="CR9" s="623">
        <v>4632739</v>
      </c>
      <c r="CS9" s="624"/>
      <c r="CT9" s="624"/>
      <c r="CU9" s="624"/>
      <c r="CV9" s="624"/>
      <c r="CW9" s="624"/>
      <c r="CX9" s="624"/>
      <c r="CY9" s="625"/>
      <c r="CZ9" s="626">
        <v>6.8</v>
      </c>
      <c r="DA9" s="626"/>
      <c r="DB9" s="626"/>
      <c r="DC9" s="626"/>
      <c r="DD9" s="632">
        <v>73089</v>
      </c>
      <c r="DE9" s="624"/>
      <c r="DF9" s="624"/>
      <c r="DG9" s="624"/>
      <c r="DH9" s="624"/>
      <c r="DI9" s="624"/>
      <c r="DJ9" s="624"/>
      <c r="DK9" s="624"/>
      <c r="DL9" s="624"/>
      <c r="DM9" s="624"/>
      <c r="DN9" s="624"/>
      <c r="DO9" s="624"/>
      <c r="DP9" s="625"/>
      <c r="DQ9" s="632">
        <v>2826529</v>
      </c>
      <c r="DR9" s="624"/>
      <c r="DS9" s="624"/>
      <c r="DT9" s="624"/>
      <c r="DU9" s="624"/>
      <c r="DV9" s="624"/>
      <c r="DW9" s="624"/>
      <c r="DX9" s="624"/>
      <c r="DY9" s="624"/>
      <c r="DZ9" s="624"/>
      <c r="EA9" s="624"/>
      <c r="EB9" s="624"/>
      <c r="EC9" s="633"/>
    </row>
    <row r="10" spans="2:143" ht="11.25" customHeight="1" x14ac:dyDescent="0.15">
      <c r="B10" s="620" t="s">
        <v>244</v>
      </c>
      <c r="C10" s="621"/>
      <c r="D10" s="621"/>
      <c r="E10" s="621"/>
      <c r="F10" s="621"/>
      <c r="G10" s="621"/>
      <c r="H10" s="621"/>
      <c r="I10" s="621"/>
      <c r="J10" s="621"/>
      <c r="K10" s="621"/>
      <c r="L10" s="621"/>
      <c r="M10" s="621"/>
      <c r="N10" s="621"/>
      <c r="O10" s="621"/>
      <c r="P10" s="621"/>
      <c r="Q10" s="622"/>
      <c r="R10" s="623" t="s">
        <v>245</v>
      </c>
      <c r="S10" s="624"/>
      <c r="T10" s="624"/>
      <c r="U10" s="624"/>
      <c r="V10" s="624"/>
      <c r="W10" s="624"/>
      <c r="X10" s="624"/>
      <c r="Y10" s="625"/>
      <c r="Z10" s="626" t="s">
        <v>130</v>
      </c>
      <c r="AA10" s="626"/>
      <c r="AB10" s="626"/>
      <c r="AC10" s="626"/>
      <c r="AD10" s="627" t="s">
        <v>245</v>
      </c>
      <c r="AE10" s="627"/>
      <c r="AF10" s="627"/>
      <c r="AG10" s="627"/>
      <c r="AH10" s="627"/>
      <c r="AI10" s="627"/>
      <c r="AJ10" s="627"/>
      <c r="AK10" s="627"/>
      <c r="AL10" s="628" t="s">
        <v>245</v>
      </c>
      <c r="AM10" s="629"/>
      <c r="AN10" s="629"/>
      <c r="AO10" s="630"/>
      <c r="AP10" s="620" t="s">
        <v>246</v>
      </c>
      <c r="AQ10" s="621"/>
      <c r="AR10" s="621"/>
      <c r="AS10" s="621"/>
      <c r="AT10" s="621"/>
      <c r="AU10" s="621"/>
      <c r="AV10" s="621"/>
      <c r="AW10" s="621"/>
      <c r="AX10" s="621"/>
      <c r="AY10" s="621"/>
      <c r="AZ10" s="621"/>
      <c r="BA10" s="621"/>
      <c r="BB10" s="621"/>
      <c r="BC10" s="621"/>
      <c r="BD10" s="621"/>
      <c r="BE10" s="621"/>
      <c r="BF10" s="622"/>
      <c r="BG10" s="623">
        <v>401189</v>
      </c>
      <c r="BH10" s="624"/>
      <c r="BI10" s="624"/>
      <c r="BJ10" s="624"/>
      <c r="BK10" s="624"/>
      <c r="BL10" s="624"/>
      <c r="BM10" s="624"/>
      <c r="BN10" s="625"/>
      <c r="BO10" s="626">
        <v>2.5</v>
      </c>
      <c r="BP10" s="626"/>
      <c r="BQ10" s="626"/>
      <c r="BR10" s="626"/>
      <c r="BS10" s="627">
        <v>66699</v>
      </c>
      <c r="BT10" s="627"/>
      <c r="BU10" s="627"/>
      <c r="BV10" s="627"/>
      <c r="BW10" s="627"/>
      <c r="BX10" s="627"/>
      <c r="BY10" s="627"/>
      <c r="BZ10" s="627"/>
      <c r="CA10" s="627"/>
      <c r="CB10" s="631"/>
      <c r="CD10" s="620" t="s">
        <v>247</v>
      </c>
      <c r="CE10" s="621"/>
      <c r="CF10" s="621"/>
      <c r="CG10" s="621"/>
      <c r="CH10" s="621"/>
      <c r="CI10" s="621"/>
      <c r="CJ10" s="621"/>
      <c r="CK10" s="621"/>
      <c r="CL10" s="621"/>
      <c r="CM10" s="621"/>
      <c r="CN10" s="621"/>
      <c r="CO10" s="621"/>
      <c r="CP10" s="621"/>
      <c r="CQ10" s="622"/>
      <c r="CR10" s="623">
        <v>54563</v>
      </c>
      <c r="CS10" s="624"/>
      <c r="CT10" s="624"/>
      <c r="CU10" s="624"/>
      <c r="CV10" s="624"/>
      <c r="CW10" s="624"/>
      <c r="CX10" s="624"/>
      <c r="CY10" s="625"/>
      <c r="CZ10" s="626">
        <v>0.1</v>
      </c>
      <c r="DA10" s="626"/>
      <c r="DB10" s="626"/>
      <c r="DC10" s="626"/>
      <c r="DD10" s="632" t="s">
        <v>245</v>
      </c>
      <c r="DE10" s="624"/>
      <c r="DF10" s="624"/>
      <c r="DG10" s="624"/>
      <c r="DH10" s="624"/>
      <c r="DI10" s="624"/>
      <c r="DJ10" s="624"/>
      <c r="DK10" s="624"/>
      <c r="DL10" s="624"/>
      <c r="DM10" s="624"/>
      <c r="DN10" s="624"/>
      <c r="DO10" s="624"/>
      <c r="DP10" s="625"/>
      <c r="DQ10" s="632">
        <v>51303</v>
      </c>
      <c r="DR10" s="624"/>
      <c r="DS10" s="624"/>
      <c r="DT10" s="624"/>
      <c r="DU10" s="624"/>
      <c r="DV10" s="624"/>
      <c r="DW10" s="624"/>
      <c r="DX10" s="624"/>
      <c r="DY10" s="624"/>
      <c r="DZ10" s="624"/>
      <c r="EA10" s="624"/>
      <c r="EB10" s="624"/>
      <c r="EC10" s="633"/>
    </row>
    <row r="11" spans="2:143" ht="11.25" customHeight="1" x14ac:dyDescent="0.15">
      <c r="B11" s="620" t="s">
        <v>248</v>
      </c>
      <c r="C11" s="621"/>
      <c r="D11" s="621"/>
      <c r="E11" s="621"/>
      <c r="F11" s="621"/>
      <c r="G11" s="621"/>
      <c r="H11" s="621"/>
      <c r="I11" s="621"/>
      <c r="J11" s="621"/>
      <c r="K11" s="621"/>
      <c r="L11" s="621"/>
      <c r="M11" s="621"/>
      <c r="N11" s="621"/>
      <c r="O11" s="621"/>
      <c r="P11" s="621"/>
      <c r="Q11" s="622"/>
      <c r="R11" s="623">
        <v>3058904</v>
      </c>
      <c r="S11" s="624"/>
      <c r="T11" s="624"/>
      <c r="U11" s="624"/>
      <c r="V11" s="624"/>
      <c r="W11" s="624"/>
      <c r="X11" s="624"/>
      <c r="Y11" s="625"/>
      <c r="Z11" s="628">
        <v>4.4000000000000004</v>
      </c>
      <c r="AA11" s="629"/>
      <c r="AB11" s="629"/>
      <c r="AC11" s="635"/>
      <c r="AD11" s="632">
        <v>3058904</v>
      </c>
      <c r="AE11" s="624"/>
      <c r="AF11" s="624"/>
      <c r="AG11" s="624"/>
      <c r="AH11" s="624"/>
      <c r="AI11" s="624"/>
      <c r="AJ11" s="624"/>
      <c r="AK11" s="625"/>
      <c r="AL11" s="628">
        <v>8.6999999999999993</v>
      </c>
      <c r="AM11" s="629"/>
      <c r="AN11" s="629"/>
      <c r="AO11" s="630"/>
      <c r="AP11" s="620" t="s">
        <v>249</v>
      </c>
      <c r="AQ11" s="621"/>
      <c r="AR11" s="621"/>
      <c r="AS11" s="621"/>
      <c r="AT11" s="621"/>
      <c r="AU11" s="621"/>
      <c r="AV11" s="621"/>
      <c r="AW11" s="621"/>
      <c r="AX11" s="621"/>
      <c r="AY11" s="621"/>
      <c r="AZ11" s="621"/>
      <c r="BA11" s="621"/>
      <c r="BB11" s="621"/>
      <c r="BC11" s="621"/>
      <c r="BD11" s="621"/>
      <c r="BE11" s="621"/>
      <c r="BF11" s="622"/>
      <c r="BG11" s="623">
        <v>623822</v>
      </c>
      <c r="BH11" s="624"/>
      <c r="BI11" s="624"/>
      <c r="BJ11" s="624"/>
      <c r="BK11" s="624"/>
      <c r="BL11" s="624"/>
      <c r="BM11" s="624"/>
      <c r="BN11" s="625"/>
      <c r="BO11" s="626">
        <v>3.9</v>
      </c>
      <c r="BP11" s="626"/>
      <c r="BQ11" s="626"/>
      <c r="BR11" s="626"/>
      <c r="BS11" s="627">
        <v>177786</v>
      </c>
      <c r="BT11" s="627"/>
      <c r="BU11" s="627"/>
      <c r="BV11" s="627"/>
      <c r="BW11" s="627"/>
      <c r="BX11" s="627"/>
      <c r="BY11" s="627"/>
      <c r="BZ11" s="627"/>
      <c r="CA11" s="627"/>
      <c r="CB11" s="631"/>
      <c r="CD11" s="620" t="s">
        <v>250</v>
      </c>
      <c r="CE11" s="621"/>
      <c r="CF11" s="621"/>
      <c r="CG11" s="621"/>
      <c r="CH11" s="621"/>
      <c r="CI11" s="621"/>
      <c r="CJ11" s="621"/>
      <c r="CK11" s="621"/>
      <c r="CL11" s="621"/>
      <c r="CM11" s="621"/>
      <c r="CN11" s="621"/>
      <c r="CO11" s="621"/>
      <c r="CP11" s="621"/>
      <c r="CQ11" s="622"/>
      <c r="CR11" s="623">
        <v>3328487</v>
      </c>
      <c r="CS11" s="624"/>
      <c r="CT11" s="624"/>
      <c r="CU11" s="624"/>
      <c r="CV11" s="624"/>
      <c r="CW11" s="624"/>
      <c r="CX11" s="624"/>
      <c r="CY11" s="625"/>
      <c r="CZ11" s="626">
        <v>4.9000000000000004</v>
      </c>
      <c r="DA11" s="626"/>
      <c r="DB11" s="626"/>
      <c r="DC11" s="626"/>
      <c r="DD11" s="632">
        <v>1007206</v>
      </c>
      <c r="DE11" s="624"/>
      <c r="DF11" s="624"/>
      <c r="DG11" s="624"/>
      <c r="DH11" s="624"/>
      <c r="DI11" s="624"/>
      <c r="DJ11" s="624"/>
      <c r="DK11" s="624"/>
      <c r="DL11" s="624"/>
      <c r="DM11" s="624"/>
      <c r="DN11" s="624"/>
      <c r="DO11" s="624"/>
      <c r="DP11" s="625"/>
      <c r="DQ11" s="632">
        <v>2010731</v>
      </c>
      <c r="DR11" s="624"/>
      <c r="DS11" s="624"/>
      <c r="DT11" s="624"/>
      <c r="DU11" s="624"/>
      <c r="DV11" s="624"/>
      <c r="DW11" s="624"/>
      <c r="DX11" s="624"/>
      <c r="DY11" s="624"/>
      <c r="DZ11" s="624"/>
      <c r="EA11" s="624"/>
      <c r="EB11" s="624"/>
      <c r="EC11" s="633"/>
    </row>
    <row r="12" spans="2:143" ht="11.25" customHeight="1" x14ac:dyDescent="0.15">
      <c r="B12" s="620" t="s">
        <v>251</v>
      </c>
      <c r="C12" s="621"/>
      <c r="D12" s="621"/>
      <c r="E12" s="621"/>
      <c r="F12" s="621"/>
      <c r="G12" s="621"/>
      <c r="H12" s="621"/>
      <c r="I12" s="621"/>
      <c r="J12" s="621"/>
      <c r="K12" s="621"/>
      <c r="L12" s="621"/>
      <c r="M12" s="621"/>
      <c r="N12" s="621"/>
      <c r="O12" s="621"/>
      <c r="P12" s="621"/>
      <c r="Q12" s="622"/>
      <c r="R12" s="623">
        <v>8126</v>
      </c>
      <c r="S12" s="624"/>
      <c r="T12" s="624"/>
      <c r="U12" s="624"/>
      <c r="V12" s="624"/>
      <c r="W12" s="624"/>
      <c r="X12" s="624"/>
      <c r="Y12" s="625"/>
      <c r="Z12" s="626">
        <v>0</v>
      </c>
      <c r="AA12" s="626"/>
      <c r="AB12" s="626"/>
      <c r="AC12" s="626"/>
      <c r="AD12" s="627">
        <v>8126</v>
      </c>
      <c r="AE12" s="627"/>
      <c r="AF12" s="627"/>
      <c r="AG12" s="627"/>
      <c r="AH12" s="627"/>
      <c r="AI12" s="627"/>
      <c r="AJ12" s="627"/>
      <c r="AK12" s="627"/>
      <c r="AL12" s="628">
        <v>0</v>
      </c>
      <c r="AM12" s="629"/>
      <c r="AN12" s="629"/>
      <c r="AO12" s="630"/>
      <c r="AP12" s="620" t="s">
        <v>252</v>
      </c>
      <c r="AQ12" s="621"/>
      <c r="AR12" s="621"/>
      <c r="AS12" s="621"/>
      <c r="AT12" s="621"/>
      <c r="AU12" s="621"/>
      <c r="AV12" s="621"/>
      <c r="AW12" s="621"/>
      <c r="AX12" s="621"/>
      <c r="AY12" s="621"/>
      <c r="AZ12" s="621"/>
      <c r="BA12" s="621"/>
      <c r="BB12" s="621"/>
      <c r="BC12" s="621"/>
      <c r="BD12" s="621"/>
      <c r="BE12" s="621"/>
      <c r="BF12" s="622"/>
      <c r="BG12" s="623">
        <v>8704735</v>
      </c>
      <c r="BH12" s="624"/>
      <c r="BI12" s="624"/>
      <c r="BJ12" s="624"/>
      <c r="BK12" s="624"/>
      <c r="BL12" s="624"/>
      <c r="BM12" s="624"/>
      <c r="BN12" s="625"/>
      <c r="BO12" s="626">
        <v>53.8</v>
      </c>
      <c r="BP12" s="626"/>
      <c r="BQ12" s="626"/>
      <c r="BR12" s="626"/>
      <c r="BS12" s="627">
        <v>1111382</v>
      </c>
      <c r="BT12" s="627"/>
      <c r="BU12" s="627"/>
      <c r="BV12" s="627"/>
      <c r="BW12" s="627"/>
      <c r="BX12" s="627"/>
      <c r="BY12" s="627"/>
      <c r="BZ12" s="627"/>
      <c r="CA12" s="627"/>
      <c r="CB12" s="631"/>
      <c r="CD12" s="620" t="s">
        <v>253</v>
      </c>
      <c r="CE12" s="621"/>
      <c r="CF12" s="621"/>
      <c r="CG12" s="621"/>
      <c r="CH12" s="621"/>
      <c r="CI12" s="621"/>
      <c r="CJ12" s="621"/>
      <c r="CK12" s="621"/>
      <c r="CL12" s="621"/>
      <c r="CM12" s="621"/>
      <c r="CN12" s="621"/>
      <c r="CO12" s="621"/>
      <c r="CP12" s="621"/>
      <c r="CQ12" s="622"/>
      <c r="CR12" s="623">
        <v>2853988</v>
      </c>
      <c r="CS12" s="624"/>
      <c r="CT12" s="624"/>
      <c r="CU12" s="624"/>
      <c r="CV12" s="624"/>
      <c r="CW12" s="624"/>
      <c r="CX12" s="624"/>
      <c r="CY12" s="625"/>
      <c r="CZ12" s="626">
        <v>4.2</v>
      </c>
      <c r="DA12" s="626"/>
      <c r="DB12" s="626"/>
      <c r="DC12" s="626"/>
      <c r="DD12" s="632">
        <v>140725</v>
      </c>
      <c r="DE12" s="624"/>
      <c r="DF12" s="624"/>
      <c r="DG12" s="624"/>
      <c r="DH12" s="624"/>
      <c r="DI12" s="624"/>
      <c r="DJ12" s="624"/>
      <c r="DK12" s="624"/>
      <c r="DL12" s="624"/>
      <c r="DM12" s="624"/>
      <c r="DN12" s="624"/>
      <c r="DO12" s="624"/>
      <c r="DP12" s="625"/>
      <c r="DQ12" s="632">
        <v>1829301</v>
      </c>
      <c r="DR12" s="624"/>
      <c r="DS12" s="624"/>
      <c r="DT12" s="624"/>
      <c r="DU12" s="624"/>
      <c r="DV12" s="624"/>
      <c r="DW12" s="624"/>
      <c r="DX12" s="624"/>
      <c r="DY12" s="624"/>
      <c r="DZ12" s="624"/>
      <c r="EA12" s="624"/>
      <c r="EB12" s="624"/>
      <c r="EC12" s="633"/>
    </row>
    <row r="13" spans="2:143" ht="11.25" customHeight="1" x14ac:dyDescent="0.15">
      <c r="B13" s="620" t="s">
        <v>254</v>
      </c>
      <c r="C13" s="621"/>
      <c r="D13" s="621"/>
      <c r="E13" s="621"/>
      <c r="F13" s="621"/>
      <c r="G13" s="621"/>
      <c r="H13" s="621"/>
      <c r="I13" s="621"/>
      <c r="J13" s="621"/>
      <c r="K13" s="621"/>
      <c r="L13" s="621"/>
      <c r="M13" s="621"/>
      <c r="N13" s="621"/>
      <c r="O13" s="621"/>
      <c r="P13" s="621"/>
      <c r="Q13" s="622"/>
      <c r="R13" s="623" t="s">
        <v>245</v>
      </c>
      <c r="S13" s="624"/>
      <c r="T13" s="624"/>
      <c r="U13" s="624"/>
      <c r="V13" s="624"/>
      <c r="W13" s="624"/>
      <c r="X13" s="624"/>
      <c r="Y13" s="625"/>
      <c r="Z13" s="626" t="s">
        <v>245</v>
      </c>
      <c r="AA13" s="626"/>
      <c r="AB13" s="626"/>
      <c r="AC13" s="626"/>
      <c r="AD13" s="627" t="s">
        <v>130</v>
      </c>
      <c r="AE13" s="627"/>
      <c r="AF13" s="627"/>
      <c r="AG13" s="627"/>
      <c r="AH13" s="627"/>
      <c r="AI13" s="627"/>
      <c r="AJ13" s="627"/>
      <c r="AK13" s="627"/>
      <c r="AL13" s="628" t="s">
        <v>245</v>
      </c>
      <c r="AM13" s="629"/>
      <c r="AN13" s="629"/>
      <c r="AO13" s="630"/>
      <c r="AP13" s="620" t="s">
        <v>255</v>
      </c>
      <c r="AQ13" s="621"/>
      <c r="AR13" s="621"/>
      <c r="AS13" s="621"/>
      <c r="AT13" s="621"/>
      <c r="AU13" s="621"/>
      <c r="AV13" s="621"/>
      <c r="AW13" s="621"/>
      <c r="AX13" s="621"/>
      <c r="AY13" s="621"/>
      <c r="AZ13" s="621"/>
      <c r="BA13" s="621"/>
      <c r="BB13" s="621"/>
      <c r="BC13" s="621"/>
      <c r="BD13" s="621"/>
      <c r="BE13" s="621"/>
      <c r="BF13" s="622"/>
      <c r="BG13" s="623">
        <v>8644873</v>
      </c>
      <c r="BH13" s="624"/>
      <c r="BI13" s="624"/>
      <c r="BJ13" s="624"/>
      <c r="BK13" s="624"/>
      <c r="BL13" s="624"/>
      <c r="BM13" s="624"/>
      <c r="BN13" s="625"/>
      <c r="BO13" s="626">
        <v>53.4</v>
      </c>
      <c r="BP13" s="626"/>
      <c r="BQ13" s="626"/>
      <c r="BR13" s="626"/>
      <c r="BS13" s="627">
        <v>1111382</v>
      </c>
      <c r="BT13" s="627"/>
      <c r="BU13" s="627"/>
      <c r="BV13" s="627"/>
      <c r="BW13" s="627"/>
      <c r="BX13" s="627"/>
      <c r="BY13" s="627"/>
      <c r="BZ13" s="627"/>
      <c r="CA13" s="627"/>
      <c r="CB13" s="631"/>
      <c r="CD13" s="620" t="s">
        <v>256</v>
      </c>
      <c r="CE13" s="621"/>
      <c r="CF13" s="621"/>
      <c r="CG13" s="621"/>
      <c r="CH13" s="621"/>
      <c r="CI13" s="621"/>
      <c r="CJ13" s="621"/>
      <c r="CK13" s="621"/>
      <c r="CL13" s="621"/>
      <c r="CM13" s="621"/>
      <c r="CN13" s="621"/>
      <c r="CO13" s="621"/>
      <c r="CP13" s="621"/>
      <c r="CQ13" s="622"/>
      <c r="CR13" s="623">
        <v>5108130</v>
      </c>
      <c r="CS13" s="624"/>
      <c r="CT13" s="624"/>
      <c r="CU13" s="624"/>
      <c r="CV13" s="624"/>
      <c r="CW13" s="624"/>
      <c r="CX13" s="624"/>
      <c r="CY13" s="625"/>
      <c r="CZ13" s="626">
        <v>7.5</v>
      </c>
      <c r="DA13" s="626"/>
      <c r="DB13" s="626"/>
      <c r="DC13" s="626"/>
      <c r="DD13" s="632">
        <v>2747991</v>
      </c>
      <c r="DE13" s="624"/>
      <c r="DF13" s="624"/>
      <c r="DG13" s="624"/>
      <c r="DH13" s="624"/>
      <c r="DI13" s="624"/>
      <c r="DJ13" s="624"/>
      <c r="DK13" s="624"/>
      <c r="DL13" s="624"/>
      <c r="DM13" s="624"/>
      <c r="DN13" s="624"/>
      <c r="DO13" s="624"/>
      <c r="DP13" s="625"/>
      <c r="DQ13" s="632">
        <v>2664050</v>
      </c>
      <c r="DR13" s="624"/>
      <c r="DS13" s="624"/>
      <c r="DT13" s="624"/>
      <c r="DU13" s="624"/>
      <c r="DV13" s="624"/>
      <c r="DW13" s="624"/>
      <c r="DX13" s="624"/>
      <c r="DY13" s="624"/>
      <c r="DZ13" s="624"/>
      <c r="EA13" s="624"/>
      <c r="EB13" s="624"/>
      <c r="EC13" s="633"/>
    </row>
    <row r="14" spans="2:143" ht="11.25" customHeight="1" x14ac:dyDescent="0.15">
      <c r="B14" s="620" t="s">
        <v>257</v>
      </c>
      <c r="C14" s="621"/>
      <c r="D14" s="621"/>
      <c r="E14" s="621"/>
      <c r="F14" s="621"/>
      <c r="G14" s="621"/>
      <c r="H14" s="621"/>
      <c r="I14" s="621"/>
      <c r="J14" s="621"/>
      <c r="K14" s="621"/>
      <c r="L14" s="621"/>
      <c r="M14" s="621"/>
      <c r="N14" s="621"/>
      <c r="O14" s="621"/>
      <c r="P14" s="621"/>
      <c r="Q14" s="622"/>
      <c r="R14" s="623" t="s">
        <v>130</v>
      </c>
      <c r="S14" s="624"/>
      <c r="T14" s="624"/>
      <c r="U14" s="624"/>
      <c r="V14" s="624"/>
      <c r="W14" s="624"/>
      <c r="X14" s="624"/>
      <c r="Y14" s="625"/>
      <c r="Z14" s="626" t="s">
        <v>245</v>
      </c>
      <c r="AA14" s="626"/>
      <c r="AB14" s="626"/>
      <c r="AC14" s="626"/>
      <c r="AD14" s="627" t="s">
        <v>245</v>
      </c>
      <c r="AE14" s="627"/>
      <c r="AF14" s="627"/>
      <c r="AG14" s="627"/>
      <c r="AH14" s="627"/>
      <c r="AI14" s="627"/>
      <c r="AJ14" s="627"/>
      <c r="AK14" s="627"/>
      <c r="AL14" s="628" t="s">
        <v>130</v>
      </c>
      <c r="AM14" s="629"/>
      <c r="AN14" s="629"/>
      <c r="AO14" s="630"/>
      <c r="AP14" s="620" t="s">
        <v>258</v>
      </c>
      <c r="AQ14" s="621"/>
      <c r="AR14" s="621"/>
      <c r="AS14" s="621"/>
      <c r="AT14" s="621"/>
      <c r="AU14" s="621"/>
      <c r="AV14" s="621"/>
      <c r="AW14" s="621"/>
      <c r="AX14" s="621"/>
      <c r="AY14" s="621"/>
      <c r="AZ14" s="621"/>
      <c r="BA14" s="621"/>
      <c r="BB14" s="621"/>
      <c r="BC14" s="621"/>
      <c r="BD14" s="621"/>
      <c r="BE14" s="621"/>
      <c r="BF14" s="622"/>
      <c r="BG14" s="623">
        <v>477272</v>
      </c>
      <c r="BH14" s="624"/>
      <c r="BI14" s="624"/>
      <c r="BJ14" s="624"/>
      <c r="BK14" s="624"/>
      <c r="BL14" s="624"/>
      <c r="BM14" s="624"/>
      <c r="BN14" s="625"/>
      <c r="BO14" s="626">
        <v>3</v>
      </c>
      <c r="BP14" s="626"/>
      <c r="BQ14" s="626"/>
      <c r="BR14" s="626"/>
      <c r="BS14" s="627" t="s">
        <v>245</v>
      </c>
      <c r="BT14" s="627"/>
      <c r="BU14" s="627"/>
      <c r="BV14" s="627"/>
      <c r="BW14" s="627"/>
      <c r="BX14" s="627"/>
      <c r="BY14" s="627"/>
      <c r="BZ14" s="627"/>
      <c r="CA14" s="627"/>
      <c r="CB14" s="631"/>
      <c r="CD14" s="620" t="s">
        <v>259</v>
      </c>
      <c r="CE14" s="621"/>
      <c r="CF14" s="621"/>
      <c r="CG14" s="621"/>
      <c r="CH14" s="621"/>
      <c r="CI14" s="621"/>
      <c r="CJ14" s="621"/>
      <c r="CK14" s="621"/>
      <c r="CL14" s="621"/>
      <c r="CM14" s="621"/>
      <c r="CN14" s="621"/>
      <c r="CO14" s="621"/>
      <c r="CP14" s="621"/>
      <c r="CQ14" s="622"/>
      <c r="CR14" s="623">
        <v>2434196</v>
      </c>
      <c r="CS14" s="624"/>
      <c r="CT14" s="624"/>
      <c r="CU14" s="624"/>
      <c r="CV14" s="624"/>
      <c r="CW14" s="624"/>
      <c r="CX14" s="624"/>
      <c r="CY14" s="625"/>
      <c r="CZ14" s="626">
        <v>3.6</v>
      </c>
      <c r="DA14" s="626"/>
      <c r="DB14" s="626"/>
      <c r="DC14" s="626"/>
      <c r="DD14" s="632">
        <v>103730</v>
      </c>
      <c r="DE14" s="624"/>
      <c r="DF14" s="624"/>
      <c r="DG14" s="624"/>
      <c r="DH14" s="624"/>
      <c r="DI14" s="624"/>
      <c r="DJ14" s="624"/>
      <c r="DK14" s="624"/>
      <c r="DL14" s="624"/>
      <c r="DM14" s="624"/>
      <c r="DN14" s="624"/>
      <c r="DO14" s="624"/>
      <c r="DP14" s="625"/>
      <c r="DQ14" s="632">
        <v>2003010</v>
      </c>
      <c r="DR14" s="624"/>
      <c r="DS14" s="624"/>
      <c r="DT14" s="624"/>
      <c r="DU14" s="624"/>
      <c r="DV14" s="624"/>
      <c r="DW14" s="624"/>
      <c r="DX14" s="624"/>
      <c r="DY14" s="624"/>
      <c r="DZ14" s="624"/>
      <c r="EA14" s="624"/>
      <c r="EB14" s="624"/>
      <c r="EC14" s="633"/>
    </row>
    <row r="15" spans="2:143" ht="11.25" customHeight="1" x14ac:dyDescent="0.15">
      <c r="B15" s="620" t="s">
        <v>260</v>
      </c>
      <c r="C15" s="621"/>
      <c r="D15" s="621"/>
      <c r="E15" s="621"/>
      <c r="F15" s="621"/>
      <c r="G15" s="621"/>
      <c r="H15" s="621"/>
      <c r="I15" s="621"/>
      <c r="J15" s="621"/>
      <c r="K15" s="621"/>
      <c r="L15" s="621"/>
      <c r="M15" s="621"/>
      <c r="N15" s="621"/>
      <c r="O15" s="621"/>
      <c r="P15" s="621"/>
      <c r="Q15" s="622"/>
      <c r="R15" s="623" t="s">
        <v>130</v>
      </c>
      <c r="S15" s="624"/>
      <c r="T15" s="624"/>
      <c r="U15" s="624"/>
      <c r="V15" s="624"/>
      <c r="W15" s="624"/>
      <c r="X15" s="624"/>
      <c r="Y15" s="625"/>
      <c r="Z15" s="626" t="s">
        <v>130</v>
      </c>
      <c r="AA15" s="626"/>
      <c r="AB15" s="626"/>
      <c r="AC15" s="626"/>
      <c r="AD15" s="627" t="s">
        <v>130</v>
      </c>
      <c r="AE15" s="627"/>
      <c r="AF15" s="627"/>
      <c r="AG15" s="627"/>
      <c r="AH15" s="627"/>
      <c r="AI15" s="627"/>
      <c r="AJ15" s="627"/>
      <c r="AK15" s="627"/>
      <c r="AL15" s="628" t="s">
        <v>245</v>
      </c>
      <c r="AM15" s="629"/>
      <c r="AN15" s="629"/>
      <c r="AO15" s="630"/>
      <c r="AP15" s="620" t="s">
        <v>261</v>
      </c>
      <c r="AQ15" s="621"/>
      <c r="AR15" s="621"/>
      <c r="AS15" s="621"/>
      <c r="AT15" s="621"/>
      <c r="AU15" s="621"/>
      <c r="AV15" s="621"/>
      <c r="AW15" s="621"/>
      <c r="AX15" s="621"/>
      <c r="AY15" s="621"/>
      <c r="AZ15" s="621"/>
      <c r="BA15" s="621"/>
      <c r="BB15" s="621"/>
      <c r="BC15" s="621"/>
      <c r="BD15" s="621"/>
      <c r="BE15" s="621"/>
      <c r="BF15" s="622"/>
      <c r="BG15" s="623">
        <v>929320</v>
      </c>
      <c r="BH15" s="624"/>
      <c r="BI15" s="624"/>
      <c r="BJ15" s="624"/>
      <c r="BK15" s="624"/>
      <c r="BL15" s="624"/>
      <c r="BM15" s="624"/>
      <c r="BN15" s="625"/>
      <c r="BO15" s="626">
        <v>5.7</v>
      </c>
      <c r="BP15" s="626"/>
      <c r="BQ15" s="626"/>
      <c r="BR15" s="626"/>
      <c r="BS15" s="627" t="s">
        <v>130</v>
      </c>
      <c r="BT15" s="627"/>
      <c r="BU15" s="627"/>
      <c r="BV15" s="627"/>
      <c r="BW15" s="627"/>
      <c r="BX15" s="627"/>
      <c r="BY15" s="627"/>
      <c r="BZ15" s="627"/>
      <c r="CA15" s="627"/>
      <c r="CB15" s="631"/>
      <c r="CD15" s="620" t="s">
        <v>262</v>
      </c>
      <c r="CE15" s="621"/>
      <c r="CF15" s="621"/>
      <c r="CG15" s="621"/>
      <c r="CH15" s="621"/>
      <c r="CI15" s="621"/>
      <c r="CJ15" s="621"/>
      <c r="CK15" s="621"/>
      <c r="CL15" s="621"/>
      <c r="CM15" s="621"/>
      <c r="CN15" s="621"/>
      <c r="CO15" s="621"/>
      <c r="CP15" s="621"/>
      <c r="CQ15" s="622"/>
      <c r="CR15" s="623">
        <v>4613056</v>
      </c>
      <c r="CS15" s="624"/>
      <c r="CT15" s="624"/>
      <c r="CU15" s="624"/>
      <c r="CV15" s="624"/>
      <c r="CW15" s="624"/>
      <c r="CX15" s="624"/>
      <c r="CY15" s="625"/>
      <c r="CZ15" s="626">
        <v>6.8</v>
      </c>
      <c r="DA15" s="626"/>
      <c r="DB15" s="626"/>
      <c r="DC15" s="626"/>
      <c r="DD15" s="632">
        <v>867294</v>
      </c>
      <c r="DE15" s="624"/>
      <c r="DF15" s="624"/>
      <c r="DG15" s="624"/>
      <c r="DH15" s="624"/>
      <c r="DI15" s="624"/>
      <c r="DJ15" s="624"/>
      <c r="DK15" s="624"/>
      <c r="DL15" s="624"/>
      <c r="DM15" s="624"/>
      <c r="DN15" s="624"/>
      <c r="DO15" s="624"/>
      <c r="DP15" s="625"/>
      <c r="DQ15" s="632">
        <v>3512398</v>
      </c>
      <c r="DR15" s="624"/>
      <c r="DS15" s="624"/>
      <c r="DT15" s="624"/>
      <c r="DU15" s="624"/>
      <c r="DV15" s="624"/>
      <c r="DW15" s="624"/>
      <c r="DX15" s="624"/>
      <c r="DY15" s="624"/>
      <c r="DZ15" s="624"/>
      <c r="EA15" s="624"/>
      <c r="EB15" s="624"/>
      <c r="EC15" s="633"/>
    </row>
    <row r="16" spans="2:143" ht="11.25" customHeight="1" x14ac:dyDescent="0.15">
      <c r="B16" s="620" t="s">
        <v>263</v>
      </c>
      <c r="C16" s="621"/>
      <c r="D16" s="621"/>
      <c r="E16" s="621"/>
      <c r="F16" s="621"/>
      <c r="G16" s="621"/>
      <c r="H16" s="621"/>
      <c r="I16" s="621"/>
      <c r="J16" s="621"/>
      <c r="K16" s="621"/>
      <c r="L16" s="621"/>
      <c r="M16" s="621"/>
      <c r="N16" s="621"/>
      <c r="O16" s="621"/>
      <c r="P16" s="621"/>
      <c r="Q16" s="622"/>
      <c r="R16" s="623">
        <v>43782</v>
      </c>
      <c r="S16" s="624"/>
      <c r="T16" s="624"/>
      <c r="U16" s="624"/>
      <c r="V16" s="624"/>
      <c r="W16" s="624"/>
      <c r="X16" s="624"/>
      <c r="Y16" s="625"/>
      <c r="Z16" s="626">
        <v>0.1</v>
      </c>
      <c r="AA16" s="626"/>
      <c r="AB16" s="626"/>
      <c r="AC16" s="626"/>
      <c r="AD16" s="627">
        <v>43782</v>
      </c>
      <c r="AE16" s="627"/>
      <c r="AF16" s="627"/>
      <c r="AG16" s="627"/>
      <c r="AH16" s="627"/>
      <c r="AI16" s="627"/>
      <c r="AJ16" s="627"/>
      <c r="AK16" s="627"/>
      <c r="AL16" s="628">
        <v>0.1</v>
      </c>
      <c r="AM16" s="629"/>
      <c r="AN16" s="629"/>
      <c r="AO16" s="630"/>
      <c r="AP16" s="620" t="s">
        <v>264</v>
      </c>
      <c r="AQ16" s="621"/>
      <c r="AR16" s="621"/>
      <c r="AS16" s="621"/>
      <c r="AT16" s="621"/>
      <c r="AU16" s="621"/>
      <c r="AV16" s="621"/>
      <c r="AW16" s="621"/>
      <c r="AX16" s="621"/>
      <c r="AY16" s="621"/>
      <c r="AZ16" s="621"/>
      <c r="BA16" s="621"/>
      <c r="BB16" s="621"/>
      <c r="BC16" s="621"/>
      <c r="BD16" s="621"/>
      <c r="BE16" s="621"/>
      <c r="BF16" s="622"/>
      <c r="BG16" s="623" t="s">
        <v>130</v>
      </c>
      <c r="BH16" s="624"/>
      <c r="BI16" s="624"/>
      <c r="BJ16" s="624"/>
      <c r="BK16" s="624"/>
      <c r="BL16" s="624"/>
      <c r="BM16" s="624"/>
      <c r="BN16" s="625"/>
      <c r="BO16" s="626" t="s">
        <v>245</v>
      </c>
      <c r="BP16" s="626"/>
      <c r="BQ16" s="626"/>
      <c r="BR16" s="626"/>
      <c r="BS16" s="627" t="s">
        <v>130</v>
      </c>
      <c r="BT16" s="627"/>
      <c r="BU16" s="627"/>
      <c r="BV16" s="627"/>
      <c r="BW16" s="627"/>
      <c r="BX16" s="627"/>
      <c r="BY16" s="627"/>
      <c r="BZ16" s="627"/>
      <c r="CA16" s="627"/>
      <c r="CB16" s="631"/>
      <c r="CD16" s="620" t="s">
        <v>265</v>
      </c>
      <c r="CE16" s="621"/>
      <c r="CF16" s="621"/>
      <c r="CG16" s="621"/>
      <c r="CH16" s="621"/>
      <c r="CI16" s="621"/>
      <c r="CJ16" s="621"/>
      <c r="CK16" s="621"/>
      <c r="CL16" s="621"/>
      <c r="CM16" s="621"/>
      <c r="CN16" s="621"/>
      <c r="CO16" s="621"/>
      <c r="CP16" s="621"/>
      <c r="CQ16" s="622"/>
      <c r="CR16" s="623">
        <v>1924881</v>
      </c>
      <c r="CS16" s="624"/>
      <c r="CT16" s="624"/>
      <c r="CU16" s="624"/>
      <c r="CV16" s="624"/>
      <c r="CW16" s="624"/>
      <c r="CX16" s="624"/>
      <c r="CY16" s="625"/>
      <c r="CZ16" s="626">
        <v>2.8</v>
      </c>
      <c r="DA16" s="626"/>
      <c r="DB16" s="626"/>
      <c r="DC16" s="626"/>
      <c r="DD16" s="632" t="s">
        <v>245</v>
      </c>
      <c r="DE16" s="624"/>
      <c r="DF16" s="624"/>
      <c r="DG16" s="624"/>
      <c r="DH16" s="624"/>
      <c r="DI16" s="624"/>
      <c r="DJ16" s="624"/>
      <c r="DK16" s="624"/>
      <c r="DL16" s="624"/>
      <c r="DM16" s="624"/>
      <c r="DN16" s="624"/>
      <c r="DO16" s="624"/>
      <c r="DP16" s="625"/>
      <c r="DQ16" s="632">
        <v>249526</v>
      </c>
      <c r="DR16" s="624"/>
      <c r="DS16" s="624"/>
      <c r="DT16" s="624"/>
      <c r="DU16" s="624"/>
      <c r="DV16" s="624"/>
      <c r="DW16" s="624"/>
      <c r="DX16" s="624"/>
      <c r="DY16" s="624"/>
      <c r="DZ16" s="624"/>
      <c r="EA16" s="624"/>
      <c r="EB16" s="624"/>
      <c r="EC16" s="633"/>
    </row>
    <row r="17" spans="2:133" ht="11.25" customHeight="1" x14ac:dyDescent="0.15">
      <c r="B17" s="620" t="s">
        <v>266</v>
      </c>
      <c r="C17" s="621"/>
      <c r="D17" s="621"/>
      <c r="E17" s="621"/>
      <c r="F17" s="621"/>
      <c r="G17" s="621"/>
      <c r="H17" s="621"/>
      <c r="I17" s="621"/>
      <c r="J17" s="621"/>
      <c r="K17" s="621"/>
      <c r="L17" s="621"/>
      <c r="M17" s="621"/>
      <c r="N17" s="621"/>
      <c r="O17" s="621"/>
      <c r="P17" s="621"/>
      <c r="Q17" s="622"/>
      <c r="R17" s="623">
        <v>205203</v>
      </c>
      <c r="S17" s="624"/>
      <c r="T17" s="624"/>
      <c r="U17" s="624"/>
      <c r="V17" s="624"/>
      <c r="W17" s="624"/>
      <c r="X17" s="624"/>
      <c r="Y17" s="625"/>
      <c r="Z17" s="626">
        <v>0.3</v>
      </c>
      <c r="AA17" s="626"/>
      <c r="AB17" s="626"/>
      <c r="AC17" s="626"/>
      <c r="AD17" s="627">
        <v>205203</v>
      </c>
      <c r="AE17" s="627"/>
      <c r="AF17" s="627"/>
      <c r="AG17" s="627"/>
      <c r="AH17" s="627"/>
      <c r="AI17" s="627"/>
      <c r="AJ17" s="627"/>
      <c r="AK17" s="627"/>
      <c r="AL17" s="628">
        <v>0.6</v>
      </c>
      <c r="AM17" s="629"/>
      <c r="AN17" s="629"/>
      <c r="AO17" s="630"/>
      <c r="AP17" s="620" t="s">
        <v>267</v>
      </c>
      <c r="AQ17" s="621"/>
      <c r="AR17" s="621"/>
      <c r="AS17" s="621"/>
      <c r="AT17" s="621"/>
      <c r="AU17" s="621"/>
      <c r="AV17" s="621"/>
      <c r="AW17" s="621"/>
      <c r="AX17" s="621"/>
      <c r="AY17" s="621"/>
      <c r="AZ17" s="621"/>
      <c r="BA17" s="621"/>
      <c r="BB17" s="621"/>
      <c r="BC17" s="621"/>
      <c r="BD17" s="621"/>
      <c r="BE17" s="621"/>
      <c r="BF17" s="622"/>
      <c r="BG17" s="623" t="s">
        <v>130</v>
      </c>
      <c r="BH17" s="624"/>
      <c r="BI17" s="624"/>
      <c r="BJ17" s="624"/>
      <c r="BK17" s="624"/>
      <c r="BL17" s="624"/>
      <c r="BM17" s="624"/>
      <c r="BN17" s="625"/>
      <c r="BO17" s="626" t="s">
        <v>245</v>
      </c>
      <c r="BP17" s="626"/>
      <c r="BQ17" s="626"/>
      <c r="BR17" s="626"/>
      <c r="BS17" s="627" t="s">
        <v>130</v>
      </c>
      <c r="BT17" s="627"/>
      <c r="BU17" s="627"/>
      <c r="BV17" s="627"/>
      <c r="BW17" s="627"/>
      <c r="BX17" s="627"/>
      <c r="BY17" s="627"/>
      <c r="BZ17" s="627"/>
      <c r="CA17" s="627"/>
      <c r="CB17" s="631"/>
      <c r="CD17" s="620" t="s">
        <v>268</v>
      </c>
      <c r="CE17" s="621"/>
      <c r="CF17" s="621"/>
      <c r="CG17" s="621"/>
      <c r="CH17" s="621"/>
      <c r="CI17" s="621"/>
      <c r="CJ17" s="621"/>
      <c r="CK17" s="621"/>
      <c r="CL17" s="621"/>
      <c r="CM17" s="621"/>
      <c r="CN17" s="621"/>
      <c r="CO17" s="621"/>
      <c r="CP17" s="621"/>
      <c r="CQ17" s="622"/>
      <c r="CR17" s="623">
        <v>6602086</v>
      </c>
      <c r="CS17" s="624"/>
      <c r="CT17" s="624"/>
      <c r="CU17" s="624"/>
      <c r="CV17" s="624"/>
      <c r="CW17" s="624"/>
      <c r="CX17" s="624"/>
      <c r="CY17" s="625"/>
      <c r="CZ17" s="626">
        <v>9.6999999999999993</v>
      </c>
      <c r="DA17" s="626"/>
      <c r="DB17" s="626"/>
      <c r="DC17" s="626"/>
      <c r="DD17" s="632" t="s">
        <v>245</v>
      </c>
      <c r="DE17" s="624"/>
      <c r="DF17" s="624"/>
      <c r="DG17" s="624"/>
      <c r="DH17" s="624"/>
      <c r="DI17" s="624"/>
      <c r="DJ17" s="624"/>
      <c r="DK17" s="624"/>
      <c r="DL17" s="624"/>
      <c r="DM17" s="624"/>
      <c r="DN17" s="624"/>
      <c r="DO17" s="624"/>
      <c r="DP17" s="625"/>
      <c r="DQ17" s="632">
        <v>6501661</v>
      </c>
      <c r="DR17" s="624"/>
      <c r="DS17" s="624"/>
      <c r="DT17" s="624"/>
      <c r="DU17" s="624"/>
      <c r="DV17" s="624"/>
      <c r="DW17" s="624"/>
      <c r="DX17" s="624"/>
      <c r="DY17" s="624"/>
      <c r="DZ17" s="624"/>
      <c r="EA17" s="624"/>
      <c r="EB17" s="624"/>
      <c r="EC17" s="633"/>
    </row>
    <row r="18" spans="2:133" ht="11.25" customHeight="1" x14ac:dyDescent="0.15">
      <c r="B18" s="620" t="s">
        <v>269</v>
      </c>
      <c r="C18" s="621"/>
      <c r="D18" s="621"/>
      <c r="E18" s="621"/>
      <c r="F18" s="621"/>
      <c r="G18" s="621"/>
      <c r="H18" s="621"/>
      <c r="I18" s="621"/>
      <c r="J18" s="621"/>
      <c r="K18" s="621"/>
      <c r="L18" s="621"/>
      <c r="M18" s="621"/>
      <c r="N18" s="621"/>
      <c r="O18" s="621"/>
      <c r="P18" s="621"/>
      <c r="Q18" s="622"/>
      <c r="R18" s="623">
        <v>113918</v>
      </c>
      <c r="S18" s="624"/>
      <c r="T18" s="624"/>
      <c r="U18" s="624"/>
      <c r="V18" s="624"/>
      <c r="W18" s="624"/>
      <c r="X18" s="624"/>
      <c r="Y18" s="625"/>
      <c r="Z18" s="626">
        <v>0.2</v>
      </c>
      <c r="AA18" s="626"/>
      <c r="AB18" s="626"/>
      <c r="AC18" s="626"/>
      <c r="AD18" s="627">
        <v>113918</v>
      </c>
      <c r="AE18" s="627"/>
      <c r="AF18" s="627"/>
      <c r="AG18" s="627"/>
      <c r="AH18" s="627"/>
      <c r="AI18" s="627"/>
      <c r="AJ18" s="627"/>
      <c r="AK18" s="627"/>
      <c r="AL18" s="628">
        <v>0.3</v>
      </c>
      <c r="AM18" s="629"/>
      <c r="AN18" s="629"/>
      <c r="AO18" s="630"/>
      <c r="AP18" s="620" t="s">
        <v>270</v>
      </c>
      <c r="AQ18" s="621"/>
      <c r="AR18" s="621"/>
      <c r="AS18" s="621"/>
      <c r="AT18" s="621"/>
      <c r="AU18" s="621"/>
      <c r="AV18" s="621"/>
      <c r="AW18" s="621"/>
      <c r="AX18" s="621"/>
      <c r="AY18" s="621"/>
      <c r="AZ18" s="621"/>
      <c r="BA18" s="621"/>
      <c r="BB18" s="621"/>
      <c r="BC18" s="621"/>
      <c r="BD18" s="621"/>
      <c r="BE18" s="621"/>
      <c r="BF18" s="622"/>
      <c r="BG18" s="623" t="s">
        <v>245</v>
      </c>
      <c r="BH18" s="624"/>
      <c r="BI18" s="624"/>
      <c r="BJ18" s="624"/>
      <c r="BK18" s="624"/>
      <c r="BL18" s="624"/>
      <c r="BM18" s="624"/>
      <c r="BN18" s="625"/>
      <c r="BO18" s="626" t="s">
        <v>130</v>
      </c>
      <c r="BP18" s="626"/>
      <c r="BQ18" s="626"/>
      <c r="BR18" s="626"/>
      <c r="BS18" s="627" t="s">
        <v>130</v>
      </c>
      <c r="BT18" s="627"/>
      <c r="BU18" s="627"/>
      <c r="BV18" s="627"/>
      <c r="BW18" s="627"/>
      <c r="BX18" s="627"/>
      <c r="BY18" s="627"/>
      <c r="BZ18" s="627"/>
      <c r="CA18" s="627"/>
      <c r="CB18" s="631"/>
      <c r="CD18" s="620" t="s">
        <v>271</v>
      </c>
      <c r="CE18" s="621"/>
      <c r="CF18" s="621"/>
      <c r="CG18" s="621"/>
      <c r="CH18" s="621"/>
      <c r="CI18" s="621"/>
      <c r="CJ18" s="621"/>
      <c r="CK18" s="621"/>
      <c r="CL18" s="621"/>
      <c r="CM18" s="621"/>
      <c r="CN18" s="621"/>
      <c r="CO18" s="621"/>
      <c r="CP18" s="621"/>
      <c r="CQ18" s="622"/>
      <c r="CR18" s="623" t="s">
        <v>245</v>
      </c>
      <c r="CS18" s="624"/>
      <c r="CT18" s="624"/>
      <c r="CU18" s="624"/>
      <c r="CV18" s="624"/>
      <c r="CW18" s="624"/>
      <c r="CX18" s="624"/>
      <c r="CY18" s="625"/>
      <c r="CZ18" s="626" t="s">
        <v>130</v>
      </c>
      <c r="DA18" s="626"/>
      <c r="DB18" s="626"/>
      <c r="DC18" s="626"/>
      <c r="DD18" s="632" t="s">
        <v>245</v>
      </c>
      <c r="DE18" s="624"/>
      <c r="DF18" s="624"/>
      <c r="DG18" s="624"/>
      <c r="DH18" s="624"/>
      <c r="DI18" s="624"/>
      <c r="DJ18" s="624"/>
      <c r="DK18" s="624"/>
      <c r="DL18" s="624"/>
      <c r="DM18" s="624"/>
      <c r="DN18" s="624"/>
      <c r="DO18" s="624"/>
      <c r="DP18" s="625"/>
      <c r="DQ18" s="632" t="s">
        <v>130</v>
      </c>
      <c r="DR18" s="624"/>
      <c r="DS18" s="624"/>
      <c r="DT18" s="624"/>
      <c r="DU18" s="624"/>
      <c r="DV18" s="624"/>
      <c r="DW18" s="624"/>
      <c r="DX18" s="624"/>
      <c r="DY18" s="624"/>
      <c r="DZ18" s="624"/>
      <c r="EA18" s="624"/>
      <c r="EB18" s="624"/>
      <c r="EC18" s="633"/>
    </row>
    <row r="19" spans="2:133" ht="11.25" customHeight="1" x14ac:dyDescent="0.15">
      <c r="B19" s="620" t="s">
        <v>272</v>
      </c>
      <c r="C19" s="621"/>
      <c r="D19" s="621"/>
      <c r="E19" s="621"/>
      <c r="F19" s="621"/>
      <c r="G19" s="621"/>
      <c r="H19" s="621"/>
      <c r="I19" s="621"/>
      <c r="J19" s="621"/>
      <c r="K19" s="621"/>
      <c r="L19" s="621"/>
      <c r="M19" s="621"/>
      <c r="N19" s="621"/>
      <c r="O19" s="621"/>
      <c r="P19" s="621"/>
      <c r="Q19" s="622"/>
      <c r="R19" s="623">
        <v>104914</v>
      </c>
      <c r="S19" s="624"/>
      <c r="T19" s="624"/>
      <c r="U19" s="624"/>
      <c r="V19" s="624"/>
      <c r="W19" s="624"/>
      <c r="X19" s="624"/>
      <c r="Y19" s="625"/>
      <c r="Z19" s="626">
        <v>0.2</v>
      </c>
      <c r="AA19" s="626"/>
      <c r="AB19" s="626"/>
      <c r="AC19" s="626"/>
      <c r="AD19" s="627">
        <v>104914</v>
      </c>
      <c r="AE19" s="627"/>
      <c r="AF19" s="627"/>
      <c r="AG19" s="627"/>
      <c r="AH19" s="627"/>
      <c r="AI19" s="627"/>
      <c r="AJ19" s="627"/>
      <c r="AK19" s="627"/>
      <c r="AL19" s="628">
        <v>0.3</v>
      </c>
      <c r="AM19" s="629"/>
      <c r="AN19" s="629"/>
      <c r="AO19" s="630"/>
      <c r="AP19" s="620" t="s">
        <v>273</v>
      </c>
      <c r="AQ19" s="621"/>
      <c r="AR19" s="621"/>
      <c r="AS19" s="621"/>
      <c r="AT19" s="621"/>
      <c r="AU19" s="621"/>
      <c r="AV19" s="621"/>
      <c r="AW19" s="621"/>
      <c r="AX19" s="621"/>
      <c r="AY19" s="621"/>
      <c r="AZ19" s="621"/>
      <c r="BA19" s="621"/>
      <c r="BB19" s="621"/>
      <c r="BC19" s="621"/>
      <c r="BD19" s="621"/>
      <c r="BE19" s="621"/>
      <c r="BF19" s="622"/>
      <c r="BG19" s="623">
        <v>11440</v>
      </c>
      <c r="BH19" s="624"/>
      <c r="BI19" s="624"/>
      <c r="BJ19" s="624"/>
      <c r="BK19" s="624"/>
      <c r="BL19" s="624"/>
      <c r="BM19" s="624"/>
      <c r="BN19" s="625"/>
      <c r="BO19" s="626">
        <v>0.1</v>
      </c>
      <c r="BP19" s="626"/>
      <c r="BQ19" s="626"/>
      <c r="BR19" s="626"/>
      <c r="BS19" s="627" t="s">
        <v>245</v>
      </c>
      <c r="BT19" s="627"/>
      <c r="BU19" s="627"/>
      <c r="BV19" s="627"/>
      <c r="BW19" s="627"/>
      <c r="BX19" s="627"/>
      <c r="BY19" s="627"/>
      <c r="BZ19" s="627"/>
      <c r="CA19" s="627"/>
      <c r="CB19" s="631"/>
      <c r="CD19" s="620" t="s">
        <v>274</v>
      </c>
      <c r="CE19" s="621"/>
      <c r="CF19" s="621"/>
      <c r="CG19" s="621"/>
      <c r="CH19" s="621"/>
      <c r="CI19" s="621"/>
      <c r="CJ19" s="621"/>
      <c r="CK19" s="621"/>
      <c r="CL19" s="621"/>
      <c r="CM19" s="621"/>
      <c r="CN19" s="621"/>
      <c r="CO19" s="621"/>
      <c r="CP19" s="621"/>
      <c r="CQ19" s="622"/>
      <c r="CR19" s="623" t="s">
        <v>130</v>
      </c>
      <c r="CS19" s="624"/>
      <c r="CT19" s="624"/>
      <c r="CU19" s="624"/>
      <c r="CV19" s="624"/>
      <c r="CW19" s="624"/>
      <c r="CX19" s="624"/>
      <c r="CY19" s="625"/>
      <c r="CZ19" s="626" t="s">
        <v>130</v>
      </c>
      <c r="DA19" s="626"/>
      <c r="DB19" s="626"/>
      <c r="DC19" s="626"/>
      <c r="DD19" s="632" t="s">
        <v>130</v>
      </c>
      <c r="DE19" s="624"/>
      <c r="DF19" s="624"/>
      <c r="DG19" s="624"/>
      <c r="DH19" s="624"/>
      <c r="DI19" s="624"/>
      <c r="DJ19" s="624"/>
      <c r="DK19" s="624"/>
      <c r="DL19" s="624"/>
      <c r="DM19" s="624"/>
      <c r="DN19" s="624"/>
      <c r="DO19" s="624"/>
      <c r="DP19" s="625"/>
      <c r="DQ19" s="632" t="s">
        <v>245</v>
      </c>
      <c r="DR19" s="624"/>
      <c r="DS19" s="624"/>
      <c r="DT19" s="624"/>
      <c r="DU19" s="624"/>
      <c r="DV19" s="624"/>
      <c r="DW19" s="624"/>
      <c r="DX19" s="624"/>
      <c r="DY19" s="624"/>
      <c r="DZ19" s="624"/>
      <c r="EA19" s="624"/>
      <c r="EB19" s="624"/>
      <c r="EC19" s="633"/>
    </row>
    <row r="20" spans="2:133" ht="11.25" customHeight="1" x14ac:dyDescent="0.15">
      <c r="B20" s="636" t="s">
        <v>275</v>
      </c>
      <c r="C20" s="637"/>
      <c r="D20" s="637"/>
      <c r="E20" s="637"/>
      <c r="F20" s="637"/>
      <c r="G20" s="637"/>
      <c r="H20" s="637"/>
      <c r="I20" s="637"/>
      <c r="J20" s="637"/>
      <c r="K20" s="637"/>
      <c r="L20" s="637"/>
      <c r="M20" s="637"/>
      <c r="N20" s="637"/>
      <c r="O20" s="637"/>
      <c r="P20" s="637"/>
      <c r="Q20" s="638"/>
      <c r="R20" s="623">
        <v>9004</v>
      </c>
      <c r="S20" s="624"/>
      <c r="T20" s="624"/>
      <c r="U20" s="624"/>
      <c r="V20" s="624"/>
      <c r="W20" s="624"/>
      <c r="X20" s="624"/>
      <c r="Y20" s="625"/>
      <c r="Z20" s="626">
        <v>0</v>
      </c>
      <c r="AA20" s="626"/>
      <c r="AB20" s="626"/>
      <c r="AC20" s="626"/>
      <c r="AD20" s="627">
        <v>9004</v>
      </c>
      <c r="AE20" s="627"/>
      <c r="AF20" s="627"/>
      <c r="AG20" s="627"/>
      <c r="AH20" s="627"/>
      <c r="AI20" s="627"/>
      <c r="AJ20" s="627"/>
      <c r="AK20" s="627"/>
      <c r="AL20" s="628">
        <v>0</v>
      </c>
      <c r="AM20" s="629"/>
      <c r="AN20" s="629"/>
      <c r="AO20" s="630"/>
      <c r="AP20" s="620" t="s">
        <v>276</v>
      </c>
      <c r="AQ20" s="621"/>
      <c r="AR20" s="621"/>
      <c r="AS20" s="621"/>
      <c r="AT20" s="621"/>
      <c r="AU20" s="621"/>
      <c r="AV20" s="621"/>
      <c r="AW20" s="621"/>
      <c r="AX20" s="621"/>
      <c r="AY20" s="621"/>
      <c r="AZ20" s="621"/>
      <c r="BA20" s="621"/>
      <c r="BB20" s="621"/>
      <c r="BC20" s="621"/>
      <c r="BD20" s="621"/>
      <c r="BE20" s="621"/>
      <c r="BF20" s="622"/>
      <c r="BG20" s="623">
        <v>11440</v>
      </c>
      <c r="BH20" s="624"/>
      <c r="BI20" s="624"/>
      <c r="BJ20" s="624"/>
      <c r="BK20" s="624"/>
      <c r="BL20" s="624"/>
      <c r="BM20" s="624"/>
      <c r="BN20" s="625"/>
      <c r="BO20" s="626">
        <v>0.1</v>
      </c>
      <c r="BP20" s="626"/>
      <c r="BQ20" s="626"/>
      <c r="BR20" s="626"/>
      <c r="BS20" s="627" t="s">
        <v>130</v>
      </c>
      <c r="BT20" s="627"/>
      <c r="BU20" s="627"/>
      <c r="BV20" s="627"/>
      <c r="BW20" s="627"/>
      <c r="BX20" s="627"/>
      <c r="BY20" s="627"/>
      <c r="BZ20" s="627"/>
      <c r="CA20" s="627"/>
      <c r="CB20" s="631"/>
      <c r="CD20" s="620" t="s">
        <v>277</v>
      </c>
      <c r="CE20" s="621"/>
      <c r="CF20" s="621"/>
      <c r="CG20" s="621"/>
      <c r="CH20" s="621"/>
      <c r="CI20" s="621"/>
      <c r="CJ20" s="621"/>
      <c r="CK20" s="621"/>
      <c r="CL20" s="621"/>
      <c r="CM20" s="621"/>
      <c r="CN20" s="621"/>
      <c r="CO20" s="621"/>
      <c r="CP20" s="621"/>
      <c r="CQ20" s="622"/>
      <c r="CR20" s="623">
        <v>67748733</v>
      </c>
      <c r="CS20" s="624"/>
      <c r="CT20" s="624"/>
      <c r="CU20" s="624"/>
      <c r="CV20" s="624"/>
      <c r="CW20" s="624"/>
      <c r="CX20" s="624"/>
      <c r="CY20" s="625"/>
      <c r="CZ20" s="626">
        <v>100</v>
      </c>
      <c r="DA20" s="626"/>
      <c r="DB20" s="626"/>
      <c r="DC20" s="626"/>
      <c r="DD20" s="632">
        <v>5518840</v>
      </c>
      <c r="DE20" s="624"/>
      <c r="DF20" s="624"/>
      <c r="DG20" s="624"/>
      <c r="DH20" s="624"/>
      <c r="DI20" s="624"/>
      <c r="DJ20" s="624"/>
      <c r="DK20" s="624"/>
      <c r="DL20" s="624"/>
      <c r="DM20" s="624"/>
      <c r="DN20" s="624"/>
      <c r="DO20" s="624"/>
      <c r="DP20" s="625"/>
      <c r="DQ20" s="632">
        <v>39278677</v>
      </c>
      <c r="DR20" s="624"/>
      <c r="DS20" s="624"/>
      <c r="DT20" s="624"/>
      <c r="DU20" s="624"/>
      <c r="DV20" s="624"/>
      <c r="DW20" s="624"/>
      <c r="DX20" s="624"/>
      <c r="DY20" s="624"/>
      <c r="DZ20" s="624"/>
      <c r="EA20" s="624"/>
      <c r="EB20" s="624"/>
      <c r="EC20" s="633"/>
    </row>
    <row r="21" spans="2:133" ht="11.25" customHeight="1" x14ac:dyDescent="0.15">
      <c r="B21" s="620" t="s">
        <v>278</v>
      </c>
      <c r="C21" s="621"/>
      <c r="D21" s="621"/>
      <c r="E21" s="621"/>
      <c r="F21" s="621"/>
      <c r="G21" s="621"/>
      <c r="H21" s="621"/>
      <c r="I21" s="621"/>
      <c r="J21" s="621"/>
      <c r="K21" s="621"/>
      <c r="L21" s="621"/>
      <c r="M21" s="621"/>
      <c r="N21" s="621"/>
      <c r="O21" s="621"/>
      <c r="P21" s="621"/>
      <c r="Q21" s="622"/>
      <c r="R21" s="623">
        <v>16456760</v>
      </c>
      <c r="S21" s="624"/>
      <c r="T21" s="624"/>
      <c r="U21" s="624"/>
      <c r="V21" s="624"/>
      <c r="W21" s="624"/>
      <c r="X21" s="624"/>
      <c r="Y21" s="625"/>
      <c r="Z21" s="626">
        <v>23.6</v>
      </c>
      <c r="AA21" s="626"/>
      <c r="AB21" s="626"/>
      <c r="AC21" s="626"/>
      <c r="AD21" s="627">
        <v>14604276</v>
      </c>
      <c r="AE21" s="627"/>
      <c r="AF21" s="627"/>
      <c r="AG21" s="627"/>
      <c r="AH21" s="627"/>
      <c r="AI21" s="627"/>
      <c r="AJ21" s="627"/>
      <c r="AK21" s="627"/>
      <c r="AL21" s="628">
        <v>41.7</v>
      </c>
      <c r="AM21" s="629"/>
      <c r="AN21" s="629"/>
      <c r="AO21" s="630"/>
      <c r="AP21" s="620" t="s">
        <v>279</v>
      </c>
      <c r="AQ21" s="639"/>
      <c r="AR21" s="639"/>
      <c r="AS21" s="639"/>
      <c r="AT21" s="639"/>
      <c r="AU21" s="639"/>
      <c r="AV21" s="639"/>
      <c r="AW21" s="639"/>
      <c r="AX21" s="639"/>
      <c r="AY21" s="639"/>
      <c r="AZ21" s="639"/>
      <c r="BA21" s="639"/>
      <c r="BB21" s="639"/>
      <c r="BC21" s="639"/>
      <c r="BD21" s="639"/>
      <c r="BE21" s="639"/>
      <c r="BF21" s="640"/>
      <c r="BG21" s="623">
        <v>11440</v>
      </c>
      <c r="BH21" s="624"/>
      <c r="BI21" s="624"/>
      <c r="BJ21" s="624"/>
      <c r="BK21" s="624"/>
      <c r="BL21" s="624"/>
      <c r="BM21" s="624"/>
      <c r="BN21" s="625"/>
      <c r="BO21" s="626">
        <v>0.1</v>
      </c>
      <c r="BP21" s="626"/>
      <c r="BQ21" s="626"/>
      <c r="BR21" s="626"/>
      <c r="BS21" s="627" t="s">
        <v>130</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280</v>
      </c>
      <c r="C22" s="621"/>
      <c r="D22" s="621"/>
      <c r="E22" s="621"/>
      <c r="F22" s="621"/>
      <c r="G22" s="621"/>
      <c r="H22" s="621"/>
      <c r="I22" s="621"/>
      <c r="J22" s="621"/>
      <c r="K22" s="621"/>
      <c r="L22" s="621"/>
      <c r="M22" s="621"/>
      <c r="N22" s="621"/>
      <c r="O22" s="621"/>
      <c r="P22" s="621"/>
      <c r="Q22" s="622"/>
      <c r="R22" s="623">
        <v>14604276</v>
      </c>
      <c r="S22" s="624"/>
      <c r="T22" s="624"/>
      <c r="U22" s="624"/>
      <c r="V22" s="624"/>
      <c r="W22" s="624"/>
      <c r="X22" s="624"/>
      <c r="Y22" s="625"/>
      <c r="Z22" s="626">
        <v>21</v>
      </c>
      <c r="AA22" s="626"/>
      <c r="AB22" s="626"/>
      <c r="AC22" s="626"/>
      <c r="AD22" s="627">
        <v>14604276</v>
      </c>
      <c r="AE22" s="627"/>
      <c r="AF22" s="627"/>
      <c r="AG22" s="627"/>
      <c r="AH22" s="627"/>
      <c r="AI22" s="627"/>
      <c r="AJ22" s="627"/>
      <c r="AK22" s="627"/>
      <c r="AL22" s="628">
        <v>41.7</v>
      </c>
      <c r="AM22" s="629"/>
      <c r="AN22" s="629"/>
      <c r="AO22" s="630"/>
      <c r="AP22" s="620" t="s">
        <v>281</v>
      </c>
      <c r="AQ22" s="639"/>
      <c r="AR22" s="639"/>
      <c r="AS22" s="639"/>
      <c r="AT22" s="639"/>
      <c r="AU22" s="639"/>
      <c r="AV22" s="639"/>
      <c r="AW22" s="639"/>
      <c r="AX22" s="639"/>
      <c r="AY22" s="639"/>
      <c r="AZ22" s="639"/>
      <c r="BA22" s="639"/>
      <c r="BB22" s="639"/>
      <c r="BC22" s="639"/>
      <c r="BD22" s="639"/>
      <c r="BE22" s="639"/>
      <c r="BF22" s="640"/>
      <c r="BG22" s="623" t="s">
        <v>130</v>
      </c>
      <c r="BH22" s="624"/>
      <c r="BI22" s="624"/>
      <c r="BJ22" s="624"/>
      <c r="BK22" s="624"/>
      <c r="BL22" s="624"/>
      <c r="BM22" s="624"/>
      <c r="BN22" s="625"/>
      <c r="BO22" s="626" t="s">
        <v>245</v>
      </c>
      <c r="BP22" s="626"/>
      <c r="BQ22" s="626"/>
      <c r="BR22" s="626"/>
      <c r="BS22" s="627" t="s">
        <v>130</v>
      </c>
      <c r="BT22" s="627"/>
      <c r="BU22" s="627"/>
      <c r="BV22" s="627"/>
      <c r="BW22" s="627"/>
      <c r="BX22" s="627"/>
      <c r="BY22" s="627"/>
      <c r="BZ22" s="627"/>
      <c r="CA22" s="627"/>
      <c r="CB22" s="631"/>
      <c r="CD22" s="605" t="s">
        <v>282</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283</v>
      </c>
      <c r="C23" s="621"/>
      <c r="D23" s="621"/>
      <c r="E23" s="621"/>
      <c r="F23" s="621"/>
      <c r="G23" s="621"/>
      <c r="H23" s="621"/>
      <c r="I23" s="621"/>
      <c r="J23" s="621"/>
      <c r="K23" s="621"/>
      <c r="L23" s="621"/>
      <c r="M23" s="621"/>
      <c r="N23" s="621"/>
      <c r="O23" s="621"/>
      <c r="P23" s="621"/>
      <c r="Q23" s="622"/>
      <c r="R23" s="623">
        <v>1852484</v>
      </c>
      <c r="S23" s="624"/>
      <c r="T23" s="624"/>
      <c r="U23" s="624"/>
      <c r="V23" s="624"/>
      <c r="W23" s="624"/>
      <c r="X23" s="624"/>
      <c r="Y23" s="625"/>
      <c r="Z23" s="626">
        <v>2.7</v>
      </c>
      <c r="AA23" s="626"/>
      <c r="AB23" s="626"/>
      <c r="AC23" s="626"/>
      <c r="AD23" s="627" t="s">
        <v>245</v>
      </c>
      <c r="AE23" s="627"/>
      <c r="AF23" s="627"/>
      <c r="AG23" s="627"/>
      <c r="AH23" s="627"/>
      <c r="AI23" s="627"/>
      <c r="AJ23" s="627"/>
      <c r="AK23" s="627"/>
      <c r="AL23" s="628" t="s">
        <v>130</v>
      </c>
      <c r="AM23" s="629"/>
      <c r="AN23" s="629"/>
      <c r="AO23" s="630"/>
      <c r="AP23" s="620" t="s">
        <v>284</v>
      </c>
      <c r="AQ23" s="639"/>
      <c r="AR23" s="639"/>
      <c r="AS23" s="639"/>
      <c r="AT23" s="639"/>
      <c r="AU23" s="639"/>
      <c r="AV23" s="639"/>
      <c r="AW23" s="639"/>
      <c r="AX23" s="639"/>
      <c r="AY23" s="639"/>
      <c r="AZ23" s="639"/>
      <c r="BA23" s="639"/>
      <c r="BB23" s="639"/>
      <c r="BC23" s="639"/>
      <c r="BD23" s="639"/>
      <c r="BE23" s="639"/>
      <c r="BF23" s="640"/>
      <c r="BG23" s="623" t="s">
        <v>245</v>
      </c>
      <c r="BH23" s="624"/>
      <c r="BI23" s="624"/>
      <c r="BJ23" s="624"/>
      <c r="BK23" s="624"/>
      <c r="BL23" s="624"/>
      <c r="BM23" s="624"/>
      <c r="BN23" s="625"/>
      <c r="BO23" s="626" t="s">
        <v>175</v>
      </c>
      <c r="BP23" s="626"/>
      <c r="BQ23" s="626"/>
      <c r="BR23" s="626"/>
      <c r="BS23" s="627" t="s">
        <v>175</v>
      </c>
      <c r="BT23" s="627"/>
      <c r="BU23" s="627"/>
      <c r="BV23" s="627"/>
      <c r="BW23" s="627"/>
      <c r="BX23" s="627"/>
      <c r="BY23" s="627"/>
      <c r="BZ23" s="627"/>
      <c r="CA23" s="627"/>
      <c r="CB23" s="631"/>
      <c r="CD23" s="605" t="s">
        <v>223</v>
      </c>
      <c r="CE23" s="606"/>
      <c r="CF23" s="606"/>
      <c r="CG23" s="606"/>
      <c r="CH23" s="606"/>
      <c r="CI23" s="606"/>
      <c r="CJ23" s="606"/>
      <c r="CK23" s="606"/>
      <c r="CL23" s="606"/>
      <c r="CM23" s="606"/>
      <c r="CN23" s="606"/>
      <c r="CO23" s="606"/>
      <c r="CP23" s="606"/>
      <c r="CQ23" s="607"/>
      <c r="CR23" s="605" t="s">
        <v>285</v>
      </c>
      <c r="CS23" s="606"/>
      <c r="CT23" s="606"/>
      <c r="CU23" s="606"/>
      <c r="CV23" s="606"/>
      <c r="CW23" s="606"/>
      <c r="CX23" s="606"/>
      <c r="CY23" s="607"/>
      <c r="CZ23" s="605" t="s">
        <v>286</v>
      </c>
      <c r="DA23" s="606"/>
      <c r="DB23" s="606"/>
      <c r="DC23" s="607"/>
      <c r="DD23" s="605" t="s">
        <v>287</v>
      </c>
      <c r="DE23" s="606"/>
      <c r="DF23" s="606"/>
      <c r="DG23" s="606"/>
      <c r="DH23" s="606"/>
      <c r="DI23" s="606"/>
      <c r="DJ23" s="606"/>
      <c r="DK23" s="607"/>
      <c r="DL23" s="650" t="s">
        <v>288</v>
      </c>
      <c r="DM23" s="651"/>
      <c r="DN23" s="651"/>
      <c r="DO23" s="651"/>
      <c r="DP23" s="651"/>
      <c r="DQ23" s="651"/>
      <c r="DR23" s="651"/>
      <c r="DS23" s="651"/>
      <c r="DT23" s="651"/>
      <c r="DU23" s="651"/>
      <c r="DV23" s="652"/>
      <c r="DW23" s="605" t="s">
        <v>289</v>
      </c>
      <c r="DX23" s="606"/>
      <c r="DY23" s="606"/>
      <c r="DZ23" s="606"/>
      <c r="EA23" s="606"/>
      <c r="EB23" s="606"/>
      <c r="EC23" s="607"/>
    </row>
    <row r="24" spans="2:133" ht="11.25" customHeight="1" x14ac:dyDescent="0.15">
      <c r="B24" s="620" t="s">
        <v>290</v>
      </c>
      <c r="C24" s="621"/>
      <c r="D24" s="621"/>
      <c r="E24" s="621"/>
      <c r="F24" s="621"/>
      <c r="G24" s="621"/>
      <c r="H24" s="621"/>
      <c r="I24" s="621"/>
      <c r="J24" s="621"/>
      <c r="K24" s="621"/>
      <c r="L24" s="621"/>
      <c r="M24" s="621"/>
      <c r="N24" s="621"/>
      <c r="O24" s="621"/>
      <c r="P24" s="621"/>
      <c r="Q24" s="622"/>
      <c r="R24" s="623" t="s">
        <v>130</v>
      </c>
      <c r="S24" s="624"/>
      <c r="T24" s="624"/>
      <c r="U24" s="624"/>
      <c r="V24" s="624"/>
      <c r="W24" s="624"/>
      <c r="X24" s="624"/>
      <c r="Y24" s="625"/>
      <c r="Z24" s="626" t="s">
        <v>245</v>
      </c>
      <c r="AA24" s="626"/>
      <c r="AB24" s="626"/>
      <c r="AC24" s="626"/>
      <c r="AD24" s="627" t="s">
        <v>175</v>
      </c>
      <c r="AE24" s="627"/>
      <c r="AF24" s="627"/>
      <c r="AG24" s="627"/>
      <c r="AH24" s="627"/>
      <c r="AI24" s="627"/>
      <c r="AJ24" s="627"/>
      <c r="AK24" s="627"/>
      <c r="AL24" s="628" t="s">
        <v>245</v>
      </c>
      <c r="AM24" s="629"/>
      <c r="AN24" s="629"/>
      <c r="AO24" s="630"/>
      <c r="AP24" s="620" t="s">
        <v>291</v>
      </c>
      <c r="AQ24" s="639"/>
      <c r="AR24" s="639"/>
      <c r="AS24" s="639"/>
      <c r="AT24" s="639"/>
      <c r="AU24" s="639"/>
      <c r="AV24" s="639"/>
      <c r="AW24" s="639"/>
      <c r="AX24" s="639"/>
      <c r="AY24" s="639"/>
      <c r="AZ24" s="639"/>
      <c r="BA24" s="639"/>
      <c r="BB24" s="639"/>
      <c r="BC24" s="639"/>
      <c r="BD24" s="639"/>
      <c r="BE24" s="639"/>
      <c r="BF24" s="640"/>
      <c r="BG24" s="623" t="s">
        <v>130</v>
      </c>
      <c r="BH24" s="624"/>
      <c r="BI24" s="624"/>
      <c r="BJ24" s="624"/>
      <c r="BK24" s="624"/>
      <c r="BL24" s="624"/>
      <c r="BM24" s="624"/>
      <c r="BN24" s="625"/>
      <c r="BO24" s="626" t="s">
        <v>130</v>
      </c>
      <c r="BP24" s="626"/>
      <c r="BQ24" s="626"/>
      <c r="BR24" s="626"/>
      <c r="BS24" s="627" t="s">
        <v>175</v>
      </c>
      <c r="BT24" s="627"/>
      <c r="BU24" s="627"/>
      <c r="BV24" s="627"/>
      <c r="BW24" s="627"/>
      <c r="BX24" s="627"/>
      <c r="BY24" s="627"/>
      <c r="BZ24" s="627"/>
      <c r="CA24" s="627"/>
      <c r="CB24" s="631"/>
      <c r="CD24" s="609" t="s">
        <v>292</v>
      </c>
      <c r="CE24" s="610"/>
      <c r="CF24" s="610"/>
      <c r="CG24" s="610"/>
      <c r="CH24" s="610"/>
      <c r="CI24" s="610"/>
      <c r="CJ24" s="610"/>
      <c r="CK24" s="610"/>
      <c r="CL24" s="610"/>
      <c r="CM24" s="610"/>
      <c r="CN24" s="610"/>
      <c r="CO24" s="610"/>
      <c r="CP24" s="610"/>
      <c r="CQ24" s="611"/>
      <c r="CR24" s="612">
        <v>32615503</v>
      </c>
      <c r="CS24" s="613"/>
      <c r="CT24" s="613"/>
      <c r="CU24" s="613"/>
      <c r="CV24" s="613"/>
      <c r="CW24" s="613"/>
      <c r="CX24" s="613"/>
      <c r="CY24" s="614"/>
      <c r="CZ24" s="617">
        <v>48.1</v>
      </c>
      <c r="DA24" s="618"/>
      <c r="DB24" s="618"/>
      <c r="DC24" s="634"/>
      <c r="DD24" s="657">
        <v>19578853</v>
      </c>
      <c r="DE24" s="613"/>
      <c r="DF24" s="613"/>
      <c r="DG24" s="613"/>
      <c r="DH24" s="613"/>
      <c r="DI24" s="613"/>
      <c r="DJ24" s="613"/>
      <c r="DK24" s="614"/>
      <c r="DL24" s="657">
        <v>19354807</v>
      </c>
      <c r="DM24" s="613"/>
      <c r="DN24" s="613"/>
      <c r="DO24" s="613"/>
      <c r="DP24" s="613"/>
      <c r="DQ24" s="613"/>
      <c r="DR24" s="613"/>
      <c r="DS24" s="613"/>
      <c r="DT24" s="613"/>
      <c r="DU24" s="613"/>
      <c r="DV24" s="614"/>
      <c r="DW24" s="617">
        <v>54.5</v>
      </c>
      <c r="DX24" s="618"/>
      <c r="DY24" s="618"/>
      <c r="DZ24" s="618"/>
      <c r="EA24" s="618"/>
      <c r="EB24" s="618"/>
      <c r="EC24" s="619"/>
    </row>
    <row r="25" spans="2:133" ht="11.25" customHeight="1" x14ac:dyDescent="0.15">
      <c r="B25" s="620" t="s">
        <v>293</v>
      </c>
      <c r="C25" s="621"/>
      <c r="D25" s="621"/>
      <c r="E25" s="621"/>
      <c r="F25" s="621"/>
      <c r="G25" s="621"/>
      <c r="H25" s="621"/>
      <c r="I25" s="621"/>
      <c r="J25" s="621"/>
      <c r="K25" s="621"/>
      <c r="L25" s="621"/>
      <c r="M25" s="621"/>
      <c r="N25" s="621"/>
      <c r="O25" s="621"/>
      <c r="P25" s="621"/>
      <c r="Q25" s="622"/>
      <c r="R25" s="623">
        <v>36790349</v>
      </c>
      <c r="S25" s="624"/>
      <c r="T25" s="624"/>
      <c r="U25" s="624"/>
      <c r="V25" s="624"/>
      <c r="W25" s="624"/>
      <c r="X25" s="624"/>
      <c r="Y25" s="625"/>
      <c r="Z25" s="626">
        <v>52.8</v>
      </c>
      <c r="AA25" s="626"/>
      <c r="AB25" s="626"/>
      <c r="AC25" s="626"/>
      <c r="AD25" s="627">
        <v>34937865</v>
      </c>
      <c r="AE25" s="627"/>
      <c r="AF25" s="627"/>
      <c r="AG25" s="627"/>
      <c r="AH25" s="627"/>
      <c r="AI25" s="627"/>
      <c r="AJ25" s="627"/>
      <c r="AK25" s="627"/>
      <c r="AL25" s="628">
        <v>99.7</v>
      </c>
      <c r="AM25" s="629"/>
      <c r="AN25" s="629"/>
      <c r="AO25" s="630"/>
      <c r="AP25" s="620" t="s">
        <v>294</v>
      </c>
      <c r="AQ25" s="639"/>
      <c r="AR25" s="639"/>
      <c r="AS25" s="639"/>
      <c r="AT25" s="639"/>
      <c r="AU25" s="639"/>
      <c r="AV25" s="639"/>
      <c r="AW25" s="639"/>
      <c r="AX25" s="639"/>
      <c r="AY25" s="639"/>
      <c r="AZ25" s="639"/>
      <c r="BA25" s="639"/>
      <c r="BB25" s="639"/>
      <c r="BC25" s="639"/>
      <c r="BD25" s="639"/>
      <c r="BE25" s="639"/>
      <c r="BF25" s="640"/>
      <c r="BG25" s="623" t="s">
        <v>245</v>
      </c>
      <c r="BH25" s="624"/>
      <c r="BI25" s="624"/>
      <c r="BJ25" s="624"/>
      <c r="BK25" s="624"/>
      <c r="BL25" s="624"/>
      <c r="BM25" s="624"/>
      <c r="BN25" s="625"/>
      <c r="BO25" s="626" t="s">
        <v>130</v>
      </c>
      <c r="BP25" s="626"/>
      <c r="BQ25" s="626"/>
      <c r="BR25" s="626"/>
      <c r="BS25" s="627" t="s">
        <v>130</v>
      </c>
      <c r="BT25" s="627"/>
      <c r="BU25" s="627"/>
      <c r="BV25" s="627"/>
      <c r="BW25" s="627"/>
      <c r="BX25" s="627"/>
      <c r="BY25" s="627"/>
      <c r="BZ25" s="627"/>
      <c r="CA25" s="627"/>
      <c r="CB25" s="631"/>
      <c r="CD25" s="620" t="s">
        <v>295</v>
      </c>
      <c r="CE25" s="621"/>
      <c r="CF25" s="621"/>
      <c r="CG25" s="621"/>
      <c r="CH25" s="621"/>
      <c r="CI25" s="621"/>
      <c r="CJ25" s="621"/>
      <c r="CK25" s="621"/>
      <c r="CL25" s="621"/>
      <c r="CM25" s="621"/>
      <c r="CN25" s="621"/>
      <c r="CO25" s="621"/>
      <c r="CP25" s="621"/>
      <c r="CQ25" s="622"/>
      <c r="CR25" s="623">
        <v>9342578</v>
      </c>
      <c r="CS25" s="653"/>
      <c r="CT25" s="653"/>
      <c r="CU25" s="653"/>
      <c r="CV25" s="653"/>
      <c r="CW25" s="653"/>
      <c r="CX25" s="653"/>
      <c r="CY25" s="654"/>
      <c r="CZ25" s="628">
        <v>13.8</v>
      </c>
      <c r="DA25" s="655"/>
      <c r="DB25" s="655"/>
      <c r="DC25" s="658"/>
      <c r="DD25" s="632">
        <v>8886199</v>
      </c>
      <c r="DE25" s="653"/>
      <c r="DF25" s="653"/>
      <c r="DG25" s="653"/>
      <c r="DH25" s="653"/>
      <c r="DI25" s="653"/>
      <c r="DJ25" s="653"/>
      <c r="DK25" s="654"/>
      <c r="DL25" s="632">
        <v>8670532</v>
      </c>
      <c r="DM25" s="653"/>
      <c r="DN25" s="653"/>
      <c r="DO25" s="653"/>
      <c r="DP25" s="653"/>
      <c r="DQ25" s="653"/>
      <c r="DR25" s="653"/>
      <c r="DS25" s="653"/>
      <c r="DT25" s="653"/>
      <c r="DU25" s="653"/>
      <c r="DV25" s="654"/>
      <c r="DW25" s="628">
        <v>24.4</v>
      </c>
      <c r="DX25" s="655"/>
      <c r="DY25" s="655"/>
      <c r="DZ25" s="655"/>
      <c r="EA25" s="655"/>
      <c r="EB25" s="655"/>
      <c r="EC25" s="656"/>
    </row>
    <row r="26" spans="2:133" ht="11.25" customHeight="1" x14ac:dyDescent="0.15">
      <c r="B26" s="620" t="s">
        <v>296</v>
      </c>
      <c r="C26" s="621"/>
      <c r="D26" s="621"/>
      <c r="E26" s="621"/>
      <c r="F26" s="621"/>
      <c r="G26" s="621"/>
      <c r="H26" s="621"/>
      <c r="I26" s="621"/>
      <c r="J26" s="621"/>
      <c r="K26" s="621"/>
      <c r="L26" s="621"/>
      <c r="M26" s="621"/>
      <c r="N26" s="621"/>
      <c r="O26" s="621"/>
      <c r="P26" s="621"/>
      <c r="Q26" s="622"/>
      <c r="R26" s="623">
        <v>13246</v>
      </c>
      <c r="S26" s="624"/>
      <c r="T26" s="624"/>
      <c r="U26" s="624"/>
      <c r="V26" s="624"/>
      <c r="W26" s="624"/>
      <c r="X26" s="624"/>
      <c r="Y26" s="625"/>
      <c r="Z26" s="626">
        <v>0</v>
      </c>
      <c r="AA26" s="626"/>
      <c r="AB26" s="626"/>
      <c r="AC26" s="626"/>
      <c r="AD26" s="627">
        <v>13246</v>
      </c>
      <c r="AE26" s="627"/>
      <c r="AF26" s="627"/>
      <c r="AG26" s="627"/>
      <c r="AH26" s="627"/>
      <c r="AI26" s="627"/>
      <c r="AJ26" s="627"/>
      <c r="AK26" s="627"/>
      <c r="AL26" s="628">
        <v>0</v>
      </c>
      <c r="AM26" s="629"/>
      <c r="AN26" s="629"/>
      <c r="AO26" s="630"/>
      <c r="AP26" s="620" t="s">
        <v>297</v>
      </c>
      <c r="AQ26" s="639"/>
      <c r="AR26" s="639"/>
      <c r="AS26" s="639"/>
      <c r="AT26" s="639"/>
      <c r="AU26" s="639"/>
      <c r="AV26" s="639"/>
      <c r="AW26" s="639"/>
      <c r="AX26" s="639"/>
      <c r="AY26" s="639"/>
      <c r="AZ26" s="639"/>
      <c r="BA26" s="639"/>
      <c r="BB26" s="639"/>
      <c r="BC26" s="639"/>
      <c r="BD26" s="639"/>
      <c r="BE26" s="639"/>
      <c r="BF26" s="640"/>
      <c r="BG26" s="623" t="s">
        <v>245</v>
      </c>
      <c r="BH26" s="624"/>
      <c r="BI26" s="624"/>
      <c r="BJ26" s="624"/>
      <c r="BK26" s="624"/>
      <c r="BL26" s="624"/>
      <c r="BM26" s="624"/>
      <c r="BN26" s="625"/>
      <c r="BO26" s="626" t="s">
        <v>245</v>
      </c>
      <c r="BP26" s="626"/>
      <c r="BQ26" s="626"/>
      <c r="BR26" s="626"/>
      <c r="BS26" s="627" t="s">
        <v>245</v>
      </c>
      <c r="BT26" s="627"/>
      <c r="BU26" s="627"/>
      <c r="BV26" s="627"/>
      <c r="BW26" s="627"/>
      <c r="BX26" s="627"/>
      <c r="BY26" s="627"/>
      <c r="BZ26" s="627"/>
      <c r="CA26" s="627"/>
      <c r="CB26" s="631"/>
      <c r="CD26" s="620" t="s">
        <v>298</v>
      </c>
      <c r="CE26" s="621"/>
      <c r="CF26" s="621"/>
      <c r="CG26" s="621"/>
      <c r="CH26" s="621"/>
      <c r="CI26" s="621"/>
      <c r="CJ26" s="621"/>
      <c r="CK26" s="621"/>
      <c r="CL26" s="621"/>
      <c r="CM26" s="621"/>
      <c r="CN26" s="621"/>
      <c r="CO26" s="621"/>
      <c r="CP26" s="621"/>
      <c r="CQ26" s="622"/>
      <c r="CR26" s="623">
        <v>5909206</v>
      </c>
      <c r="CS26" s="624"/>
      <c r="CT26" s="624"/>
      <c r="CU26" s="624"/>
      <c r="CV26" s="624"/>
      <c r="CW26" s="624"/>
      <c r="CX26" s="624"/>
      <c r="CY26" s="625"/>
      <c r="CZ26" s="628">
        <v>8.6999999999999993</v>
      </c>
      <c r="DA26" s="655"/>
      <c r="DB26" s="655"/>
      <c r="DC26" s="658"/>
      <c r="DD26" s="632">
        <v>5602939</v>
      </c>
      <c r="DE26" s="624"/>
      <c r="DF26" s="624"/>
      <c r="DG26" s="624"/>
      <c r="DH26" s="624"/>
      <c r="DI26" s="624"/>
      <c r="DJ26" s="624"/>
      <c r="DK26" s="625"/>
      <c r="DL26" s="632" t="s">
        <v>130</v>
      </c>
      <c r="DM26" s="624"/>
      <c r="DN26" s="624"/>
      <c r="DO26" s="624"/>
      <c r="DP26" s="624"/>
      <c r="DQ26" s="624"/>
      <c r="DR26" s="624"/>
      <c r="DS26" s="624"/>
      <c r="DT26" s="624"/>
      <c r="DU26" s="624"/>
      <c r="DV26" s="625"/>
      <c r="DW26" s="628" t="s">
        <v>175</v>
      </c>
      <c r="DX26" s="655"/>
      <c r="DY26" s="655"/>
      <c r="DZ26" s="655"/>
      <c r="EA26" s="655"/>
      <c r="EB26" s="655"/>
      <c r="EC26" s="656"/>
    </row>
    <row r="27" spans="2:133" ht="11.25" customHeight="1" x14ac:dyDescent="0.15">
      <c r="B27" s="620" t="s">
        <v>299</v>
      </c>
      <c r="C27" s="621"/>
      <c r="D27" s="621"/>
      <c r="E27" s="621"/>
      <c r="F27" s="621"/>
      <c r="G27" s="621"/>
      <c r="H27" s="621"/>
      <c r="I27" s="621"/>
      <c r="J27" s="621"/>
      <c r="K27" s="621"/>
      <c r="L27" s="621"/>
      <c r="M27" s="621"/>
      <c r="N27" s="621"/>
      <c r="O27" s="621"/>
      <c r="P27" s="621"/>
      <c r="Q27" s="622"/>
      <c r="R27" s="623">
        <v>356095</v>
      </c>
      <c r="S27" s="624"/>
      <c r="T27" s="624"/>
      <c r="U27" s="624"/>
      <c r="V27" s="624"/>
      <c r="W27" s="624"/>
      <c r="X27" s="624"/>
      <c r="Y27" s="625"/>
      <c r="Z27" s="626">
        <v>0.5</v>
      </c>
      <c r="AA27" s="626"/>
      <c r="AB27" s="626"/>
      <c r="AC27" s="626"/>
      <c r="AD27" s="627" t="s">
        <v>130</v>
      </c>
      <c r="AE27" s="627"/>
      <c r="AF27" s="627"/>
      <c r="AG27" s="627"/>
      <c r="AH27" s="627"/>
      <c r="AI27" s="627"/>
      <c r="AJ27" s="627"/>
      <c r="AK27" s="627"/>
      <c r="AL27" s="628" t="s">
        <v>130</v>
      </c>
      <c r="AM27" s="629"/>
      <c r="AN27" s="629"/>
      <c r="AO27" s="630"/>
      <c r="AP27" s="620" t="s">
        <v>300</v>
      </c>
      <c r="AQ27" s="621"/>
      <c r="AR27" s="621"/>
      <c r="AS27" s="621"/>
      <c r="AT27" s="621"/>
      <c r="AU27" s="621"/>
      <c r="AV27" s="621"/>
      <c r="AW27" s="621"/>
      <c r="AX27" s="621"/>
      <c r="AY27" s="621"/>
      <c r="AZ27" s="621"/>
      <c r="BA27" s="621"/>
      <c r="BB27" s="621"/>
      <c r="BC27" s="621"/>
      <c r="BD27" s="621"/>
      <c r="BE27" s="621"/>
      <c r="BF27" s="622"/>
      <c r="BG27" s="623">
        <v>16173822</v>
      </c>
      <c r="BH27" s="624"/>
      <c r="BI27" s="624"/>
      <c r="BJ27" s="624"/>
      <c r="BK27" s="624"/>
      <c r="BL27" s="624"/>
      <c r="BM27" s="624"/>
      <c r="BN27" s="625"/>
      <c r="BO27" s="626">
        <v>100</v>
      </c>
      <c r="BP27" s="626"/>
      <c r="BQ27" s="626"/>
      <c r="BR27" s="626"/>
      <c r="BS27" s="627">
        <v>1355867</v>
      </c>
      <c r="BT27" s="627"/>
      <c r="BU27" s="627"/>
      <c r="BV27" s="627"/>
      <c r="BW27" s="627"/>
      <c r="BX27" s="627"/>
      <c r="BY27" s="627"/>
      <c r="BZ27" s="627"/>
      <c r="CA27" s="627"/>
      <c r="CB27" s="631"/>
      <c r="CD27" s="620" t="s">
        <v>301</v>
      </c>
      <c r="CE27" s="621"/>
      <c r="CF27" s="621"/>
      <c r="CG27" s="621"/>
      <c r="CH27" s="621"/>
      <c r="CI27" s="621"/>
      <c r="CJ27" s="621"/>
      <c r="CK27" s="621"/>
      <c r="CL27" s="621"/>
      <c r="CM27" s="621"/>
      <c r="CN27" s="621"/>
      <c r="CO27" s="621"/>
      <c r="CP27" s="621"/>
      <c r="CQ27" s="622"/>
      <c r="CR27" s="623">
        <v>16670839</v>
      </c>
      <c r="CS27" s="653"/>
      <c r="CT27" s="653"/>
      <c r="CU27" s="653"/>
      <c r="CV27" s="653"/>
      <c r="CW27" s="653"/>
      <c r="CX27" s="653"/>
      <c r="CY27" s="654"/>
      <c r="CZ27" s="628">
        <v>24.6</v>
      </c>
      <c r="DA27" s="655"/>
      <c r="DB27" s="655"/>
      <c r="DC27" s="658"/>
      <c r="DD27" s="632">
        <v>4190993</v>
      </c>
      <c r="DE27" s="653"/>
      <c r="DF27" s="653"/>
      <c r="DG27" s="653"/>
      <c r="DH27" s="653"/>
      <c r="DI27" s="653"/>
      <c r="DJ27" s="653"/>
      <c r="DK27" s="654"/>
      <c r="DL27" s="632">
        <v>4182729</v>
      </c>
      <c r="DM27" s="653"/>
      <c r="DN27" s="653"/>
      <c r="DO27" s="653"/>
      <c r="DP27" s="653"/>
      <c r="DQ27" s="653"/>
      <c r="DR27" s="653"/>
      <c r="DS27" s="653"/>
      <c r="DT27" s="653"/>
      <c r="DU27" s="653"/>
      <c r="DV27" s="654"/>
      <c r="DW27" s="628">
        <v>11.8</v>
      </c>
      <c r="DX27" s="655"/>
      <c r="DY27" s="655"/>
      <c r="DZ27" s="655"/>
      <c r="EA27" s="655"/>
      <c r="EB27" s="655"/>
      <c r="EC27" s="656"/>
    </row>
    <row r="28" spans="2:133" ht="11.25" customHeight="1" x14ac:dyDescent="0.15">
      <c r="B28" s="620" t="s">
        <v>302</v>
      </c>
      <c r="C28" s="621"/>
      <c r="D28" s="621"/>
      <c r="E28" s="621"/>
      <c r="F28" s="621"/>
      <c r="G28" s="621"/>
      <c r="H28" s="621"/>
      <c r="I28" s="621"/>
      <c r="J28" s="621"/>
      <c r="K28" s="621"/>
      <c r="L28" s="621"/>
      <c r="M28" s="621"/>
      <c r="N28" s="621"/>
      <c r="O28" s="621"/>
      <c r="P28" s="621"/>
      <c r="Q28" s="622"/>
      <c r="R28" s="623">
        <v>345934</v>
      </c>
      <c r="S28" s="624"/>
      <c r="T28" s="624"/>
      <c r="U28" s="624"/>
      <c r="V28" s="624"/>
      <c r="W28" s="624"/>
      <c r="X28" s="624"/>
      <c r="Y28" s="625"/>
      <c r="Z28" s="626">
        <v>0.5</v>
      </c>
      <c r="AA28" s="626"/>
      <c r="AB28" s="626"/>
      <c r="AC28" s="626"/>
      <c r="AD28" s="627">
        <v>47040</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303</v>
      </c>
      <c r="CE28" s="621"/>
      <c r="CF28" s="621"/>
      <c r="CG28" s="621"/>
      <c r="CH28" s="621"/>
      <c r="CI28" s="621"/>
      <c r="CJ28" s="621"/>
      <c r="CK28" s="621"/>
      <c r="CL28" s="621"/>
      <c r="CM28" s="621"/>
      <c r="CN28" s="621"/>
      <c r="CO28" s="621"/>
      <c r="CP28" s="621"/>
      <c r="CQ28" s="622"/>
      <c r="CR28" s="623">
        <v>6602086</v>
      </c>
      <c r="CS28" s="624"/>
      <c r="CT28" s="624"/>
      <c r="CU28" s="624"/>
      <c r="CV28" s="624"/>
      <c r="CW28" s="624"/>
      <c r="CX28" s="624"/>
      <c r="CY28" s="625"/>
      <c r="CZ28" s="628">
        <v>9.6999999999999993</v>
      </c>
      <c r="DA28" s="655"/>
      <c r="DB28" s="655"/>
      <c r="DC28" s="658"/>
      <c r="DD28" s="632">
        <v>6501661</v>
      </c>
      <c r="DE28" s="624"/>
      <c r="DF28" s="624"/>
      <c r="DG28" s="624"/>
      <c r="DH28" s="624"/>
      <c r="DI28" s="624"/>
      <c r="DJ28" s="624"/>
      <c r="DK28" s="625"/>
      <c r="DL28" s="632">
        <v>6501546</v>
      </c>
      <c r="DM28" s="624"/>
      <c r="DN28" s="624"/>
      <c r="DO28" s="624"/>
      <c r="DP28" s="624"/>
      <c r="DQ28" s="624"/>
      <c r="DR28" s="624"/>
      <c r="DS28" s="624"/>
      <c r="DT28" s="624"/>
      <c r="DU28" s="624"/>
      <c r="DV28" s="625"/>
      <c r="DW28" s="628">
        <v>18.3</v>
      </c>
      <c r="DX28" s="655"/>
      <c r="DY28" s="655"/>
      <c r="DZ28" s="655"/>
      <c r="EA28" s="655"/>
      <c r="EB28" s="655"/>
      <c r="EC28" s="656"/>
    </row>
    <row r="29" spans="2:133" ht="11.25" customHeight="1" x14ac:dyDescent="0.15">
      <c r="B29" s="620" t="s">
        <v>304</v>
      </c>
      <c r="C29" s="621"/>
      <c r="D29" s="621"/>
      <c r="E29" s="621"/>
      <c r="F29" s="621"/>
      <c r="G29" s="621"/>
      <c r="H29" s="621"/>
      <c r="I29" s="621"/>
      <c r="J29" s="621"/>
      <c r="K29" s="621"/>
      <c r="L29" s="621"/>
      <c r="M29" s="621"/>
      <c r="N29" s="621"/>
      <c r="O29" s="621"/>
      <c r="P29" s="621"/>
      <c r="Q29" s="622"/>
      <c r="R29" s="623">
        <v>420560</v>
      </c>
      <c r="S29" s="624"/>
      <c r="T29" s="624"/>
      <c r="U29" s="624"/>
      <c r="V29" s="624"/>
      <c r="W29" s="624"/>
      <c r="X29" s="624"/>
      <c r="Y29" s="625"/>
      <c r="Z29" s="626">
        <v>0.6</v>
      </c>
      <c r="AA29" s="626"/>
      <c r="AB29" s="626"/>
      <c r="AC29" s="626"/>
      <c r="AD29" s="627">
        <v>8720</v>
      </c>
      <c r="AE29" s="627"/>
      <c r="AF29" s="627"/>
      <c r="AG29" s="627"/>
      <c r="AH29" s="627"/>
      <c r="AI29" s="627"/>
      <c r="AJ29" s="627"/>
      <c r="AK29" s="627"/>
      <c r="AL29" s="628">
        <v>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305</v>
      </c>
      <c r="CE29" s="662"/>
      <c r="CF29" s="620" t="s">
        <v>306</v>
      </c>
      <c r="CG29" s="621"/>
      <c r="CH29" s="621"/>
      <c r="CI29" s="621"/>
      <c r="CJ29" s="621"/>
      <c r="CK29" s="621"/>
      <c r="CL29" s="621"/>
      <c r="CM29" s="621"/>
      <c r="CN29" s="621"/>
      <c r="CO29" s="621"/>
      <c r="CP29" s="621"/>
      <c r="CQ29" s="622"/>
      <c r="CR29" s="623">
        <v>6602086</v>
      </c>
      <c r="CS29" s="653"/>
      <c r="CT29" s="653"/>
      <c r="CU29" s="653"/>
      <c r="CV29" s="653"/>
      <c r="CW29" s="653"/>
      <c r="CX29" s="653"/>
      <c r="CY29" s="654"/>
      <c r="CZ29" s="628">
        <v>9.6999999999999993</v>
      </c>
      <c r="DA29" s="655"/>
      <c r="DB29" s="655"/>
      <c r="DC29" s="658"/>
      <c r="DD29" s="632">
        <v>6501661</v>
      </c>
      <c r="DE29" s="653"/>
      <c r="DF29" s="653"/>
      <c r="DG29" s="653"/>
      <c r="DH29" s="653"/>
      <c r="DI29" s="653"/>
      <c r="DJ29" s="653"/>
      <c r="DK29" s="654"/>
      <c r="DL29" s="632">
        <v>6501546</v>
      </c>
      <c r="DM29" s="653"/>
      <c r="DN29" s="653"/>
      <c r="DO29" s="653"/>
      <c r="DP29" s="653"/>
      <c r="DQ29" s="653"/>
      <c r="DR29" s="653"/>
      <c r="DS29" s="653"/>
      <c r="DT29" s="653"/>
      <c r="DU29" s="653"/>
      <c r="DV29" s="654"/>
      <c r="DW29" s="628">
        <v>18.3</v>
      </c>
      <c r="DX29" s="655"/>
      <c r="DY29" s="655"/>
      <c r="DZ29" s="655"/>
      <c r="EA29" s="655"/>
      <c r="EB29" s="655"/>
      <c r="EC29" s="656"/>
    </row>
    <row r="30" spans="2:133" ht="11.25" customHeight="1" x14ac:dyDescent="0.15">
      <c r="B30" s="620" t="s">
        <v>307</v>
      </c>
      <c r="C30" s="621"/>
      <c r="D30" s="621"/>
      <c r="E30" s="621"/>
      <c r="F30" s="621"/>
      <c r="G30" s="621"/>
      <c r="H30" s="621"/>
      <c r="I30" s="621"/>
      <c r="J30" s="621"/>
      <c r="K30" s="621"/>
      <c r="L30" s="621"/>
      <c r="M30" s="621"/>
      <c r="N30" s="621"/>
      <c r="O30" s="621"/>
      <c r="P30" s="621"/>
      <c r="Q30" s="622"/>
      <c r="R30" s="623">
        <v>13477427</v>
      </c>
      <c r="S30" s="624"/>
      <c r="T30" s="624"/>
      <c r="U30" s="624"/>
      <c r="V30" s="624"/>
      <c r="W30" s="624"/>
      <c r="X30" s="624"/>
      <c r="Y30" s="625"/>
      <c r="Z30" s="626">
        <v>19.399999999999999</v>
      </c>
      <c r="AA30" s="626"/>
      <c r="AB30" s="626"/>
      <c r="AC30" s="626"/>
      <c r="AD30" s="627" t="s">
        <v>130</v>
      </c>
      <c r="AE30" s="627"/>
      <c r="AF30" s="627"/>
      <c r="AG30" s="627"/>
      <c r="AH30" s="627"/>
      <c r="AI30" s="627"/>
      <c r="AJ30" s="627"/>
      <c r="AK30" s="627"/>
      <c r="AL30" s="628" t="s">
        <v>130</v>
      </c>
      <c r="AM30" s="629"/>
      <c r="AN30" s="629"/>
      <c r="AO30" s="630"/>
      <c r="AP30" s="605" t="s">
        <v>223</v>
      </c>
      <c r="AQ30" s="606"/>
      <c r="AR30" s="606"/>
      <c r="AS30" s="606"/>
      <c r="AT30" s="606"/>
      <c r="AU30" s="606"/>
      <c r="AV30" s="606"/>
      <c r="AW30" s="606"/>
      <c r="AX30" s="606"/>
      <c r="AY30" s="606"/>
      <c r="AZ30" s="606"/>
      <c r="BA30" s="606"/>
      <c r="BB30" s="606"/>
      <c r="BC30" s="606"/>
      <c r="BD30" s="606"/>
      <c r="BE30" s="606"/>
      <c r="BF30" s="607"/>
      <c r="BG30" s="605" t="s">
        <v>308</v>
      </c>
      <c r="BH30" s="659"/>
      <c r="BI30" s="659"/>
      <c r="BJ30" s="659"/>
      <c r="BK30" s="659"/>
      <c r="BL30" s="659"/>
      <c r="BM30" s="659"/>
      <c r="BN30" s="659"/>
      <c r="BO30" s="659"/>
      <c r="BP30" s="659"/>
      <c r="BQ30" s="660"/>
      <c r="BR30" s="605" t="s">
        <v>309</v>
      </c>
      <c r="BS30" s="659"/>
      <c r="BT30" s="659"/>
      <c r="BU30" s="659"/>
      <c r="BV30" s="659"/>
      <c r="BW30" s="659"/>
      <c r="BX30" s="659"/>
      <c r="BY30" s="659"/>
      <c r="BZ30" s="659"/>
      <c r="CA30" s="659"/>
      <c r="CB30" s="660"/>
      <c r="CD30" s="663"/>
      <c r="CE30" s="664"/>
      <c r="CF30" s="620" t="s">
        <v>310</v>
      </c>
      <c r="CG30" s="621"/>
      <c r="CH30" s="621"/>
      <c r="CI30" s="621"/>
      <c r="CJ30" s="621"/>
      <c r="CK30" s="621"/>
      <c r="CL30" s="621"/>
      <c r="CM30" s="621"/>
      <c r="CN30" s="621"/>
      <c r="CO30" s="621"/>
      <c r="CP30" s="621"/>
      <c r="CQ30" s="622"/>
      <c r="CR30" s="623">
        <v>6324333</v>
      </c>
      <c r="CS30" s="624"/>
      <c r="CT30" s="624"/>
      <c r="CU30" s="624"/>
      <c r="CV30" s="624"/>
      <c r="CW30" s="624"/>
      <c r="CX30" s="624"/>
      <c r="CY30" s="625"/>
      <c r="CZ30" s="628">
        <v>9.3000000000000007</v>
      </c>
      <c r="DA30" s="655"/>
      <c r="DB30" s="655"/>
      <c r="DC30" s="658"/>
      <c r="DD30" s="632">
        <v>6226250</v>
      </c>
      <c r="DE30" s="624"/>
      <c r="DF30" s="624"/>
      <c r="DG30" s="624"/>
      <c r="DH30" s="624"/>
      <c r="DI30" s="624"/>
      <c r="DJ30" s="624"/>
      <c r="DK30" s="625"/>
      <c r="DL30" s="632">
        <v>6226135</v>
      </c>
      <c r="DM30" s="624"/>
      <c r="DN30" s="624"/>
      <c r="DO30" s="624"/>
      <c r="DP30" s="624"/>
      <c r="DQ30" s="624"/>
      <c r="DR30" s="624"/>
      <c r="DS30" s="624"/>
      <c r="DT30" s="624"/>
      <c r="DU30" s="624"/>
      <c r="DV30" s="625"/>
      <c r="DW30" s="628">
        <v>17.5</v>
      </c>
      <c r="DX30" s="655"/>
      <c r="DY30" s="655"/>
      <c r="DZ30" s="655"/>
      <c r="EA30" s="655"/>
      <c r="EB30" s="655"/>
      <c r="EC30" s="656"/>
    </row>
    <row r="31" spans="2:133" ht="11.25" customHeight="1" x14ac:dyDescent="0.15">
      <c r="B31" s="636" t="s">
        <v>311</v>
      </c>
      <c r="C31" s="637"/>
      <c r="D31" s="637"/>
      <c r="E31" s="637"/>
      <c r="F31" s="637"/>
      <c r="G31" s="637"/>
      <c r="H31" s="637"/>
      <c r="I31" s="637"/>
      <c r="J31" s="637"/>
      <c r="K31" s="637"/>
      <c r="L31" s="637"/>
      <c r="M31" s="637"/>
      <c r="N31" s="637"/>
      <c r="O31" s="637"/>
      <c r="P31" s="637"/>
      <c r="Q31" s="638"/>
      <c r="R31" s="623" t="s">
        <v>130</v>
      </c>
      <c r="S31" s="624"/>
      <c r="T31" s="624"/>
      <c r="U31" s="624"/>
      <c r="V31" s="624"/>
      <c r="W31" s="624"/>
      <c r="X31" s="624"/>
      <c r="Y31" s="625"/>
      <c r="Z31" s="626" t="s">
        <v>245</v>
      </c>
      <c r="AA31" s="626"/>
      <c r="AB31" s="626"/>
      <c r="AC31" s="626"/>
      <c r="AD31" s="627" t="s">
        <v>130</v>
      </c>
      <c r="AE31" s="627"/>
      <c r="AF31" s="627"/>
      <c r="AG31" s="627"/>
      <c r="AH31" s="627"/>
      <c r="AI31" s="627"/>
      <c r="AJ31" s="627"/>
      <c r="AK31" s="627"/>
      <c r="AL31" s="628" t="s">
        <v>130</v>
      </c>
      <c r="AM31" s="629"/>
      <c r="AN31" s="629"/>
      <c r="AO31" s="630"/>
      <c r="AP31" s="671" t="s">
        <v>312</v>
      </c>
      <c r="AQ31" s="672"/>
      <c r="AR31" s="672"/>
      <c r="AS31" s="672"/>
      <c r="AT31" s="677" t="s">
        <v>313</v>
      </c>
      <c r="AU31" s="218"/>
      <c r="AV31" s="218"/>
      <c r="AW31" s="218"/>
      <c r="AX31" s="609" t="s">
        <v>187</v>
      </c>
      <c r="AY31" s="610"/>
      <c r="AZ31" s="610"/>
      <c r="BA31" s="610"/>
      <c r="BB31" s="610"/>
      <c r="BC31" s="610"/>
      <c r="BD31" s="610"/>
      <c r="BE31" s="610"/>
      <c r="BF31" s="611"/>
      <c r="BG31" s="670">
        <v>99.2</v>
      </c>
      <c r="BH31" s="667"/>
      <c r="BI31" s="667"/>
      <c r="BJ31" s="667"/>
      <c r="BK31" s="667"/>
      <c r="BL31" s="667"/>
      <c r="BM31" s="618">
        <v>96.8</v>
      </c>
      <c r="BN31" s="667"/>
      <c r="BO31" s="667"/>
      <c r="BP31" s="667"/>
      <c r="BQ31" s="668"/>
      <c r="BR31" s="670">
        <v>99.1</v>
      </c>
      <c r="BS31" s="667"/>
      <c r="BT31" s="667"/>
      <c r="BU31" s="667"/>
      <c r="BV31" s="667"/>
      <c r="BW31" s="667"/>
      <c r="BX31" s="618">
        <v>96.1</v>
      </c>
      <c r="BY31" s="667"/>
      <c r="BZ31" s="667"/>
      <c r="CA31" s="667"/>
      <c r="CB31" s="668"/>
      <c r="CD31" s="663"/>
      <c r="CE31" s="664"/>
      <c r="CF31" s="620" t="s">
        <v>314</v>
      </c>
      <c r="CG31" s="621"/>
      <c r="CH31" s="621"/>
      <c r="CI31" s="621"/>
      <c r="CJ31" s="621"/>
      <c r="CK31" s="621"/>
      <c r="CL31" s="621"/>
      <c r="CM31" s="621"/>
      <c r="CN31" s="621"/>
      <c r="CO31" s="621"/>
      <c r="CP31" s="621"/>
      <c r="CQ31" s="622"/>
      <c r="CR31" s="623">
        <v>277753</v>
      </c>
      <c r="CS31" s="653"/>
      <c r="CT31" s="653"/>
      <c r="CU31" s="653"/>
      <c r="CV31" s="653"/>
      <c r="CW31" s="653"/>
      <c r="CX31" s="653"/>
      <c r="CY31" s="654"/>
      <c r="CZ31" s="628">
        <v>0.4</v>
      </c>
      <c r="DA31" s="655"/>
      <c r="DB31" s="655"/>
      <c r="DC31" s="658"/>
      <c r="DD31" s="632">
        <v>275411</v>
      </c>
      <c r="DE31" s="653"/>
      <c r="DF31" s="653"/>
      <c r="DG31" s="653"/>
      <c r="DH31" s="653"/>
      <c r="DI31" s="653"/>
      <c r="DJ31" s="653"/>
      <c r="DK31" s="654"/>
      <c r="DL31" s="632">
        <v>275411</v>
      </c>
      <c r="DM31" s="653"/>
      <c r="DN31" s="653"/>
      <c r="DO31" s="653"/>
      <c r="DP31" s="653"/>
      <c r="DQ31" s="653"/>
      <c r="DR31" s="653"/>
      <c r="DS31" s="653"/>
      <c r="DT31" s="653"/>
      <c r="DU31" s="653"/>
      <c r="DV31" s="654"/>
      <c r="DW31" s="628">
        <v>0.8</v>
      </c>
      <c r="DX31" s="655"/>
      <c r="DY31" s="655"/>
      <c r="DZ31" s="655"/>
      <c r="EA31" s="655"/>
      <c r="EB31" s="655"/>
      <c r="EC31" s="656"/>
    </row>
    <row r="32" spans="2:133" ht="11.25" customHeight="1" x14ac:dyDescent="0.15">
      <c r="B32" s="620" t="s">
        <v>315</v>
      </c>
      <c r="C32" s="621"/>
      <c r="D32" s="621"/>
      <c r="E32" s="621"/>
      <c r="F32" s="621"/>
      <c r="G32" s="621"/>
      <c r="H32" s="621"/>
      <c r="I32" s="621"/>
      <c r="J32" s="621"/>
      <c r="K32" s="621"/>
      <c r="L32" s="621"/>
      <c r="M32" s="621"/>
      <c r="N32" s="621"/>
      <c r="O32" s="621"/>
      <c r="P32" s="621"/>
      <c r="Q32" s="622"/>
      <c r="R32" s="623">
        <v>6160391</v>
      </c>
      <c r="S32" s="624"/>
      <c r="T32" s="624"/>
      <c r="U32" s="624"/>
      <c r="V32" s="624"/>
      <c r="W32" s="624"/>
      <c r="X32" s="624"/>
      <c r="Y32" s="625"/>
      <c r="Z32" s="626">
        <v>8.8000000000000007</v>
      </c>
      <c r="AA32" s="626"/>
      <c r="AB32" s="626"/>
      <c r="AC32" s="626"/>
      <c r="AD32" s="627" t="s">
        <v>245</v>
      </c>
      <c r="AE32" s="627"/>
      <c r="AF32" s="627"/>
      <c r="AG32" s="627"/>
      <c r="AH32" s="627"/>
      <c r="AI32" s="627"/>
      <c r="AJ32" s="627"/>
      <c r="AK32" s="627"/>
      <c r="AL32" s="628" t="s">
        <v>175</v>
      </c>
      <c r="AM32" s="629"/>
      <c r="AN32" s="629"/>
      <c r="AO32" s="630"/>
      <c r="AP32" s="673"/>
      <c r="AQ32" s="674"/>
      <c r="AR32" s="674"/>
      <c r="AS32" s="674"/>
      <c r="AT32" s="678"/>
      <c r="AU32" s="214" t="s">
        <v>316</v>
      </c>
      <c r="AX32" s="620" t="s">
        <v>317</v>
      </c>
      <c r="AY32" s="621"/>
      <c r="AZ32" s="621"/>
      <c r="BA32" s="621"/>
      <c r="BB32" s="621"/>
      <c r="BC32" s="621"/>
      <c r="BD32" s="621"/>
      <c r="BE32" s="621"/>
      <c r="BF32" s="622"/>
      <c r="BG32" s="680">
        <v>99.2</v>
      </c>
      <c r="BH32" s="653"/>
      <c r="BI32" s="653"/>
      <c r="BJ32" s="653"/>
      <c r="BK32" s="653"/>
      <c r="BL32" s="653"/>
      <c r="BM32" s="629">
        <v>96.7</v>
      </c>
      <c r="BN32" s="653"/>
      <c r="BO32" s="653"/>
      <c r="BP32" s="653"/>
      <c r="BQ32" s="669"/>
      <c r="BR32" s="680">
        <v>99.2</v>
      </c>
      <c r="BS32" s="653"/>
      <c r="BT32" s="653"/>
      <c r="BU32" s="653"/>
      <c r="BV32" s="653"/>
      <c r="BW32" s="653"/>
      <c r="BX32" s="629">
        <v>96.5</v>
      </c>
      <c r="BY32" s="653"/>
      <c r="BZ32" s="653"/>
      <c r="CA32" s="653"/>
      <c r="CB32" s="669"/>
      <c r="CD32" s="665"/>
      <c r="CE32" s="666"/>
      <c r="CF32" s="620" t="s">
        <v>318</v>
      </c>
      <c r="CG32" s="621"/>
      <c r="CH32" s="621"/>
      <c r="CI32" s="621"/>
      <c r="CJ32" s="621"/>
      <c r="CK32" s="621"/>
      <c r="CL32" s="621"/>
      <c r="CM32" s="621"/>
      <c r="CN32" s="621"/>
      <c r="CO32" s="621"/>
      <c r="CP32" s="621"/>
      <c r="CQ32" s="622"/>
      <c r="CR32" s="623" t="s">
        <v>130</v>
      </c>
      <c r="CS32" s="624"/>
      <c r="CT32" s="624"/>
      <c r="CU32" s="624"/>
      <c r="CV32" s="624"/>
      <c r="CW32" s="624"/>
      <c r="CX32" s="624"/>
      <c r="CY32" s="625"/>
      <c r="CZ32" s="628" t="s">
        <v>130</v>
      </c>
      <c r="DA32" s="655"/>
      <c r="DB32" s="655"/>
      <c r="DC32" s="658"/>
      <c r="DD32" s="632" t="s">
        <v>245</v>
      </c>
      <c r="DE32" s="624"/>
      <c r="DF32" s="624"/>
      <c r="DG32" s="624"/>
      <c r="DH32" s="624"/>
      <c r="DI32" s="624"/>
      <c r="DJ32" s="624"/>
      <c r="DK32" s="625"/>
      <c r="DL32" s="632" t="s">
        <v>130</v>
      </c>
      <c r="DM32" s="624"/>
      <c r="DN32" s="624"/>
      <c r="DO32" s="624"/>
      <c r="DP32" s="624"/>
      <c r="DQ32" s="624"/>
      <c r="DR32" s="624"/>
      <c r="DS32" s="624"/>
      <c r="DT32" s="624"/>
      <c r="DU32" s="624"/>
      <c r="DV32" s="625"/>
      <c r="DW32" s="628" t="s">
        <v>130</v>
      </c>
      <c r="DX32" s="655"/>
      <c r="DY32" s="655"/>
      <c r="DZ32" s="655"/>
      <c r="EA32" s="655"/>
      <c r="EB32" s="655"/>
      <c r="EC32" s="656"/>
    </row>
    <row r="33" spans="2:133" ht="11.25" customHeight="1" x14ac:dyDescent="0.15">
      <c r="B33" s="620" t="s">
        <v>319</v>
      </c>
      <c r="C33" s="621"/>
      <c r="D33" s="621"/>
      <c r="E33" s="621"/>
      <c r="F33" s="621"/>
      <c r="G33" s="621"/>
      <c r="H33" s="621"/>
      <c r="I33" s="621"/>
      <c r="J33" s="621"/>
      <c r="K33" s="621"/>
      <c r="L33" s="621"/>
      <c r="M33" s="621"/>
      <c r="N33" s="621"/>
      <c r="O33" s="621"/>
      <c r="P33" s="621"/>
      <c r="Q33" s="622"/>
      <c r="R33" s="623">
        <v>183238</v>
      </c>
      <c r="S33" s="624"/>
      <c r="T33" s="624"/>
      <c r="U33" s="624"/>
      <c r="V33" s="624"/>
      <c r="W33" s="624"/>
      <c r="X33" s="624"/>
      <c r="Y33" s="625"/>
      <c r="Z33" s="626">
        <v>0.3</v>
      </c>
      <c r="AA33" s="626"/>
      <c r="AB33" s="626"/>
      <c r="AC33" s="626"/>
      <c r="AD33" s="627">
        <v>5630</v>
      </c>
      <c r="AE33" s="627"/>
      <c r="AF33" s="627"/>
      <c r="AG33" s="627"/>
      <c r="AH33" s="627"/>
      <c r="AI33" s="627"/>
      <c r="AJ33" s="627"/>
      <c r="AK33" s="627"/>
      <c r="AL33" s="628">
        <v>0</v>
      </c>
      <c r="AM33" s="629"/>
      <c r="AN33" s="629"/>
      <c r="AO33" s="630"/>
      <c r="AP33" s="675"/>
      <c r="AQ33" s="676"/>
      <c r="AR33" s="676"/>
      <c r="AS33" s="676"/>
      <c r="AT33" s="679"/>
      <c r="AU33" s="219"/>
      <c r="AV33" s="219"/>
      <c r="AW33" s="219"/>
      <c r="AX33" s="644" t="s">
        <v>320</v>
      </c>
      <c r="AY33" s="645"/>
      <c r="AZ33" s="645"/>
      <c r="BA33" s="645"/>
      <c r="BB33" s="645"/>
      <c r="BC33" s="645"/>
      <c r="BD33" s="645"/>
      <c r="BE33" s="645"/>
      <c r="BF33" s="646"/>
      <c r="BG33" s="681">
        <v>99.2</v>
      </c>
      <c r="BH33" s="682"/>
      <c r="BI33" s="682"/>
      <c r="BJ33" s="682"/>
      <c r="BK33" s="682"/>
      <c r="BL33" s="682"/>
      <c r="BM33" s="683">
        <v>96.5</v>
      </c>
      <c r="BN33" s="682"/>
      <c r="BO33" s="682"/>
      <c r="BP33" s="682"/>
      <c r="BQ33" s="684"/>
      <c r="BR33" s="681">
        <v>99.1</v>
      </c>
      <c r="BS33" s="682"/>
      <c r="BT33" s="682"/>
      <c r="BU33" s="682"/>
      <c r="BV33" s="682"/>
      <c r="BW33" s="682"/>
      <c r="BX33" s="683">
        <v>95.5</v>
      </c>
      <c r="BY33" s="682"/>
      <c r="BZ33" s="682"/>
      <c r="CA33" s="682"/>
      <c r="CB33" s="684"/>
      <c r="CD33" s="620" t="s">
        <v>321</v>
      </c>
      <c r="CE33" s="621"/>
      <c r="CF33" s="621"/>
      <c r="CG33" s="621"/>
      <c r="CH33" s="621"/>
      <c r="CI33" s="621"/>
      <c r="CJ33" s="621"/>
      <c r="CK33" s="621"/>
      <c r="CL33" s="621"/>
      <c r="CM33" s="621"/>
      <c r="CN33" s="621"/>
      <c r="CO33" s="621"/>
      <c r="CP33" s="621"/>
      <c r="CQ33" s="622"/>
      <c r="CR33" s="623">
        <v>27689509</v>
      </c>
      <c r="CS33" s="653"/>
      <c r="CT33" s="653"/>
      <c r="CU33" s="653"/>
      <c r="CV33" s="653"/>
      <c r="CW33" s="653"/>
      <c r="CX33" s="653"/>
      <c r="CY33" s="654"/>
      <c r="CZ33" s="628">
        <v>40.9</v>
      </c>
      <c r="DA33" s="655"/>
      <c r="DB33" s="655"/>
      <c r="DC33" s="658"/>
      <c r="DD33" s="632">
        <v>18275915</v>
      </c>
      <c r="DE33" s="653"/>
      <c r="DF33" s="653"/>
      <c r="DG33" s="653"/>
      <c r="DH33" s="653"/>
      <c r="DI33" s="653"/>
      <c r="DJ33" s="653"/>
      <c r="DK33" s="654"/>
      <c r="DL33" s="632">
        <v>13309483</v>
      </c>
      <c r="DM33" s="653"/>
      <c r="DN33" s="653"/>
      <c r="DO33" s="653"/>
      <c r="DP33" s="653"/>
      <c r="DQ33" s="653"/>
      <c r="DR33" s="653"/>
      <c r="DS33" s="653"/>
      <c r="DT33" s="653"/>
      <c r="DU33" s="653"/>
      <c r="DV33" s="654"/>
      <c r="DW33" s="628">
        <v>37.4</v>
      </c>
      <c r="DX33" s="655"/>
      <c r="DY33" s="655"/>
      <c r="DZ33" s="655"/>
      <c r="EA33" s="655"/>
      <c r="EB33" s="655"/>
      <c r="EC33" s="656"/>
    </row>
    <row r="34" spans="2:133" ht="11.25" customHeight="1" x14ac:dyDescent="0.15">
      <c r="B34" s="620" t="s">
        <v>322</v>
      </c>
      <c r="C34" s="621"/>
      <c r="D34" s="621"/>
      <c r="E34" s="621"/>
      <c r="F34" s="621"/>
      <c r="G34" s="621"/>
      <c r="H34" s="621"/>
      <c r="I34" s="621"/>
      <c r="J34" s="621"/>
      <c r="K34" s="621"/>
      <c r="L34" s="621"/>
      <c r="M34" s="621"/>
      <c r="N34" s="621"/>
      <c r="O34" s="621"/>
      <c r="P34" s="621"/>
      <c r="Q34" s="622"/>
      <c r="R34" s="623">
        <v>2228274</v>
      </c>
      <c r="S34" s="624"/>
      <c r="T34" s="624"/>
      <c r="U34" s="624"/>
      <c r="V34" s="624"/>
      <c r="W34" s="624"/>
      <c r="X34" s="624"/>
      <c r="Y34" s="625"/>
      <c r="Z34" s="626">
        <v>3.2</v>
      </c>
      <c r="AA34" s="626"/>
      <c r="AB34" s="626"/>
      <c r="AC34" s="626"/>
      <c r="AD34" s="627" t="s">
        <v>130</v>
      </c>
      <c r="AE34" s="627"/>
      <c r="AF34" s="627"/>
      <c r="AG34" s="627"/>
      <c r="AH34" s="627"/>
      <c r="AI34" s="627"/>
      <c r="AJ34" s="627"/>
      <c r="AK34" s="627"/>
      <c r="AL34" s="628" t="s">
        <v>245</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323</v>
      </c>
      <c r="CE34" s="621"/>
      <c r="CF34" s="621"/>
      <c r="CG34" s="621"/>
      <c r="CH34" s="621"/>
      <c r="CI34" s="621"/>
      <c r="CJ34" s="621"/>
      <c r="CK34" s="621"/>
      <c r="CL34" s="621"/>
      <c r="CM34" s="621"/>
      <c r="CN34" s="621"/>
      <c r="CO34" s="621"/>
      <c r="CP34" s="621"/>
      <c r="CQ34" s="622"/>
      <c r="CR34" s="623">
        <v>7781084</v>
      </c>
      <c r="CS34" s="624"/>
      <c r="CT34" s="624"/>
      <c r="CU34" s="624"/>
      <c r="CV34" s="624"/>
      <c r="CW34" s="624"/>
      <c r="CX34" s="624"/>
      <c r="CY34" s="625"/>
      <c r="CZ34" s="628">
        <v>11.5</v>
      </c>
      <c r="DA34" s="655"/>
      <c r="DB34" s="655"/>
      <c r="DC34" s="658"/>
      <c r="DD34" s="632">
        <v>5217456</v>
      </c>
      <c r="DE34" s="624"/>
      <c r="DF34" s="624"/>
      <c r="DG34" s="624"/>
      <c r="DH34" s="624"/>
      <c r="DI34" s="624"/>
      <c r="DJ34" s="624"/>
      <c r="DK34" s="625"/>
      <c r="DL34" s="632">
        <v>4262437</v>
      </c>
      <c r="DM34" s="624"/>
      <c r="DN34" s="624"/>
      <c r="DO34" s="624"/>
      <c r="DP34" s="624"/>
      <c r="DQ34" s="624"/>
      <c r="DR34" s="624"/>
      <c r="DS34" s="624"/>
      <c r="DT34" s="624"/>
      <c r="DU34" s="624"/>
      <c r="DV34" s="625"/>
      <c r="DW34" s="628">
        <v>12</v>
      </c>
      <c r="DX34" s="655"/>
      <c r="DY34" s="655"/>
      <c r="DZ34" s="655"/>
      <c r="EA34" s="655"/>
      <c r="EB34" s="655"/>
      <c r="EC34" s="656"/>
    </row>
    <row r="35" spans="2:133" ht="11.25" customHeight="1" x14ac:dyDescent="0.15">
      <c r="B35" s="620" t="s">
        <v>324</v>
      </c>
      <c r="C35" s="621"/>
      <c r="D35" s="621"/>
      <c r="E35" s="621"/>
      <c r="F35" s="621"/>
      <c r="G35" s="621"/>
      <c r="H35" s="621"/>
      <c r="I35" s="621"/>
      <c r="J35" s="621"/>
      <c r="K35" s="621"/>
      <c r="L35" s="621"/>
      <c r="M35" s="621"/>
      <c r="N35" s="621"/>
      <c r="O35" s="621"/>
      <c r="P35" s="621"/>
      <c r="Q35" s="622"/>
      <c r="R35" s="623">
        <v>2356967</v>
      </c>
      <c r="S35" s="624"/>
      <c r="T35" s="624"/>
      <c r="U35" s="624"/>
      <c r="V35" s="624"/>
      <c r="W35" s="624"/>
      <c r="X35" s="624"/>
      <c r="Y35" s="625"/>
      <c r="Z35" s="626">
        <v>3.4</v>
      </c>
      <c r="AA35" s="626"/>
      <c r="AB35" s="626"/>
      <c r="AC35" s="626"/>
      <c r="AD35" s="627" t="s">
        <v>130</v>
      </c>
      <c r="AE35" s="627"/>
      <c r="AF35" s="627"/>
      <c r="AG35" s="627"/>
      <c r="AH35" s="627"/>
      <c r="AI35" s="627"/>
      <c r="AJ35" s="627"/>
      <c r="AK35" s="627"/>
      <c r="AL35" s="628" t="s">
        <v>130</v>
      </c>
      <c r="AM35" s="629"/>
      <c r="AN35" s="629"/>
      <c r="AO35" s="630"/>
      <c r="AP35" s="222"/>
      <c r="AQ35" s="605" t="s">
        <v>325</v>
      </c>
      <c r="AR35" s="606"/>
      <c r="AS35" s="606"/>
      <c r="AT35" s="606"/>
      <c r="AU35" s="606"/>
      <c r="AV35" s="606"/>
      <c r="AW35" s="606"/>
      <c r="AX35" s="606"/>
      <c r="AY35" s="606"/>
      <c r="AZ35" s="606"/>
      <c r="BA35" s="606"/>
      <c r="BB35" s="606"/>
      <c r="BC35" s="606"/>
      <c r="BD35" s="606"/>
      <c r="BE35" s="606"/>
      <c r="BF35" s="607"/>
      <c r="BG35" s="605" t="s">
        <v>326</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327</v>
      </c>
      <c r="CE35" s="621"/>
      <c r="CF35" s="621"/>
      <c r="CG35" s="621"/>
      <c r="CH35" s="621"/>
      <c r="CI35" s="621"/>
      <c r="CJ35" s="621"/>
      <c r="CK35" s="621"/>
      <c r="CL35" s="621"/>
      <c r="CM35" s="621"/>
      <c r="CN35" s="621"/>
      <c r="CO35" s="621"/>
      <c r="CP35" s="621"/>
      <c r="CQ35" s="622"/>
      <c r="CR35" s="623">
        <v>439443</v>
      </c>
      <c r="CS35" s="653"/>
      <c r="CT35" s="653"/>
      <c r="CU35" s="653"/>
      <c r="CV35" s="653"/>
      <c r="CW35" s="653"/>
      <c r="CX35" s="653"/>
      <c r="CY35" s="654"/>
      <c r="CZ35" s="628">
        <v>0.6</v>
      </c>
      <c r="DA35" s="655"/>
      <c r="DB35" s="655"/>
      <c r="DC35" s="658"/>
      <c r="DD35" s="632">
        <v>348067</v>
      </c>
      <c r="DE35" s="653"/>
      <c r="DF35" s="653"/>
      <c r="DG35" s="653"/>
      <c r="DH35" s="653"/>
      <c r="DI35" s="653"/>
      <c r="DJ35" s="653"/>
      <c r="DK35" s="654"/>
      <c r="DL35" s="632">
        <v>348067</v>
      </c>
      <c r="DM35" s="653"/>
      <c r="DN35" s="653"/>
      <c r="DO35" s="653"/>
      <c r="DP35" s="653"/>
      <c r="DQ35" s="653"/>
      <c r="DR35" s="653"/>
      <c r="DS35" s="653"/>
      <c r="DT35" s="653"/>
      <c r="DU35" s="653"/>
      <c r="DV35" s="654"/>
      <c r="DW35" s="628">
        <v>1</v>
      </c>
      <c r="DX35" s="655"/>
      <c r="DY35" s="655"/>
      <c r="DZ35" s="655"/>
      <c r="EA35" s="655"/>
      <c r="EB35" s="655"/>
      <c r="EC35" s="656"/>
    </row>
    <row r="36" spans="2:133" ht="11.25" customHeight="1" x14ac:dyDescent="0.15">
      <c r="B36" s="620" t="s">
        <v>328</v>
      </c>
      <c r="C36" s="621"/>
      <c r="D36" s="621"/>
      <c r="E36" s="621"/>
      <c r="F36" s="621"/>
      <c r="G36" s="621"/>
      <c r="H36" s="621"/>
      <c r="I36" s="621"/>
      <c r="J36" s="621"/>
      <c r="K36" s="621"/>
      <c r="L36" s="621"/>
      <c r="M36" s="621"/>
      <c r="N36" s="621"/>
      <c r="O36" s="621"/>
      <c r="P36" s="621"/>
      <c r="Q36" s="622"/>
      <c r="R36" s="623">
        <v>1678428</v>
      </c>
      <c r="S36" s="624"/>
      <c r="T36" s="624"/>
      <c r="U36" s="624"/>
      <c r="V36" s="624"/>
      <c r="W36" s="624"/>
      <c r="X36" s="624"/>
      <c r="Y36" s="625"/>
      <c r="Z36" s="626">
        <v>2.4</v>
      </c>
      <c r="AA36" s="626"/>
      <c r="AB36" s="626"/>
      <c r="AC36" s="626"/>
      <c r="AD36" s="627" t="s">
        <v>130</v>
      </c>
      <c r="AE36" s="627"/>
      <c r="AF36" s="627"/>
      <c r="AG36" s="627"/>
      <c r="AH36" s="627"/>
      <c r="AI36" s="627"/>
      <c r="AJ36" s="627"/>
      <c r="AK36" s="627"/>
      <c r="AL36" s="628" t="s">
        <v>245</v>
      </c>
      <c r="AM36" s="629"/>
      <c r="AN36" s="629"/>
      <c r="AO36" s="630"/>
      <c r="AP36" s="222"/>
      <c r="AQ36" s="685" t="s">
        <v>329</v>
      </c>
      <c r="AR36" s="686"/>
      <c r="AS36" s="686"/>
      <c r="AT36" s="686"/>
      <c r="AU36" s="686"/>
      <c r="AV36" s="686"/>
      <c r="AW36" s="686"/>
      <c r="AX36" s="686"/>
      <c r="AY36" s="687"/>
      <c r="AZ36" s="612">
        <v>7872824</v>
      </c>
      <c r="BA36" s="613"/>
      <c r="BB36" s="613"/>
      <c r="BC36" s="613"/>
      <c r="BD36" s="613"/>
      <c r="BE36" s="613"/>
      <c r="BF36" s="688"/>
      <c r="BG36" s="609" t="s">
        <v>330</v>
      </c>
      <c r="BH36" s="610"/>
      <c r="BI36" s="610"/>
      <c r="BJ36" s="610"/>
      <c r="BK36" s="610"/>
      <c r="BL36" s="610"/>
      <c r="BM36" s="610"/>
      <c r="BN36" s="610"/>
      <c r="BO36" s="610"/>
      <c r="BP36" s="610"/>
      <c r="BQ36" s="610"/>
      <c r="BR36" s="610"/>
      <c r="BS36" s="610"/>
      <c r="BT36" s="610"/>
      <c r="BU36" s="611"/>
      <c r="BV36" s="612">
        <v>722376</v>
      </c>
      <c r="BW36" s="613"/>
      <c r="BX36" s="613"/>
      <c r="BY36" s="613"/>
      <c r="BZ36" s="613"/>
      <c r="CA36" s="613"/>
      <c r="CB36" s="688"/>
      <c r="CD36" s="620" t="s">
        <v>331</v>
      </c>
      <c r="CE36" s="621"/>
      <c r="CF36" s="621"/>
      <c r="CG36" s="621"/>
      <c r="CH36" s="621"/>
      <c r="CI36" s="621"/>
      <c r="CJ36" s="621"/>
      <c r="CK36" s="621"/>
      <c r="CL36" s="621"/>
      <c r="CM36" s="621"/>
      <c r="CN36" s="621"/>
      <c r="CO36" s="621"/>
      <c r="CP36" s="621"/>
      <c r="CQ36" s="622"/>
      <c r="CR36" s="623">
        <v>9664284</v>
      </c>
      <c r="CS36" s="624"/>
      <c r="CT36" s="624"/>
      <c r="CU36" s="624"/>
      <c r="CV36" s="624"/>
      <c r="CW36" s="624"/>
      <c r="CX36" s="624"/>
      <c r="CY36" s="625"/>
      <c r="CZ36" s="628">
        <v>14.3</v>
      </c>
      <c r="DA36" s="655"/>
      <c r="DB36" s="655"/>
      <c r="DC36" s="658"/>
      <c r="DD36" s="632">
        <v>6803429</v>
      </c>
      <c r="DE36" s="624"/>
      <c r="DF36" s="624"/>
      <c r="DG36" s="624"/>
      <c r="DH36" s="624"/>
      <c r="DI36" s="624"/>
      <c r="DJ36" s="624"/>
      <c r="DK36" s="625"/>
      <c r="DL36" s="632">
        <v>3961324</v>
      </c>
      <c r="DM36" s="624"/>
      <c r="DN36" s="624"/>
      <c r="DO36" s="624"/>
      <c r="DP36" s="624"/>
      <c r="DQ36" s="624"/>
      <c r="DR36" s="624"/>
      <c r="DS36" s="624"/>
      <c r="DT36" s="624"/>
      <c r="DU36" s="624"/>
      <c r="DV36" s="625"/>
      <c r="DW36" s="628">
        <v>11.1</v>
      </c>
      <c r="DX36" s="655"/>
      <c r="DY36" s="655"/>
      <c r="DZ36" s="655"/>
      <c r="EA36" s="655"/>
      <c r="EB36" s="655"/>
      <c r="EC36" s="656"/>
    </row>
    <row r="37" spans="2:133" ht="11.25" customHeight="1" x14ac:dyDescent="0.15">
      <c r="B37" s="620" t="s">
        <v>332</v>
      </c>
      <c r="C37" s="621"/>
      <c r="D37" s="621"/>
      <c r="E37" s="621"/>
      <c r="F37" s="621"/>
      <c r="G37" s="621"/>
      <c r="H37" s="621"/>
      <c r="I37" s="621"/>
      <c r="J37" s="621"/>
      <c r="K37" s="621"/>
      <c r="L37" s="621"/>
      <c r="M37" s="621"/>
      <c r="N37" s="621"/>
      <c r="O37" s="621"/>
      <c r="P37" s="621"/>
      <c r="Q37" s="622"/>
      <c r="R37" s="623">
        <v>1003335</v>
      </c>
      <c r="S37" s="624"/>
      <c r="T37" s="624"/>
      <c r="U37" s="624"/>
      <c r="V37" s="624"/>
      <c r="W37" s="624"/>
      <c r="X37" s="624"/>
      <c r="Y37" s="625"/>
      <c r="Z37" s="626">
        <v>1.4</v>
      </c>
      <c r="AA37" s="626"/>
      <c r="AB37" s="626"/>
      <c r="AC37" s="626"/>
      <c r="AD37" s="627">
        <v>15123</v>
      </c>
      <c r="AE37" s="627"/>
      <c r="AF37" s="627"/>
      <c r="AG37" s="627"/>
      <c r="AH37" s="627"/>
      <c r="AI37" s="627"/>
      <c r="AJ37" s="627"/>
      <c r="AK37" s="627"/>
      <c r="AL37" s="628">
        <v>0</v>
      </c>
      <c r="AM37" s="629"/>
      <c r="AN37" s="629"/>
      <c r="AO37" s="630"/>
      <c r="AQ37" s="689" t="s">
        <v>333</v>
      </c>
      <c r="AR37" s="690"/>
      <c r="AS37" s="690"/>
      <c r="AT37" s="690"/>
      <c r="AU37" s="690"/>
      <c r="AV37" s="690"/>
      <c r="AW37" s="690"/>
      <c r="AX37" s="690"/>
      <c r="AY37" s="691"/>
      <c r="AZ37" s="623">
        <v>1281126</v>
      </c>
      <c r="BA37" s="624"/>
      <c r="BB37" s="624"/>
      <c r="BC37" s="624"/>
      <c r="BD37" s="653"/>
      <c r="BE37" s="653"/>
      <c r="BF37" s="669"/>
      <c r="BG37" s="620" t="s">
        <v>334</v>
      </c>
      <c r="BH37" s="621"/>
      <c r="BI37" s="621"/>
      <c r="BJ37" s="621"/>
      <c r="BK37" s="621"/>
      <c r="BL37" s="621"/>
      <c r="BM37" s="621"/>
      <c r="BN37" s="621"/>
      <c r="BO37" s="621"/>
      <c r="BP37" s="621"/>
      <c r="BQ37" s="621"/>
      <c r="BR37" s="621"/>
      <c r="BS37" s="621"/>
      <c r="BT37" s="621"/>
      <c r="BU37" s="622"/>
      <c r="BV37" s="623">
        <v>464025</v>
      </c>
      <c r="BW37" s="624"/>
      <c r="BX37" s="624"/>
      <c r="BY37" s="624"/>
      <c r="BZ37" s="624"/>
      <c r="CA37" s="624"/>
      <c r="CB37" s="633"/>
      <c r="CD37" s="620" t="s">
        <v>335</v>
      </c>
      <c r="CE37" s="621"/>
      <c r="CF37" s="621"/>
      <c r="CG37" s="621"/>
      <c r="CH37" s="621"/>
      <c r="CI37" s="621"/>
      <c r="CJ37" s="621"/>
      <c r="CK37" s="621"/>
      <c r="CL37" s="621"/>
      <c r="CM37" s="621"/>
      <c r="CN37" s="621"/>
      <c r="CO37" s="621"/>
      <c r="CP37" s="621"/>
      <c r="CQ37" s="622"/>
      <c r="CR37" s="623">
        <v>2233513</v>
      </c>
      <c r="CS37" s="653"/>
      <c r="CT37" s="653"/>
      <c r="CU37" s="653"/>
      <c r="CV37" s="653"/>
      <c r="CW37" s="653"/>
      <c r="CX37" s="653"/>
      <c r="CY37" s="654"/>
      <c r="CZ37" s="628">
        <v>3.3</v>
      </c>
      <c r="DA37" s="655"/>
      <c r="DB37" s="655"/>
      <c r="DC37" s="658"/>
      <c r="DD37" s="632">
        <v>1948848</v>
      </c>
      <c r="DE37" s="653"/>
      <c r="DF37" s="653"/>
      <c r="DG37" s="653"/>
      <c r="DH37" s="653"/>
      <c r="DI37" s="653"/>
      <c r="DJ37" s="653"/>
      <c r="DK37" s="654"/>
      <c r="DL37" s="632">
        <v>1921371</v>
      </c>
      <c r="DM37" s="653"/>
      <c r="DN37" s="653"/>
      <c r="DO37" s="653"/>
      <c r="DP37" s="653"/>
      <c r="DQ37" s="653"/>
      <c r="DR37" s="653"/>
      <c r="DS37" s="653"/>
      <c r="DT37" s="653"/>
      <c r="DU37" s="653"/>
      <c r="DV37" s="654"/>
      <c r="DW37" s="628">
        <v>5.4</v>
      </c>
      <c r="DX37" s="655"/>
      <c r="DY37" s="655"/>
      <c r="DZ37" s="655"/>
      <c r="EA37" s="655"/>
      <c r="EB37" s="655"/>
      <c r="EC37" s="656"/>
    </row>
    <row r="38" spans="2:133" ht="11.25" customHeight="1" x14ac:dyDescent="0.15">
      <c r="B38" s="620" t="s">
        <v>336</v>
      </c>
      <c r="C38" s="621"/>
      <c r="D38" s="621"/>
      <c r="E38" s="621"/>
      <c r="F38" s="621"/>
      <c r="G38" s="621"/>
      <c r="H38" s="621"/>
      <c r="I38" s="621"/>
      <c r="J38" s="621"/>
      <c r="K38" s="621"/>
      <c r="L38" s="621"/>
      <c r="M38" s="621"/>
      <c r="N38" s="621"/>
      <c r="O38" s="621"/>
      <c r="P38" s="621"/>
      <c r="Q38" s="622"/>
      <c r="R38" s="623">
        <v>4629400</v>
      </c>
      <c r="S38" s="624"/>
      <c r="T38" s="624"/>
      <c r="U38" s="624"/>
      <c r="V38" s="624"/>
      <c r="W38" s="624"/>
      <c r="X38" s="624"/>
      <c r="Y38" s="625"/>
      <c r="Z38" s="626">
        <v>6.6</v>
      </c>
      <c r="AA38" s="626"/>
      <c r="AB38" s="626"/>
      <c r="AC38" s="626"/>
      <c r="AD38" s="627" t="s">
        <v>245</v>
      </c>
      <c r="AE38" s="627"/>
      <c r="AF38" s="627"/>
      <c r="AG38" s="627"/>
      <c r="AH38" s="627"/>
      <c r="AI38" s="627"/>
      <c r="AJ38" s="627"/>
      <c r="AK38" s="627"/>
      <c r="AL38" s="628" t="s">
        <v>130</v>
      </c>
      <c r="AM38" s="629"/>
      <c r="AN38" s="629"/>
      <c r="AO38" s="630"/>
      <c r="AQ38" s="689" t="s">
        <v>337</v>
      </c>
      <c r="AR38" s="690"/>
      <c r="AS38" s="690"/>
      <c r="AT38" s="690"/>
      <c r="AU38" s="690"/>
      <c r="AV38" s="690"/>
      <c r="AW38" s="690"/>
      <c r="AX38" s="690"/>
      <c r="AY38" s="691"/>
      <c r="AZ38" s="623">
        <v>149932</v>
      </c>
      <c r="BA38" s="624"/>
      <c r="BB38" s="624"/>
      <c r="BC38" s="624"/>
      <c r="BD38" s="653"/>
      <c r="BE38" s="653"/>
      <c r="BF38" s="669"/>
      <c r="BG38" s="620" t="s">
        <v>338</v>
      </c>
      <c r="BH38" s="621"/>
      <c r="BI38" s="621"/>
      <c r="BJ38" s="621"/>
      <c r="BK38" s="621"/>
      <c r="BL38" s="621"/>
      <c r="BM38" s="621"/>
      <c r="BN38" s="621"/>
      <c r="BO38" s="621"/>
      <c r="BP38" s="621"/>
      <c r="BQ38" s="621"/>
      <c r="BR38" s="621"/>
      <c r="BS38" s="621"/>
      <c r="BT38" s="621"/>
      <c r="BU38" s="622"/>
      <c r="BV38" s="623">
        <v>19073</v>
      </c>
      <c r="BW38" s="624"/>
      <c r="BX38" s="624"/>
      <c r="BY38" s="624"/>
      <c r="BZ38" s="624"/>
      <c r="CA38" s="624"/>
      <c r="CB38" s="633"/>
      <c r="CD38" s="620" t="s">
        <v>339</v>
      </c>
      <c r="CE38" s="621"/>
      <c r="CF38" s="621"/>
      <c r="CG38" s="621"/>
      <c r="CH38" s="621"/>
      <c r="CI38" s="621"/>
      <c r="CJ38" s="621"/>
      <c r="CK38" s="621"/>
      <c r="CL38" s="621"/>
      <c r="CM38" s="621"/>
      <c r="CN38" s="621"/>
      <c r="CO38" s="621"/>
      <c r="CP38" s="621"/>
      <c r="CQ38" s="622"/>
      <c r="CR38" s="623">
        <v>6480100</v>
      </c>
      <c r="CS38" s="624"/>
      <c r="CT38" s="624"/>
      <c r="CU38" s="624"/>
      <c r="CV38" s="624"/>
      <c r="CW38" s="624"/>
      <c r="CX38" s="624"/>
      <c r="CY38" s="625"/>
      <c r="CZ38" s="628">
        <v>9.6</v>
      </c>
      <c r="DA38" s="655"/>
      <c r="DB38" s="655"/>
      <c r="DC38" s="658"/>
      <c r="DD38" s="632">
        <v>5114704</v>
      </c>
      <c r="DE38" s="624"/>
      <c r="DF38" s="624"/>
      <c r="DG38" s="624"/>
      <c r="DH38" s="624"/>
      <c r="DI38" s="624"/>
      <c r="DJ38" s="624"/>
      <c r="DK38" s="625"/>
      <c r="DL38" s="632">
        <v>4737655</v>
      </c>
      <c r="DM38" s="624"/>
      <c r="DN38" s="624"/>
      <c r="DO38" s="624"/>
      <c r="DP38" s="624"/>
      <c r="DQ38" s="624"/>
      <c r="DR38" s="624"/>
      <c r="DS38" s="624"/>
      <c r="DT38" s="624"/>
      <c r="DU38" s="624"/>
      <c r="DV38" s="625"/>
      <c r="DW38" s="628">
        <v>13.3</v>
      </c>
      <c r="DX38" s="655"/>
      <c r="DY38" s="655"/>
      <c r="DZ38" s="655"/>
      <c r="EA38" s="655"/>
      <c r="EB38" s="655"/>
      <c r="EC38" s="656"/>
    </row>
    <row r="39" spans="2:133" ht="11.25" customHeight="1" x14ac:dyDescent="0.15">
      <c r="B39" s="620" t="s">
        <v>340</v>
      </c>
      <c r="C39" s="621"/>
      <c r="D39" s="621"/>
      <c r="E39" s="621"/>
      <c r="F39" s="621"/>
      <c r="G39" s="621"/>
      <c r="H39" s="621"/>
      <c r="I39" s="621"/>
      <c r="J39" s="621"/>
      <c r="K39" s="621"/>
      <c r="L39" s="621"/>
      <c r="M39" s="621"/>
      <c r="N39" s="621"/>
      <c r="O39" s="621"/>
      <c r="P39" s="621"/>
      <c r="Q39" s="622"/>
      <c r="R39" s="623" t="s">
        <v>130</v>
      </c>
      <c r="S39" s="624"/>
      <c r="T39" s="624"/>
      <c r="U39" s="624"/>
      <c r="V39" s="624"/>
      <c r="W39" s="624"/>
      <c r="X39" s="624"/>
      <c r="Y39" s="625"/>
      <c r="Z39" s="626" t="s">
        <v>130</v>
      </c>
      <c r="AA39" s="626"/>
      <c r="AB39" s="626"/>
      <c r="AC39" s="626"/>
      <c r="AD39" s="627" t="s">
        <v>245</v>
      </c>
      <c r="AE39" s="627"/>
      <c r="AF39" s="627"/>
      <c r="AG39" s="627"/>
      <c r="AH39" s="627"/>
      <c r="AI39" s="627"/>
      <c r="AJ39" s="627"/>
      <c r="AK39" s="627"/>
      <c r="AL39" s="628" t="s">
        <v>130</v>
      </c>
      <c r="AM39" s="629"/>
      <c r="AN39" s="629"/>
      <c r="AO39" s="630"/>
      <c r="AQ39" s="689" t="s">
        <v>341</v>
      </c>
      <c r="AR39" s="690"/>
      <c r="AS39" s="690"/>
      <c r="AT39" s="690"/>
      <c r="AU39" s="690"/>
      <c r="AV39" s="690"/>
      <c r="AW39" s="690"/>
      <c r="AX39" s="690"/>
      <c r="AY39" s="691"/>
      <c r="AZ39" s="623">
        <v>18292</v>
      </c>
      <c r="BA39" s="624"/>
      <c r="BB39" s="624"/>
      <c r="BC39" s="624"/>
      <c r="BD39" s="653"/>
      <c r="BE39" s="653"/>
      <c r="BF39" s="669"/>
      <c r="BG39" s="620" t="s">
        <v>342</v>
      </c>
      <c r="BH39" s="621"/>
      <c r="BI39" s="621"/>
      <c r="BJ39" s="621"/>
      <c r="BK39" s="621"/>
      <c r="BL39" s="621"/>
      <c r="BM39" s="621"/>
      <c r="BN39" s="621"/>
      <c r="BO39" s="621"/>
      <c r="BP39" s="621"/>
      <c r="BQ39" s="621"/>
      <c r="BR39" s="621"/>
      <c r="BS39" s="621"/>
      <c r="BT39" s="621"/>
      <c r="BU39" s="622"/>
      <c r="BV39" s="623">
        <v>29856</v>
      </c>
      <c r="BW39" s="624"/>
      <c r="BX39" s="624"/>
      <c r="BY39" s="624"/>
      <c r="BZ39" s="624"/>
      <c r="CA39" s="624"/>
      <c r="CB39" s="633"/>
      <c r="CD39" s="620" t="s">
        <v>343</v>
      </c>
      <c r="CE39" s="621"/>
      <c r="CF39" s="621"/>
      <c r="CG39" s="621"/>
      <c r="CH39" s="621"/>
      <c r="CI39" s="621"/>
      <c r="CJ39" s="621"/>
      <c r="CK39" s="621"/>
      <c r="CL39" s="621"/>
      <c r="CM39" s="621"/>
      <c r="CN39" s="621"/>
      <c r="CO39" s="621"/>
      <c r="CP39" s="621"/>
      <c r="CQ39" s="622"/>
      <c r="CR39" s="623">
        <v>2817588</v>
      </c>
      <c r="CS39" s="653"/>
      <c r="CT39" s="653"/>
      <c r="CU39" s="653"/>
      <c r="CV39" s="653"/>
      <c r="CW39" s="653"/>
      <c r="CX39" s="653"/>
      <c r="CY39" s="654"/>
      <c r="CZ39" s="628">
        <v>4.2</v>
      </c>
      <c r="DA39" s="655"/>
      <c r="DB39" s="655"/>
      <c r="DC39" s="658"/>
      <c r="DD39" s="632">
        <v>792259</v>
      </c>
      <c r="DE39" s="653"/>
      <c r="DF39" s="653"/>
      <c r="DG39" s="653"/>
      <c r="DH39" s="653"/>
      <c r="DI39" s="653"/>
      <c r="DJ39" s="653"/>
      <c r="DK39" s="654"/>
      <c r="DL39" s="632" t="s">
        <v>130</v>
      </c>
      <c r="DM39" s="653"/>
      <c r="DN39" s="653"/>
      <c r="DO39" s="653"/>
      <c r="DP39" s="653"/>
      <c r="DQ39" s="653"/>
      <c r="DR39" s="653"/>
      <c r="DS39" s="653"/>
      <c r="DT39" s="653"/>
      <c r="DU39" s="653"/>
      <c r="DV39" s="654"/>
      <c r="DW39" s="628" t="s">
        <v>130</v>
      </c>
      <c r="DX39" s="655"/>
      <c r="DY39" s="655"/>
      <c r="DZ39" s="655"/>
      <c r="EA39" s="655"/>
      <c r="EB39" s="655"/>
      <c r="EC39" s="656"/>
    </row>
    <row r="40" spans="2:133" ht="11.25" customHeight="1" x14ac:dyDescent="0.15">
      <c r="B40" s="620" t="s">
        <v>344</v>
      </c>
      <c r="C40" s="621"/>
      <c r="D40" s="621"/>
      <c r="E40" s="621"/>
      <c r="F40" s="621"/>
      <c r="G40" s="621"/>
      <c r="H40" s="621"/>
      <c r="I40" s="621"/>
      <c r="J40" s="621"/>
      <c r="K40" s="621"/>
      <c r="L40" s="621"/>
      <c r="M40" s="621"/>
      <c r="N40" s="621"/>
      <c r="O40" s="621"/>
      <c r="P40" s="621"/>
      <c r="Q40" s="622"/>
      <c r="R40" s="623">
        <v>514300</v>
      </c>
      <c r="S40" s="624"/>
      <c r="T40" s="624"/>
      <c r="U40" s="624"/>
      <c r="V40" s="624"/>
      <c r="W40" s="624"/>
      <c r="X40" s="624"/>
      <c r="Y40" s="625"/>
      <c r="Z40" s="626">
        <v>0.7</v>
      </c>
      <c r="AA40" s="626"/>
      <c r="AB40" s="626"/>
      <c r="AC40" s="626"/>
      <c r="AD40" s="627" t="s">
        <v>130</v>
      </c>
      <c r="AE40" s="627"/>
      <c r="AF40" s="627"/>
      <c r="AG40" s="627"/>
      <c r="AH40" s="627"/>
      <c r="AI40" s="627"/>
      <c r="AJ40" s="627"/>
      <c r="AK40" s="627"/>
      <c r="AL40" s="628" t="s">
        <v>245</v>
      </c>
      <c r="AM40" s="629"/>
      <c r="AN40" s="629"/>
      <c r="AO40" s="630"/>
      <c r="AQ40" s="689" t="s">
        <v>345</v>
      </c>
      <c r="AR40" s="690"/>
      <c r="AS40" s="690"/>
      <c r="AT40" s="690"/>
      <c r="AU40" s="690"/>
      <c r="AV40" s="690"/>
      <c r="AW40" s="690"/>
      <c r="AX40" s="690"/>
      <c r="AY40" s="691"/>
      <c r="AZ40" s="623" t="s">
        <v>130</v>
      </c>
      <c r="BA40" s="624"/>
      <c r="BB40" s="624"/>
      <c r="BC40" s="624"/>
      <c r="BD40" s="653"/>
      <c r="BE40" s="653"/>
      <c r="BF40" s="669"/>
      <c r="BG40" s="673" t="s">
        <v>346</v>
      </c>
      <c r="BH40" s="674"/>
      <c r="BI40" s="674"/>
      <c r="BJ40" s="674"/>
      <c r="BK40" s="674"/>
      <c r="BL40" s="223"/>
      <c r="BM40" s="621" t="s">
        <v>347</v>
      </c>
      <c r="BN40" s="621"/>
      <c r="BO40" s="621"/>
      <c r="BP40" s="621"/>
      <c r="BQ40" s="621"/>
      <c r="BR40" s="621"/>
      <c r="BS40" s="621"/>
      <c r="BT40" s="621"/>
      <c r="BU40" s="622"/>
      <c r="BV40" s="623">
        <v>111</v>
      </c>
      <c r="BW40" s="624"/>
      <c r="BX40" s="624"/>
      <c r="BY40" s="624"/>
      <c r="BZ40" s="624"/>
      <c r="CA40" s="624"/>
      <c r="CB40" s="633"/>
      <c r="CD40" s="620" t="s">
        <v>348</v>
      </c>
      <c r="CE40" s="621"/>
      <c r="CF40" s="621"/>
      <c r="CG40" s="621"/>
      <c r="CH40" s="621"/>
      <c r="CI40" s="621"/>
      <c r="CJ40" s="621"/>
      <c r="CK40" s="621"/>
      <c r="CL40" s="621"/>
      <c r="CM40" s="621"/>
      <c r="CN40" s="621"/>
      <c r="CO40" s="621"/>
      <c r="CP40" s="621"/>
      <c r="CQ40" s="622"/>
      <c r="CR40" s="623">
        <v>507010</v>
      </c>
      <c r="CS40" s="624"/>
      <c r="CT40" s="624"/>
      <c r="CU40" s="624"/>
      <c r="CV40" s="624"/>
      <c r="CW40" s="624"/>
      <c r="CX40" s="624"/>
      <c r="CY40" s="625"/>
      <c r="CZ40" s="628">
        <v>0.7</v>
      </c>
      <c r="DA40" s="655"/>
      <c r="DB40" s="655"/>
      <c r="DC40" s="658"/>
      <c r="DD40" s="632" t="s">
        <v>130</v>
      </c>
      <c r="DE40" s="624"/>
      <c r="DF40" s="624"/>
      <c r="DG40" s="624"/>
      <c r="DH40" s="624"/>
      <c r="DI40" s="624"/>
      <c r="DJ40" s="624"/>
      <c r="DK40" s="625"/>
      <c r="DL40" s="632" t="s">
        <v>245</v>
      </c>
      <c r="DM40" s="624"/>
      <c r="DN40" s="624"/>
      <c r="DO40" s="624"/>
      <c r="DP40" s="624"/>
      <c r="DQ40" s="624"/>
      <c r="DR40" s="624"/>
      <c r="DS40" s="624"/>
      <c r="DT40" s="624"/>
      <c r="DU40" s="624"/>
      <c r="DV40" s="625"/>
      <c r="DW40" s="628" t="s">
        <v>245</v>
      </c>
      <c r="DX40" s="655"/>
      <c r="DY40" s="655"/>
      <c r="DZ40" s="655"/>
      <c r="EA40" s="655"/>
      <c r="EB40" s="655"/>
      <c r="EC40" s="656"/>
    </row>
    <row r="41" spans="2:133" ht="11.25" customHeight="1" x14ac:dyDescent="0.15">
      <c r="B41" s="644" t="s">
        <v>349</v>
      </c>
      <c r="C41" s="645"/>
      <c r="D41" s="645"/>
      <c r="E41" s="645"/>
      <c r="F41" s="645"/>
      <c r="G41" s="645"/>
      <c r="H41" s="645"/>
      <c r="I41" s="645"/>
      <c r="J41" s="645"/>
      <c r="K41" s="645"/>
      <c r="L41" s="645"/>
      <c r="M41" s="645"/>
      <c r="N41" s="645"/>
      <c r="O41" s="645"/>
      <c r="P41" s="645"/>
      <c r="Q41" s="646"/>
      <c r="R41" s="698">
        <v>69643644</v>
      </c>
      <c r="S41" s="699"/>
      <c r="T41" s="699"/>
      <c r="U41" s="699"/>
      <c r="V41" s="699"/>
      <c r="W41" s="699"/>
      <c r="X41" s="699"/>
      <c r="Y41" s="700"/>
      <c r="Z41" s="701">
        <v>100</v>
      </c>
      <c r="AA41" s="701"/>
      <c r="AB41" s="701"/>
      <c r="AC41" s="701"/>
      <c r="AD41" s="702">
        <v>35027624</v>
      </c>
      <c r="AE41" s="702"/>
      <c r="AF41" s="702"/>
      <c r="AG41" s="702"/>
      <c r="AH41" s="702"/>
      <c r="AI41" s="702"/>
      <c r="AJ41" s="702"/>
      <c r="AK41" s="702"/>
      <c r="AL41" s="703">
        <v>100</v>
      </c>
      <c r="AM41" s="683"/>
      <c r="AN41" s="683"/>
      <c r="AO41" s="704"/>
      <c r="AQ41" s="689" t="s">
        <v>350</v>
      </c>
      <c r="AR41" s="690"/>
      <c r="AS41" s="690"/>
      <c r="AT41" s="690"/>
      <c r="AU41" s="690"/>
      <c r="AV41" s="690"/>
      <c r="AW41" s="690"/>
      <c r="AX41" s="690"/>
      <c r="AY41" s="691"/>
      <c r="AZ41" s="623">
        <v>1432633</v>
      </c>
      <c r="BA41" s="624"/>
      <c r="BB41" s="624"/>
      <c r="BC41" s="624"/>
      <c r="BD41" s="653"/>
      <c r="BE41" s="653"/>
      <c r="BF41" s="669"/>
      <c r="BG41" s="673"/>
      <c r="BH41" s="674"/>
      <c r="BI41" s="674"/>
      <c r="BJ41" s="674"/>
      <c r="BK41" s="674"/>
      <c r="BL41" s="223"/>
      <c r="BM41" s="621" t="s">
        <v>351</v>
      </c>
      <c r="BN41" s="621"/>
      <c r="BO41" s="621"/>
      <c r="BP41" s="621"/>
      <c r="BQ41" s="621"/>
      <c r="BR41" s="621"/>
      <c r="BS41" s="621"/>
      <c r="BT41" s="621"/>
      <c r="BU41" s="622"/>
      <c r="BV41" s="623" t="s">
        <v>245</v>
      </c>
      <c r="BW41" s="624"/>
      <c r="BX41" s="624"/>
      <c r="BY41" s="624"/>
      <c r="BZ41" s="624"/>
      <c r="CA41" s="624"/>
      <c r="CB41" s="633"/>
      <c r="CD41" s="620" t="s">
        <v>352</v>
      </c>
      <c r="CE41" s="621"/>
      <c r="CF41" s="621"/>
      <c r="CG41" s="621"/>
      <c r="CH41" s="621"/>
      <c r="CI41" s="621"/>
      <c r="CJ41" s="621"/>
      <c r="CK41" s="621"/>
      <c r="CL41" s="621"/>
      <c r="CM41" s="621"/>
      <c r="CN41" s="621"/>
      <c r="CO41" s="621"/>
      <c r="CP41" s="621"/>
      <c r="CQ41" s="622"/>
      <c r="CR41" s="623" t="s">
        <v>130</v>
      </c>
      <c r="CS41" s="653"/>
      <c r="CT41" s="653"/>
      <c r="CU41" s="653"/>
      <c r="CV41" s="653"/>
      <c r="CW41" s="653"/>
      <c r="CX41" s="653"/>
      <c r="CY41" s="654"/>
      <c r="CZ41" s="628" t="s">
        <v>130</v>
      </c>
      <c r="DA41" s="655"/>
      <c r="DB41" s="655"/>
      <c r="DC41" s="658"/>
      <c r="DD41" s="632" t="s">
        <v>130</v>
      </c>
      <c r="DE41" s="653"/>
      <c r="DF41" s="653"/>
      <c r="DG41" s="653"/>
      <c r="DH41" s="653"/>
      <c r="DI41" s="653"/>
      <c r="DJ41" s="653"/>
      <c r="DK41" s="654"/>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15">
      <c r="AQ42" s="705" t="s">
        <v>353</v>
      </c>
      <c r="AR42" s="706"/>
      <c r="AS42" s="706"/>
      <c r="AT42" s="706"/>
      <c r="AU42" s="706"/>
      <c r="AV42" s="706"/>
      <c r="AW42" s="706"/>
      <c r="AX42" s="706"/>
      <c r="AY42" s="707"/>
      <c r="AZ42" s="698">
        <v>4990841</v>
      </c>
      <c r="BA42" s="699"/>
      <c r="BB42" s="699"/>
      <c r="BC42" s="699"/>
      <c r="BD42" s="682"/>
      <c r="BE42" s="682"/>
      <c r="BF42" s="684"/>
      <c r="BG42" s="675"/>
      <c r="BH42" s="676"/>
      <c r="BI42" s="676"/>
      <c r="BJ42" s="676"/>
      <c r="BK42" s="676"/>
      <c r="BL42" s="224"/>
      <c r="BM42" s="645" t="s">
        <v>354</v>
      </c>
      <c r="BN42" s="645"/>
      <c r="BO42" s="645"/>
      <c r="BP42" s="645"/>
      <c r="BQ42" s="645"/>
      <c r="BR42" s="645"/>
      <c r="BS42" s="645"/>
      <c r="BT42" s="645"/>
      <c r="BU42" s="646"/>
      <c r="BV42" s="698">
        <v>382</v>
      </c>
      <c r="BW42" s="699"/>
      <c r="BX42" s="699"/>
      <c r="BY42" s="699"/>
      <c r="BZ42" s="699"/>
      <c r="CA42" s="699"/>
      <c r="CB42" s="708"/>
      <c r="CD42" s="620" t="s">
        <v>355</v>
      </c>
      <c r="CE42" s="621"/>
      <c r="CF42" s="621"/>
      <c r="CG42" s="621"/>
      <c r="CH42" s="621"/>
      <c r="CI42" s="621"/>
      <c r="CJ42" s="621"/>
      <c r="CK42" s="621"/>
      <c r="CL42" s="621"/>
      <c r="CM42" s="621"/>
      <c r="CN42" s="621"/>
      <c r="CO42" s="621"/>
      <c r="CP42" s="621"/>
      <c r="CQ42" s="622"/>
      <c r="CR42" s="623">
        <v>7443721</v>
      </c>
      <c r="CS42" s="653"/>
      <c r="CT42" s="653"/>
      <c r="CU42" s="653"/>
      <c r="CV42" s="653"/>
      <c r="CW42" s="653"/>
      <c r="CX42" s="653"/>
      <c r="CY42" s="654"/>
      <c r="CZ42" s="628">
        <v>11</v>
      </c>
      <c r="DA42" s="655"/>
      <c r="DB42" s="655"/>
      <c r="DC42" s="658"/>
      <c r="DD42" s="632">
        <v>1423909</v>
      </c>
      <c r="DE42" s="653"/>
      <c r="DF42" s="653"/>
      <c r="DG42" s="653"/>
      <c r="DH42" s="653"/>
      <c r="DI42" s="653"/>
      <c r="DJ42" s="653"/>
      <c r="DK42" s="654"/>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15">
      <c r="B43" s="214" t="s">
        <v>356</v>
      </c>
      <c r="CD43" s="620" t="s">
        <v>357</v>
      </c>
      <c r="CE43" s="621"/>
      <c r="CF43" s="621"/>
      <c r="CG43" s="621"/>
      <c r="CH43" s="621"/>
      <c r="CI43" s="621"/>
      <c r="CJ43" s="621"/>
      <c r="CK43" s="621"/>
      <c r="CL43" s="621"/>
      <c r="CM43" s="621"/>
      <c r="CN43" s="621"/>
      <c r="CO43" s="621"/>
      <c r="CP43" s="621"/>
      <c r="CQ43" s="622"/>
      <c r="CR43" s="623">
        <v>419560</v>
      </c>
      <c r="CS43" s="653"/>
      <c r="CT43" s="653"/>
      <c r="CU43" s="653"/>
      <c r="CV43" s="653"/>
      <c r="CW43" s="653"/>
      <c r="CX43" s="653"/>
      <c r="CY43" s="654"/>
      <c r="CZ43" s="628">
        <v>0.6</v>
      </c>
      <c r="DA43" s="655"/>
      <c r="DB43" s="655"/>
      <c r="DC43" s="658"/>
      <c r="DD43" s="632">
        <v>419466</v>
      </c>
      <c r="DE43" s="653"/>
      <c r="DF43" s="653"/>
      <c r="DG43" s="653"/>
      <c r="DH43" s="653"/>
      <c r="DI43" s="653"/>
      <c r="DJ43" s="653"/>
      <c r="DK43" s="654"/>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15">
      <c r="B44" s="709" t="s">
        <v>358</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305</v>
      </c>
      <c r="CE44" s="662"/>
      <c r="CF44" s="620" t="s">
        <v>359</v>
      </c>
      <c r="CG44" s="621"/>
      <c r="CH44" s="621"/>
      <c r="CI44" s="621"/>
      <c r="CJ44" s="621"/>
      <c r="CK44" s="621"/>
      <c r="CL44" s="621"/>
      <c r="CM44" s="621"/>
      <c r="CN44" s="621"/>
      <c r="CO44" s="621"/>
      <c r="CP44" s="621"/>
      <c r="CQ44" s="622"/>
      <c r="CR44" s="623">
        <v>5518840</v>
      </c>
      <c r="CS44" s="624"/>
      <c r="CT44" s="624"/>
      <c r="CU44" s="624"/>
      <c r="CV44" s="624"/>
      <c r="CW44" s="624"/>
      <c r="CX44" s="624"/>
      <c r="CY44" s="625"/>
      <c r="CZ44" s="628">
        <v>8.1</v>
      </c>
      <c r="DA44" s="629"/>
      <c r="DB44" s="629"/>
      <c r="DC44" s="635"/>
      <c r="DD44" s="632">
        <v>1174383</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15">
      <c r="B45" s="709" t="s">
        <v>360</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361</v>
      </c>
      <c r="CG45" s="621"/>
      <c r="CH45" s="621"/>
      <c r="CI45" s="621"/>
      <c r="CJ45" s="621"/>
      <c r="CK45" s="621"/>
      <c r="CL45" s="621"/>
      <c r="CM45" s="621"/>
      <c r="CN45" s="621"/>
      <c r="CO45" s="621"/>
      <c r="CP45" s="621"/>
      <c r="CQ45" s="622"/>
      <c r="CR45" s="623">
        <v>1890418</v>
      </c>
      <c r="CS45" s="653"/>
      <c r="CT45" s="653"/>
      <c r="CU45" s="653"/>
      <c r="CV45" s="653"/>
      <c r="CW45" s="653"/>
      <c r="CX45" s="653"/>
      <c r="CY45" s="654"/>
      <c r="CZ45" s="628">
        <v>2.8</v>
      </c>
      <c r="DA45" s="655"/>
      <c r="DB45" s="655"/>
      <c r="DC45" s="658"/>
      <c r="DD45" s="632">
        <v>123626</v>
      </c>
      <c r="DE45" s="653"/>
      <c r="DF45" s="653"/>
      <c r="DG45" s="653"/>
      <c r="DH45" s="653"/>
      <c r="DI45" s="653"/>
      <c r="DJ45" s="653"/>
      <c r="DK45" s="654"/>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15">
      <c r="B46" s="225"/>
      <c r="CD46" s="663"/>
      <c r="CE46" s="664"/>
      <c r="CF46" s="620" t="s">
        <v>362</v>
      </c>
      <c r="CG46" s="621"/>
      <c r="CH46" s="621"/>
      <c r="CI46" s="621"/>
      <c r="CJ46" s="621"/>
      <c r="CK46" s="621"/>
      <c r="CL46" s="621"/>
      <c r="CM46" s="621"/>
      <c r="CN46" s="621"/>
      <c r="CO46" s="621"/>
      <c r="CP46" s="621"/>
      <c r="CQ46" s="622"/>
      <c r="CR46" s="623">
        <v>3216571</v>
      </c>
      <c r="CS46" s="624"/>
      <c r="CT46" s="624"/>
      <c r="CU46" s="624"/>
      <c r="CV46" s="624"/>
      <c r="CW46" s="624"/>
      <c r="CX46" s="624"/>
      <c r="CY46" s="625"/>
      <c r="CZ46" s="628">
        <v>4.7</v>
      </c>
      <c r="DA46" s="629"/>
      <c r="DB46" s="629"/>
      <c r="DC46" s="635"/>
      <c r="DD46" s="632">
        <v>993706</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15">
      <c r="B47" s="225"/>
      <c r="CD47" s="663"/>
      <c r="CE47" s="664"/>
      <c r="CF47" s="620" t="s">
        <v>363</v>
      </c>
      <c r="CG47" s="621"/>
      <c r="CH47" s="621"/>
      <c r="CI47" s="621"/>
      <c r="CJ47" s="621"/>
      <c r="CK47" s="621"/>
      <c r="CL47" s="621"/>
      <c r="CM47" s="621"/>
      <c r="CN47" s="621"/>
      <c r="CO47" s="621"/>
      <c r="CP47" s="621"/>
      <c r="CQ47" s="622"/>
      <c r="CR47" s="623">
        <v>1924881</v>
      </c>
      <c r="CS47" s="653"/>
      <c r="CT47" s="653"/>
      <c r="CU47" s="653"/>
      <c r="CV47" s="653"/>
      <c r="CW47" s="653"/>
      <c r="CX47" s="653"/>
      <c r="CY47" s="654"/>
      <c r="CZ47" s="628">
        <v>2.8</v>
      </c>
      <c r="DA47" s="655"/>
      <c r="DB47" s="655"/>
      <c r="DC47" s="658"/>
      <c r="DD47" s="632">
        <v>249526</v>
      </c>
      <c r="DE47" s="653"/>
      <c r="DF47" s="653"/>
      <c r="DG47" s="653"/>
      <c r="DH47" s="653"/>
      <c r="DI47" s="653"/>
      <c r="DJ47" s="653"/>
      <c r="DK47" s="654"/>
      <c r="DL47" s="692"/>
      <c r="DM47" s="693"/>
      <c r="DN47" s="693"/>
      <c r="DO47" s="693"/>
      <c r="DP47" s="693"/>
      <c r="DQ47" s="693"/>
      <c r="DR47" s="693"/>
      <c r="DS47" s="693"/>
      <c r="DT47" s="693"/>
      <c r="DU47" s="693"/>
      <c r="DV47" s="694"/>
      <c r="DW47" s="695"/>
      <c r="DX47" s="696"/>
      <c r="DY47" s="696"/>
      <c r="DZ47" s="696"/>
      <c r="EA47" s="696"/>
      <c r="EB47" s="696"/>
      <c r="EC47" s="697"/>
    </row>
    <row r="48" spans="2:133" x14ac:dyDescent="0.15">
      <c r="B48" s="225"/>
      <c r="CD48" s="665"/>
      <c r="CE48" s="666"/>
      <c r="CF48" s="620" t="s">
        <v>364</v>
      </c>
      <c r="CG48" s="621"/>
      <c r="CH48" s="621"/>
      <c r="CI48" s="621"/>
      <c r="CJ48" s="621"/>
      <c r="CK48" s="621"/>
      <c r="CL48" s="621"/>
      <c r="CM48" s="621"/>
      <c r="CN48" s="621"/>
      <c r="CO48" s="621"/>
      <c r="CP48" s="621"/>
      <c r="CQ48" s="622"/>
      <c r="CR48" s="623" t="s">
        <v>130</v>
      </c>
      <c r="CS48" s="624"/>
      <c r="CT48" s="624"/>
      <c r="CU48" s="624"/>
      <c r="CV48" s="624"/>
      <c r="CW48" s="624"/>
      <c r="CX48" s="624"/>
      <c r="CY48" s="625"/>
      <c r="CZ48" s="628" t="s">
        <v>130</v>
      </c>
      <c r="DA48" s="629"/>
      <c r="DB48" s="629"/>
      <c r="DC48" s="635"/>
      <c r="DD48" s="632" t="s">
        <v>245</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15">
      <c r="B49" s="225"/>
      <c r="CD49" s="644" t="s">
        <v>365</v>
      </c>
      <c r="CE49" s="645"/>
      <c r="CF49" s="645"/>
      <c r="CG49" s="645"/>
      <c r="CH49" s="645"/>
      <c r="CI49" s="645"/>
      <c r="CJ49" s="645"/>
      <c r="CK49" s="645"/>
      <c r="CL49" s="645"/>
      <c r="CM49" s="645"/>
      <c r="CN49" s="645"/>
      <c r="CO49" s="645"/>
      <c r="CP49" s="645"/>
      <c r="CQ49" s="646"/>
      <c r="CR49" s="698">
        <v>67748733</v>
      </c>
      <c r="CS49" s="682"/>
      <c r="CT49" s="682"/>
      <c r="CU49" s="682"/>
      <c r="CV49" s="682"/>
      <c r="CW49" s="682"/>
      <c r="CX49" s="682"/>
      <c r="CY49" s="711"/>
      <c r="CZ49" s="703">
        <v>100</v>
      </c>
      <c r="DA49" s="712"/>
      <c r="DB49" s="712"/>
      <c r="DC49" s="713"/>
      <c r="DD49" s="714">
        <v>39278677</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yH7FS71Ts1qa0d++6xBgxsPHRLoio1yhe93pAlBf8asp1yPZ+ef7zoSKW+p0V9C5yAt6/5P+RSFMw31SYcicSA==" saltValue="n/ElJndJiVwqDJ6Po9ovYw=="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366</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367</v>
      </c>
      <c r="DK2" s="723"/>
      <c r="DL2" s="723"/>
      <c r="DM2" s="723"/>
      <c r="DN2" s="723"/>
      <c r="DO2" s="724"/>
      <c r="DP2" s="228"/>
      <c r="DQ2" s="722" t="s">
        <v>368</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369</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370</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371</v>
      </c>
      <c r="B5" s="728"/>
      <c r="C5" s="728"/>
      <c r="D5" s="728"/>
      <c r="E5" s="728"/>
      <c r="F5" s="728"/>
      <c r="G5" s="728"/>
      <c r="H5" s="728"/>
      <c r="I5" s="728"/>
      <c r="J5" s="728"/>
      <c r="K5" s="728"/>
      <c r="L5" s="728"/>
      <c r="M5" s="728"/>
      <c r="N5" s="728"/>
      <c r="O5" s="728"/>
      <c r="P5" s="729"/>
      <c r="Q5" s="733" t="s">
        <v>372</v>
      </c>
      <c r="R5" s="734"/>
      <c r="S5" s="734"/>
      <c r="T5" s="734"/>
      <c r="U5" s="735"/>
      <c r="V5" s="733" t="s">
        <v>373</v>
      </c>
      <c r="W5" s="734"/>
      <c r="X5" s="734"/>
      <c r="Y5" s="734"/>
      <c r="Z5" s="735"/>
      <c r="AA5" s="733" t="s">
        <v>374</v>
      </c>
      <c r="AB5" s="734"/>
      <c r="AC5" s="734"/>
      <c r="AD5" s="734"/>
      <c r="AE5" s="734"/>
      <c r="AF5" s="739" t="s">
        <v>375</v>
      </c>
      <c r="AG5" s="734"/>
      <c r="AH5" s="734"/>
      <c r="AI5" s="734"/>
      <c r="AJ5" s="740"/>
      <c r="AK5" s="734" t="s">
        <v>376</v>
      </c>
      <c r="AL5" s="734"/>
      <c r="AM5" s="734"/>
      <c r="AN5" s="734"/>
      <c r="AO5" s="735"/>
      <c r="AP5" s="733" t="s">
        <v>377</v>
      </c>
      <c r="AQ5" s="734"/>
      <c r="AR5" s="734"/>
      <c r="AS5" s="734"/>
      <c r="AT5" s="735"/>
      <c r="AU5" s="733" t="s">
        <v>378</v>
      </c>
      <c r="AV5" s="734"/>
      <c r="AW5" s="734"/>
      <c r="AX5" s="734"/>
      <c r="AY5" s="740"/>
      <c r="AZ5" s="232"/>
      <c r="BA5" s="232"/>
      <c r="BB5" s="232"/>
      <c r="BC5" s="232"/>
      <c r="BD5" s="232"/>
      <c r="BE5" s="233"/>
      <c r="BF5" s="233"/>
      <c r="BG5" s="233"/>
      <c r="BH5" s="233"/>
      <c r="BI5" s="233"/>
      <c r="BJ5" s="233"/>
      <c r="BK5" s="233"/>
      <c r="BL5" s="233"/>
      <c r="BM5" s="233"/>
      <c r="BN5" s="233"/>
      <c r="BO5" s="233"/>
      <c r="BP5" s="233"/>
      <c r="BQ5" s="727" t="s">
        <v>379</v>
      </c>
      <c r="BR5" s="728"/>
      <c r="BS5" s="728"/>
      <c r="BT5" s="728"/>
      <c r="BU5" s="728"/>
      <c r="BV5" s="728"/>
      <c r="BW5" s="728"/>
      <c r="BX5" s="728"/>
      <c r="BY5" s="728"/>
      <c r="BZ5" s="728"/>
      <c r="CA5" s="728"/>
      <c r="CB5" s="728"/>
      <c r="CC5" s="728"/>
      <c r="CD5" s="728"/>
      <c r="CE5" s="728"/>
      <c r="CF5" s="728"/>
      <c r="CG5" s="729"/>
      <c r="CH5" s="733" t="s">
        <v>380</v>
      </c>
      <c r="CI5" s="734"/>
      <c r="CJ5" s="734"/>
      <c r="CK5" s="734"/>
      <c r="CL5" s="735"/>
      <c r="CM5" s="733" t="s">
        <v>381</v>
      </c>
      <c r="CN5" s="734"/>
      <c r="CO5" s="734"/>
      <c r="CP5" s="734"/>
      <c r="CQ5" s="735"/>
      <c r="CR5" s="733" t="s">
        <v>382</v>
      </c>
      <c r="CS5" s="734"/>
      <c r="CT5" s="734"/>
      <c r="CU5" s="734"/>
      <c r="CV5" s="735"/>
      <c r="CW5" s="733" t="s">
        <v>383</v>
      </c>
      <c r="CX5" s="734"/>
      <c r="CY5" s="734"/>
      <c r="CZ5" s="734"/>
      <c r="DA5" s="735"/>
      <c r="DB5" s="733" t="s">
        <v>384</v>
      </c>
      <c r="DC5" s="734"/>
      <c r="DD5" s="734"/>
      <c r="DE5" s="734"/>
      <c r="DF5" s="735"/>
      <c r="DG5" s="763" t="s">
        <v>385</v>
      </c>
      <c r="DH5" s="764"/>
      <c r="DI5" s="764"/>
      <c r="DJ5" s="764"/>
      <c r="DK5" s="765"/>
      <c r="DL5" s="763" t="s">
        <v>386</v>
      </c>
      <c r="DM5" s="764"/>
      <c r="DN5" s="764"/>
      <c r="DO5" s="764"/>
      <c r="DP5" s="765"/>
      <c r="DQ5" s="733" t="s">
        <v>387</v>
      </c>
      <c r="DR5" s="734"/>
      <c r="DS5" s="734"/>
      <c r="DT5" s="734"/>
      <c r="DU5" s="735"/>
      <c r="DV5" s="733" t="s">
        <v>378</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388</v>
      </c>
      <c r="C7" s="750"/>
      <c r="D7" s="750"/>
      <c r="E7" s="750"/>
      <c r="F7" s="750"/>
      <c r="G7" s="750"/>
      <c r="H7" s="750"/>
      <c r="I7" s="750"/>
      <c r="J7" s="750"/>
      <c r="K7" s="750"/>
      <c r="L7" s="750"/>
      <c r="M7" s="750"/>
      <c r="N7" s="750"/>
      <c r="O7" s="750"/>
      <c r="P7" s="751"/>
      <c r="Q7" s="752">
        <v>69599</v>
      </c>
      <c r="R7" s="753"/>
      <c r="S7" s="753"/>
      <c r="T7" s="753"/>
      <c r="U7" s="753"/>
      <c r="V7" s="753">
        <v>67634</v>
      </c>
      <c r="W7" s="753"/>
      <c r="X7" s="753"/>
      <c r="Y7" s="753"/>
      <c r="Z7" s="753"/>
      <c r="AA7" s="753">
        <v>1965</v>
      </c>
      <c r="AB7" s="753"/>
      <c r="AC7" s="753"/>
      <c r="AD7" s="753"/>
      <c r="AE7" s="754"/>
      <c r="AF7" s="755">
        <v>1602</v>
      </c>
      <c r="AG7" s="756"/>
      <c r="AH7" s="756"/>
      <c r="AI7" s="756"/>
      <c r="AJ7" s="757"/>
      <c r="AK7" s="758"/>
      <c r="AL7" s="759"/>
      <c r="AM7" s="759"/>
      <c r="AN7" s="759"/>
      <c r="AO7" s="759"/>
      <c r="AP7" s="759">
        <v>83966</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592</v>
      </c>
      <c r="BT7" s="747"/>
      <c r="BU7" s="747"/>
      <c r="BV7" s="747"/>
      <c r="BW7" s="747"/>
      <c r="BX7" s="747"/>
      <c r="BY7" s="747"/>
      <c r="BZ7" s="747"/>
      <c r="CA7" s="747"/>
      <c r="CB7" s="747"/>
      <c r="CC7" s="747"/>
      <c r="CD7" s="747"/>
      <c r="CE7" s="747"/>
      <c r="CF7" s="747"/>
      <c r="CG7" s="762"/>
      <c r="CH7" s="743">
        <v>-2</v>
      </c>
      <c r="CI7" s="744"/>
      <c r="CJ7" s="744"/>
      <c r="CK7" s="744"/>
      <c r="CL7" s="745"/>
      <c r="CM7" s="743">
        <v>19</v>
      </c>
      <c r="CN7" s="744"/>
      <c r="CO7" s="744"/>
      <c r="CP7" s="744"/>
      <c r="CQ7" s="745"/>
      <c r="CR7" s="743">
        <v>5</v>
      </c>
      <c r="CS7" s="744"/>
      <c r="CT7" s="744"/>
      <c r="CU7" s="744"/>
      <c r="CV7" s="745"/>
      <c r="CW7" s="743">
        <v>282</v>
      </c>
      <c r="CX7" s="744"/>
      <c r="CY7" s="744"/>
      <c r="CZ7" s="744"/>
      <c r="DA7" s="745"/>
      <c r="DB7" s="743" t="s">
        <v>526</v>
      </c>
      <c r="DC7" s="744"/>
      <c r="DD7" s="744"/>
      <c r="DE7" s="744"/>
      <c r="DF7" s="745"/>
      <c r="DG7" s="743" t="s">
        <v>526</v>
      </c>
      <c r="DH7" s="744"/>
      <c r="DI7" s="744"/>
      <c r="DJ7" s="744"/>
      <c r="DK7" s="745"/>
      <c r="DL7" s="743" t="s">
        <v>526</v>
      </c>
      <c r="DM7" s="744"/>
      <c r="DN7" s="744"/>
      <c r="DO7" s="744"/>
      <c r="DP7" s="745"/>
      <c r="DQ7" s="743" t="s">
        <v>526</v>
      </c>
      <c r="DR7" s="744"/>
      <c r="DS7" s="744"/>
      <c r="DT7" s="744"/>
      <c r="DU7" s="745"/>
      <c r="DV7" s="746"/>
      <c r="DW7" s="747"/>
      <c r="DX7" s="747"/>
      <c r="DY7" s="747"/>
      <c r="DZ7" s="748"/>
      <c r="EA7" s="234"/>
    </row>
    <row r="8" spans="1:131" s="235" customFormat="1" ht="26.25" customHeight="1" x14ac:dyDescent="0.15">
      <c r="A8" s="238">
        <v>2</v>
      </c>
      <c r="B8" s="780" t="s">
        <v>389</v>
      </c>
      <c r="C8" s="781"/>
      <c r="D8" s="781"/>
      <c r="E8" s="781"/>
      <c r="F8" s="781"/>
      <c r="G8" s="781"/>
      <c r="H8" s="781"/>
      <c r="I8" s="781"/>
      <c r="J8" s="781"/>
      <c r="K8" s="781"/>
      <c r="L8" s="781"/>
      <c r="M8" s="781"/>
      <c r="N8" s="781"/>
      <c r="O8" s="781"/>
      <c r="P8" s="782"/>
      <c r="Q8" s="783">
        <v>1</v>
      </c>
      <c r="R8" s="784"/>
      <c r="S8" s="784"/>
      <c r="T8" s="784"/>
      <c r="U8" s="784"/>
      <c r="V8" s="784">
        <v>46</v>
      </c>
      <c r="W8" s="784"/>
      <c r="X8" s="784"/>
      <c r="Y8" s="784"/>
      <c r="Z8" s="784"/>
      <c r="AA8" s="784">
        <v>-45</v>
      </c>
      <c r="AB8" s="784"/>
      <c r="AC8" s="784"/>
      <c r="AD8" s="784"/>
      <c r="AE8" s="785"/>
      <c r="AF8" s="786">
        <v>-45</v>
      </c>
      <c r="AG8" s="787"/>
      <c r="AH8" s="787"/>
      <c r="AI8" s="787"/>
      <c r="AJ8" s="788"/>
      <c r="AK8" s="769">
        <v>45</v>
      </c>
      <c r="AL8" s="770"/>
      <c r="AM8" s="770"/>
      <c r="AN8" s="770"/>
      <c r="AO8" s="770"/>
      <c r="AP8" s="770">
        <v>6</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593</v>
      </c>
      <c r="BT8" s="774"/>
      <c r="BU8" s="774"/>
      <c r="BV8" s="774"/>
      <c r="BW8" s="774"/>
      <c r="BX8" s="774"/>
      <c r="BY8" s="774"/>
      <c r="BZ8" s="774"/>
      <c r="CA8" s="774"/>
      <c r="CB8" s="774"/>
      <c r="CC8" s="774"/>
      <c r="CD8" s="774"/>
      <c r="CE8" s="774"/>
      <c r="CF8" s="774"/>
      <c r="CG8" s="775"/>
      <c r="CH8" s="776">
        <v>0</v>
      </c>
      <c r="CI8" s="777"/>
      <c r="CJ8" s="777"/>
      <c r="CK8" s="777"/>
      <c r="CL8" s="778"/>
      <c r="CM8" s="776">
        <v>4</v>
      </c>
      <c r="CN8" s="777"/>
      <c r="CO8" s="777"/>
      <c r="CP8" s="777"/>
      <c r="CQ8" s="778"/>
      <c r="CR8" s="776">
        <v>2</v>
      </c>
      <c r="CS8" s="777"/>
      <c r="CT8" s="777"/>
      <c r="CU8" s="777"/>
      <c r="CV8" s="778"/>
      <c r="CW8" s="776" t="s">
        <v>526</v>
      </c>
      <c r="CX8" s="777"/>
      <c r="CY8" s="777"/>
      <c r="CZ8" s="777"/>
      <c r="DA8" s="778"/>
      <c r="DB8" s="776" t="s">
        <v>526</v>
      </c>
      <c r="DC8" s="777"/>
      <c r="DD8" s="777"/>
      <c r="DE8" s="777"/>
      <c r="DF8" s="778"/>
      <c r="DG8" s="776" t="s">
        <v>526</v>
      </c>
      <c r="DH8" s="777"/>
      <c r="DI8" s="777"/>
      <c r="DJ8" s="777"/>
      <c r="DK8" s="778"/>
      <c r="DL8" s="776" t="s">
        <v>526</v>
      </c>
      <c r="DM8" s="777"/>
      <c r="DN8" s="777"/>
      <c r="DO8" s="777"/>
      <c r="DP8" s="778"/>
      <c r="DQ8" s="776" t="s">
        <v>526</v>
      </c>
      <c r="DR8" s="777"/>
      <c r="DS8" s="777"/>
      <c r="DT8" s="777"/>
      <c r="DU8" s="778"/>
      <c r="DV8" s="773"/>
      <c r="DW8" s="774"/>
      <c r="DX8" s="774"/>
      <c r="DY8" s="774"/>
      <c r="DZ8" s="779"/>
      <c r="EA8" s="234"/>
    </row>
    <row r="9" spans="1:131" s="235" customFormat="1" ht="26.25" customHeight="1" x14ac:dyDescent="0.15">
      <c r="A9" s="238">
        <v>3</v>
      </c>
      <c r="B9" s="780" t="s">
        <v>390</v>
      </c>
      <c r="C9" s="781"/>
      <c r="D9" s="781"/>
      <c r="E9" s="781"/>
      <c r="F9" s="781"/>
      <c r="G9" s="781"/>
      <c r="H9" s="781"/>
      <c r="I9" s="781"/>
      <c r="J9" s="781"/>
      <c r="K9" s="781"/>
      <c r="L9" s="781"/>
      <c r="M9" s="781"/>
      <c r="N9" s="781"/>
      <c r="O9" s="781"/>
      <c r="P9" s="782"/>
      <c r="Q9" s="783">
        <v>44</v>
      </c>
      <c r="R9" s="784"/>
      <c r="S9" s="784"/>
      <c r="T9" s="784"/>
      <c r="U9" s="784"/>
      <c r="V9" s="784">
        <v>69</v>
      </c>
      <c r="W9" s="784"/>
      <c r="X9" s="784"/>
      <c r="Y9" s="784"/>
      <c r="Z9" s="784"/>
      <c r="AA9" s="784">
        <v>-25</v>
      </c>
      <c r="AB9" s="784"/>
      <c r="AC9" s="784"/>
      <c r="AD9" s="784"/>
      <c r="AE9" s="785"/>
      <c r="AF9" s="786">
        <v>-25</v>
      </c>
      <c r="AG9" s="787"/>
      <c r="AH9" s="787"/>
      <c r="AI9" s="787"/>
      <c r="AJ9" s="788"/>
      <c r="AK9" s="769">
        <v>25</v>
      </c>
      <c r="AL9" s="770"/>
      <c r="AM9" s="770"/>
      <c r="AN9" s="770"/>
      <c r="AO9" s="770"/>
      <c r="AP9" s="770">
        <v>84</v>
      </c>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t="s">
        <v>594</v>
      </c>
      <c r="BT9" s="774"/>
      <c r="BU9" s="774"/>
      <c r="BV9" s="774"/>
      <c r="BW9" s="774"/>
      <c r="BX9" s="774"/>
      <c r="BY9" s="774"/>
      <c r="BZ9" s="774"/>
      <c r="CA9" s="774"/>
      <c r="CB9" s="774"/>
      <c r="CC9" s="774"/>
      <c r="CD9" s="774"/>
      <c r="CE9" s="774"/>
      <c r="CF9" s="774"/>
      <c r="CG9" s="775"/>
      <c r="CH9" s="776">
        <v>-13</v>
      </c>
      <c r="CI9" s="777"/>
      <c r="CJ9" s="777"/>
      <c r="CK9" s="777"/>
      <c r="CL9" s="778"/>
      <c r="CM9" s="776">
        <v>7</v>
      </c>
      <c r="CN9" s="777"/>
      <c r="CO9" s="777"/>
      <c r="CP9" s="777"/>
      <c r="CQ9" s="778"/>
      <c r="CR9" s="776">
        <v>60</v>
      </c>
      <c r="CS9" s="777"/>
      <c r="CT9" s="777"/>
      <c r="CU9" s="777"/>
      <c r="CV9" s="778"/>
      <c r="CW9" s="776" t="s">
        <v>526</v>
      </c>
      <c r="CX9" s="777"/>
      <c r="CY9" s="777"/>
      <c r="CZ9" s="777"/>
      <c r="DA9" s="778"/>
      <c r="DB9" s="776" t="s">
        <v>526</v>
      </c>
      <c r="DC9" s="777"/>
      <c r="DD9" s="777"/>
      <c r="DE9" s="777"/>
      <c r="DF9" s="778"/>
      <c r="DG9" s="776" t="s">
        <v>526</v>
      </c>
      <c r="DH9" s="777"/>
      <c r="DI9" s="777"/>
      <c r="DJ9" s="777"/>
      <c r="DK9" s="778"/>
      <c r="DL9" s="776" t="s">
        <v>526</v>
      </c>
      <c r="DM9" s="777"/>
      <c r="DN9" s="777"/>
      <c r="DO9" s="777"/>
      <c r="DP9" s="778"/>
      <c r="DQ9" s="776" t="s">
        <v>526</v>
      </c>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t="s">
        <v>595</v>
      </c>
      <c r="BT10" s="774"/>
      <c r="BU10" s="774"/>
      <c r="BV10" s="774"/>
      <c r="BW10" s="774"/>
      <c r="BX10" s="774"/>
      <c r="BY10" s="774"/>
      <c r="BZ10" s="774"/>
      <c r="CA10" s="774"/>
      <c r="CB10" s="774"/>
      <c r="CC10" s="774"/>
      <c r="CD10" s="774"/>
      <c r="CE10" s="774"/>
      <c r="CF10" s="774"/>
      <c r="CG10" s="775"/>
      <c r="CH10" s="776">
        <v>5</v>
      </c>
      <c r="CI10" s="777"/>
      <c r="CJ10" s="777"/>
      <c r="CK10" s="777"/>
      <c r="CL10" s="778"/>
      <c r="CM10" s="776">
        <v>25</v>
      </c>
      <c r="CN10" s="777"/>
      <c r="CO10" s="777"/>
      <c r="CP10" s="777"/>
      <c r="CQ10" s="778"/>
      <c r="CR10" s="776">
        <v>50</v>
      </c>
      <c r="CS10" s="777"/>
      <c r="CT10" s="777"/>
      <c r="CU10" s="777"/>
      <c r="CV10" s="778"/>
      <c r="CW10" s="776" t="s">
        <v>526</v>
      </c>
      <c r="CX10" s="777"/>
      <c r="CY10" s="777"/>
      <c r="CZ10" s="777"/>
      <c r="DA10" s="778"/>
      <c r="DB10" s="776" t="s">
        <v>526</v>
      </c>
      <c r="DC10" s="777"/>
      <c r="DD10" s="777"/>
      <c r="DE10" s="777"/>
      <c r="DF10" s="778"/>
      <c r="DG10" s="776" t="s">
        <v>526</v>
      </c>
      <c r="DH10" s="777"/>
      <c r="DI10" s="777"/>
      <c r="DJ10" s="777"/>
      <c r="DK10" s="778"/>
      <c r="DL10" s="776" t="s">
        <v>526</v>
      </c>
      <c r="DM10" s="777"/>
      <c r="DN10" s="777"/>
      <c r="DO10" s="777"/>
      <c r="DP10" s="778"/>
      <c r="DQ10" s="776" t="s">
        <v>526</v>
      </c>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t="s">
        <v>596</v>
      </c>
      <c r="BT11" s="774"/>
      <c r="BU11" s="774"/>
      <c r="BV11" s="774"/>
      <c r="BW11" s="774"/>
      <c r="BX11" s="774"/>
      <c r="BY11" s="774"/>
      <c r="BZ11" s="774"/>
      <c r="CA11" s="774"/>
      <c r="CB11" s="774"/>
      <c r="CC11" s="774"/>
      <c r="CD11" s="774"/>
      <c r="CE11" s="774"/>
      <c r="CF11" s="774"/>
      <c r="CG11" s="775"/>
      <c r="CH11" s="776">
        <v>-7</v>
      </c>
      <c r="CI11" s="777"/>
      <c r="CJ11" s="777"/>
      <c r="CK11" s="777"/>
      <c r="CL11" s="778"/>
      <c r="CM11" s="776">
        <v>18</v>
      </c>
      <c r="CN11" s="777"/>
      <c r="CO11" s="777"/>
      <c r="CP11" s="777"/>
      <c r="CQ11" s="778"/>
      <c r="CR11" s="776">
        <v>50</v>
      </c>
      <c r="CS11" s="777"/>
      <c r="CT11" s="777"/>
      <c r="CU11" s="777"/>
      <c r="CV11" s="778"/>
      <c r="CW11" s="776">
        <v>1</v>
      </c>
      <c r="CX11" s="777"/>
      <c r="CY11" s="777"/>
      <c r="CZ11" s="777"/>
      <c r="DA11" s="778"/>
      <c r="DB11" s="776" t="s">
        <v>526</v>
      </c>
      <c r="DC11" s="777"/>
      <c r="DD11" s="777"/>
      <c r="DE11" s="777"/>
      <c r="DF11" s="778"/>
      <c r="DG11" s="776" t="s">
        <v>526</v>
      </c>
      <c r="DH11" s="777"/>
      <c r="DI11" s="777"/>
      <c r="DJ11" s="777"/>
      <c r="DK11" s="778"/>
      <c r="DL11" s="776" t="s">
        <v>526</v>
      </c>
      <c r="DM11" s="777"/>
      <c r="DN11" s="777"/>
      <c r="DO11" s="777"/>
      <c r="DP11" s="778"/>
      <c r="DQ11" s="776" t="s">
        <v>526</v>
      </c>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392</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393</v>
      </c>
      <c r="B23" s="789" t="s">
        <v>394</v>
      </c>
      <c r="C23" s="790"/>
      <c r="D23" s="790"/>
      <c r="E23" s="790"/>
      <c r="F23" s="790"/>
      <c r="G23" s="790"/>
      <c r="H23" s="790"/>
      <c r="I23" s="790"/>
      <c r="J23" s="790"/>
      <c r="K23" s="790"/>
      <c r="L23" s="790"/>
      <c r="M23" s="790"/>
      <c r="N23" s="790"/>
      <c r="O23" s="790"/>
      <c r="P23" s="791"/>
      <c r="Q23" s="792">
        <v>69644</v>
      </c>
      <c r="R23" s="793"/>
      <c r="S23" s="793"/>
      <c r="T23" s="793"/>
      <c r="U23" s="793"/>
      <c r="V23" s="793">
        <v>67749</v>
      </c>
      <c r="W23" s="793"/>
      <c r="X23" s="793"/>
      <c r="Y23" s="793"/>
      <c r="Z23" s="793"/>
      <c r="AA23" s="793">
        <v>1895</v>
      </c>
      <c r="AB23" s="793"/>
      <c r="AC23" s="793"/>
      <c r="AD23" s="793"/>
      <c r="AE23" s="794"/>
      <c r="AF23" s="795">
        <v>1532</v>
      </c>
      <c r="AG23" s="793"/>
      <c r="AH23" s="793"/>
      <c r="AI23" s="793"/>
      <c r="AJ23" s="796"/>
      <c r="AK23" s="797"/>
      <c r="AL23" s="798"/>
      <c r="AM23" s="798"/>
      <c r="AN23" s="798"/>
      <c r="AO23" s="798"/>
      <c r="AP23" s="793">
        <v>84056</v>
      </c>
      <c r="AQ23" s="793"/>
      <c r="AR23" s="793"/>
      <c r="AS23" s="793"/>
      <c r="AT23" s="793"/>
      <c r="AU23" s="809"/>
      <c r="AV23" s="809"/>
      <c r="AW23" s="809"/>
      <c r="AX23" s="809"/>
      <c r="AY23" s="810"/>
      <c r="AZ23" s="811" t="s">
        <v>395</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396</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397</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371</v>
      </c>
      <c r="B26" s="728"/>
      <c r="C26" s="728"/>
      <c r="D26" s="728"/>
      <c r="E26" s="728"/>
      <c r="F26" s="728"/>
      <c r="G26" s="728"/>
      <c r="H26" s="728"/>
      <c r="I26" s="728"/>
      <c r="J26" s="728"/>
      <c r="K26" s="728"/>
      <c r="L26" s="728"/>
      <c r="M26" s="728"/>
      <c r="N26" s="728"/>
      <c r="O26" s="728"/>
      <c r="P26" s="729"/>
      <c r="Q26" s="733" t="s">
        <v>398</v>
      </c>
      <c r="R26" s="734"/>
      <c r="S26" s="734"/>
      <c r="T26" s="734"/>
      <c r="U26" s="735"/>
      <c r="V26" s="733" t="s">
        <v>399</v>
      </c>
      <c r="W26" s="734"/>
      <c r="X26" s="734"/>
      <c r="Y26" s="734"/>
      <c r="Z26" s="735"/>
      <c r="AA26" s="733" t="s">
        <v>400</v>
      </c>
      <c r="AB26" s="734"/>
      <c r="AC26" s="734"/>
      <c r="AD26" s="734"/>
      <c r="AE26" s="734"/>
      <c r="AF26" s="814" t="s">
        <v>401</v>
      </c>
      <c r="AG26" s="815"/>
      <c r="AH26" s="815"/>
      <c r="AI26" s="815"/>
      <c r="AJ26" s="816"/>
      <c r="AK26" s="734" t="s">
        <v>402</v>
      </c>
      <c r="AL26" s="734"/>
      <c r="AM26" s="734"/>
      <c r="AN26" s="734"/>
      <c r="AO26" s="735"/>
      <c r="AP26" s="733" t="s">
        <v>403</v>
      </c>
      <c r="AQ26" s="734"/>
      <c r="AR26" s="734"/>
      <c r="AS26" s="734"/>
      <c r="AT26" s="735"/>
      <c r="AU26" s="733" t="s">
        <v>404</v>
      </c>
      <c r="AV26" s="734"/>
      <c r="AW26" s="734"/>
      <c r="AX26" s="734"/>
      <c r="AY26" s="735"/>
      <c r="AZ26" s="733" t="s">
        <v>405</v>
      </c>
      <c r="BA26" s="734"/>
      <c r="BB26" s="734"/>
      <c r="BC26" s="734"/>
      <c r="BD26" s="735"/>
      <c r="BE26" s="733" t="s">
        <v>378</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406</v>
      </c>
      <c r="C28" s="750"/>
      <c r="D28" s="750"/>
      <c r="E28" s="750"/>
      <c r="F28" s="750"/>
      <c r="G28" s="750"/>
      <c r="H28" s="750"/>
      <c r="I28" s="750"/>
      <c r="J28" s="750"/>
      <c r="K28" s="750"/>
      <c r="L28" s="750"/>
      <c r="M28" s="750"/>
      <c r="N28" s="750"/>
      <c r="O28" s="750"/>
      <c r="P28" s="751"/>
      <c r="Q28" s="822">
        <v>17208</v>
      </c>
      <c r="R28" s="823"/>
      <c r="S28" s="823"/>
      <c r="T28" s="823"/>
      <c r="U28" s="823"/>
      <c r="V28" s="823">
        <v>16486</v>
      </c>
      <c r="W28" s="823"/>
      <c r="X28" s="823"/>
      <c r="Y28" s="823"/>
      <c r="Z28" s="823"/>
      <c r="AA28" s="823">
        <v>722</v>
      </c>
      <c r="AB28" s="823"/>
      <c r="AC28" s="823"/>
      <c r="AD28" s="823"/>
      <c r="AE28" s="824"/>
      <c r="AF28" s="825">
        <v>722</v>
      </c>
      <c r="AG28" s="823"/>
      <c r="AH28" s="823"/>
      <c r="AI28" s="823"/>
      <c r="AJ28" s="826"/>
      <c r="AK28" s="827">
        <v>1433</v>
      </c>
      <c r="AL28" s="828"/>
      <c r="AM28" s="828"/>
      <c r="AN28" s="828"/>
      <c r="AO28" s="828"/>
      <c r="AP28" s="828" t="s">
        <v>526</v>
      </c>
      <c r="AQ28" s="828"/>
      <c r="AR28" s="828"/>
      <c r="AS28" s="828"/>
      <c r="AT28" s="828"/>
      <c r="AU28" s="828" t="s">
        <v>526</v>
      </c>
      <c r="AV28" s="828"/>
      <c r="AW28" s="828"/>
      <c r="AX28" s="828"/>
      <c r="AY28" s="828"/>
      <c r="AZ28" s="829" t="s">
        <v>526</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407</v>
      </c>
      <c r="C29" s="781"/>
      <c r="D29" s="781"/>
      <c r="E29" s="781"/>
      <c r="F29" s="781"/>
      <c r="G29" s="781"/>
      <c r="H29" s="781"/>
      <c r="I29" s="781"/>
      <c r="J29" s="781"/>
      <c r="K29" s="781"/>
      <c r="L29" s="781"/>
      <c r="M29" s="781"/>
      <c r="N29" s="781"/>
      <c r="O29" s="781"/>
      <c r="P29" s="782"/>
      <c r="Q29" s="783">
        <v>2136</v>
      </c>
      <c r="R29" s="784"/>
      <c r="S29" s="784"/>
      <c r="T29" s="784"/>
      <c r="U29" s="784"/>
      <c r="V29" s="784">
        <v>2094</v>
      </c>
      <c r="W29" s="784"/>
      <c r="X29" s="784"/>
      <c r="Y29" s="784"/>
      <c r="Z29" s="784"/>
      <c r="AA29" s="784">
        <v>42</v>
      </c>
      <c r="AB29" s="784"/>
      <c r="AC29" s="784"/>
      <c r="AD29" s="784"/>
      <c r="AE29" s="785"/>
      <c r="AF29" s="786">
        <v>42</v>
      </c>
      <c r="AG29" s="787"/>
      <c r="AH29" s="787"/>
      <c r="AI29" s="787"/>
      <c r="AJ29" s="788"/>
      <c r="AK29" s="834">
        <v>650</v>
      </c>
      <c r="AL29" s="830"/>
      <c r="AM29" s="830"/>
      <c r="AN29" s="830"/>
      <c r="AO29" s="830"/>
      <c r="AP29" s="830" t="s">
        <v>526</v>
      </c>
      <c r="AQ29" s="830"/>
      <c r="AR29" s="830"/>
      <c r="AS29" s="830"/>
      <c r="AT29" s="830"/>
      <c r="AU29" s="830" t="s">
        <v>526</v>
      </c>
      <c r="AV29" s="830"/>
      <c r="AW29" s="830"/>
      <c r="AX29" s="830"/>
      <c r="AY29" s="830"/>
      <c r="AZ29" s="831" t="s">
        <v>526</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408</v>
      </c>
      <c r="C30" s="781"/>
      <c r="D30" s="781"/>
      <c r="E30" s="781"/>
      <c r="F30" s="781"/>
      <c r="G30" s="781"/>
      <c r="H30" s="781"/>
      <c r="I30" s="781"/>
      <c r="J30" s="781"/>
      <c r="K30" s="781"/>
      <c r="L30" s="781"/>
      <c r="M30" s="781"/>
      <c r="N30" s="781"/>
      <c r="O30" s="781"/>
      <c r="P30" s="782"/>
      <c r="Q30" s="783">
        <v>16158</v>
      </c>
      <c r="R30" s="784"/>
      <c r="S30" s="784"/>
      <c r="T30" s="784"/>
      <c r="U30" s="784"/>
      <c r="V30" s="784">
        <v>14388</v>
      </c>
      <c r="W30" s="784"/>
      <c r="X30" s="784"/>
      <c r="Y30" s="784"/>
      <c r="Z30" s="784"/>
      <c r="AA30" s="784">
        <v>1770</v>
      </c>
      <c r="AB30" s="784"/>
      <c r="AC30" s="784"/>
      <c r="AD30" s="784"/>
      <c r="AE30" s="785"/>
      <c r="AF30" s="786">
        <v>1770</v>
      </c>
      <c r="AG30" s="787"/>
      <c r="AH30" s="787"/>
      <c r="AI30" s="787"/>
      <c r="AJ30" s="788"/>
      <c r="AK30" s="834">
        <v>2332</v>
      </c>
      <c r="AL30" s="830"/>
      <c r="AM30" s="830"/>
      <c r="AN30" s="830"/>
      <c r="AO30" s="830"/>
      <c r="AP30" s="830" t="s">
        <v>526</v>
      </c>
      <c r="AQ30" s="830"/>
      <c r="AR30" s="830"/>
      <c r="AS30" s="830"/>
      <c r="AT30" s="830"/>
      <c r="AU30" s="830" t="s">
        <v>526</v>
      </c>
      <c r="AV30" s="830"/>
      <c r="AW30" s="830"/>
      <c r="AX30" s="830"/>
      <c r="AY30" s="830"/>
      <c r="AZ30" s="831" t="s">
        <v>526</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409</v>
      </c>
      <c r="C31" s="781"/>
      <c r="D31" s="781"/>
      <c r="E31" s="781"/>
      <c r="F31" s="781"/>
      <c r="G31" s="781"/>
      <c r="H31" s="781"/>
      <c r="I31" s="781"/>
      <c r="J31" s="781"/>
      <c r="K31" s="781"/>
      <c r="L31" s="781"/>
      <c r="M31" s="781"/>
      <c r="N31" s="781"/>
      <c r="O31" s="781"/>
      <c r="P31" s="782"/>
      <c r="Q31" s="783">
        <v>541</v>
      </c>
      <c r="R31" s="784"/>
      <c r="S31" s="784"/>
      <c r="T31" s="784"/>
      <c r="U31" s="784"/>
      <c r="V31" s="784">
        <v>431</v>
      </c>
      <c r="W31" s="784"/>
      <c r="X31" s="784"/>
      <c r="Y31" s="784"/>
      <c r="Z31" s="784"/>
      <c r="AA31" s="784">
        <v>110</v>
      </c>
      <c r="AB31" s="784"/>
      <c r="AC31" s="784"/>
      <c r="AD31" s="784"/>
      <c r="AE31" s="785"/>
      <c r="AF31" s="786">
        <v>718</v>
      </c>
      <c r="AG31" s="787"/>
      <c r="AH31" s="787"/>
      <c r="AI31" s="787"/>
      <c r="AJ31" s="788"/>
      <c r="AK31" s="834">
        <v>18</v>
      </c>
      <c r="AL31" s="830"/>
      <c r="AM31" s="830"/>
      <c r="AN31" s="830"/>
      <c r="AO31" s="830"/>
      <c r="AP31" s="830">
        <v>810</v>
      </c>
      <c r="AQ31" s="830"/>
      <c r="AR31" s="830"/>
      <c r="AS31" s="830"/>
      <c r="AT31" s="830"/>
      <c r="AU31" s="830">
        <v>29</v>
      </c>
      <c r="AV31" s="830"/>
      <c r="AW31" s="830"/>
      <c r="AX31" s="830"/>
      <c r="AY31" s="830"/>
      <c r="AZ31" s="831" t="s">
        <v>526</v>
      </c>
      <c r="BA31" s="831"/>
      <c r="BB31" s="831"/>
      <c r="BC31" s="831"/>
      <c r="BD31" s="831"/>
      <c r="BE31" s="832" t="s">
        <v>410</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411</v>
      </c>
      <c r="C32" s="781"/>
      <c r="D32" s="781"/>
      <c r="E32" s="781"/>
      <c r="F32" s="781"/>
      <c r="G32" s="781"/>
      <c r="H32" s="781"/>
      <c r="I32" s="781"/>
      <c r="J32" s="781"/>
      <c r="K32" s="781"/>
      <c r="L32" s="781"/>
      <c r="M32" s="781"/>
      <c r="N32" s="781"/>
      <c r="O32" s="781"/>
      <c r="P32" s="782"/>
      <c r="Q32" s="783">
        <v>203</v>
      </c>
      <c r="R32" s="784"/>
      <c r="S32" s="784"/>
      <c r="T32" s="784"/>
      <c r="U32" s="784"/>
      <c r="V32" s="784">
        <v>202</v>
      </c>
      <c r="W32" s="784"/>
      <c r="X32" s="784"/>
      <c r="Y32" s="784"/>
      <c r="Z32" s="784"/>
      <c r="AA32" s="784">
        <v>1</v>
      </c>
      <c r="AB32" s="784"/>
      <c r="AC32" s="784"/>
      <c r="AD32" s="784"/>
      <c r="AE32" s="785"/>
      <c r="AF32" s="786" t="s">
        <v>526</v>
      </c>
      <c r="AG32" s="787"/>
      <c r="AH32" s="787"/>
      <c r="AI32" s="787"/>
      <c r="AJ32" s="788"/>
      <c r="AK32" s="834">
        <v>150</v>
      </c>
      <c r="AL32" s="830"/>
      <c r="AM32" s="830"/>
      <c r="AN32" s="830"/>
      <c r="AO32" s="830"/>
      <c r="AP32" s="830">
        <v>1255</v>
      </c>
      <c r="AQ32" s="830"/>
      <c r="AR32" s="830"/>
      <c r="AS32" s="830"/>
      <c r="AT32" s="830"/>
      <c r="AU32" s="830">
        <v>766</v>
      </c>
      <c r="AV32" s="830"/>
      <c r="AW32" s="830"/>
      <c r="AX32" s="830"/>
      <c r="AY32" s="830"/>
      <c r="AZ32" s="831" t="s">
        <v>526</v>
      </c>
      <c r="BA32" s="831"/>
      <c r="BB32" s="831"/>
      <c r="BC32" s="831"/>
      <c r="BD32" s="831"/>
      <c r="BE32" s="832" t="s">
        <v>410</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t="s">
        <v>412</v>
      </c>
      <c r="C33" s="781"/>
      <c r="D33" s="781"/>
      <c r="E33" s="781"/>
      <c r="F33" s="781"/>
      <c r="G33" s="781"/>
      <c r="H33" s="781"/>
      <c r="I33" s="781"/>
      <c r="J33" s="781"/>
      <c r="K33" s="781"/>
      <c r="L33" s="781"/>
      <c r="M33" s="781"/>
      <c r="N33" s="781"/>
      <c r="O33" s="781"/>
      <c r="P33" s="782"/>
      <c r="Q33" s="783">
        <v>3181</v>
      </c>
      <c r="R33" s="784"/>
      <c r="S33" s="784"/>
      <c r="T33" s="784"/>
      <c r="U33" s="784"/>
      <c r="V33" s="784">
        <v>2823</v>
      </c>
      <c r="W33" s="784"/>
      <c r="X33" s="784"/>
      <c r="Y33" s="784"/>
      <c r="Z33" s="784"/>
      <c r="AA33" s="784">
        <v>358</v>
      </c>
      <c r="AB33" s="784"/>
      <c r="AC33" s="784"/>
      <c r="AD33" s="784"/>
      <c r="AE33" s="785"/>
      <c r="AF33" s="786">
        <v>474</v>
      </c>
      <c r="AG33" s="787"/>
      <c r="AH33" s="787"/>
      <c r="AI33" s="787"/>
      <c r="AJ33" s="788"/>
      <c r="AK33" s="834">
        <v>1225</v>
      </c>
      <c r="AL33" s="830"/>
      <c r="AM33" s="830"/>
      <c r="AN33" s="830"/>
      <c r="AO33" s="830"/>
      <c r="AP33" s="830">
        <v>22026</v>
      </c>
      <c r="AQ33" s="830"/>
      <c r="AR33" s="830"/>
      <c r="AS33" s="830"/>
      <c r="AT33" s="830"/>
      <c r="AU33" s="830">
        <v>13942</v>
      </c>
      <c r="AV33" s="830"/>
      <c r="AW33" s="830"/>
      <c r="AX33" s="830"/>
      <c r="AY33" s="830"/>
      <c r="AZ33" s="831" t="s">
        <v>526</v>
      </c>
      <c r="BA33" s="831"/>
      <c r="BB33" s="831"/>
      <c r="BC33" s="831"/>
      <c r="BD33" s="831"/>
      <c r="BE33" s="832" t="s">
        <v>410</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t="s">
        <v>413</v>
      </c>
      <c r="C34" s="781"/>
      <c r="D34" s="781"/>
      <c r="E34" s="781"/>
      <c r="F34" s="781"/>
      <c r="G34" s="781"/>
      <c r="H34" s="781"/>
      <c r="I34" s="781"/>
      <c r="J34" s="781"/>
      <c r="K34" s="781"/>
      <c r="L34" s="781"/>
      <c r="M34" s="781"/>
      <c r="N34" s="781"/>
      <c r="O34" s="781"/>
      <c r="P34" s="782"/>
      <c r="Q34" s="783">
        <v>88</v>
      </c>
      <c r="R34" s="784"/>
      <c r="S34" s="784"/>
      <c r="T34" s="784"/>
      <c r="U34" s="784"/>
      <c r="V34" s="784">
        <v>84</v>
      </c>
      <c r="W34" s="784"/>
      <c r="X34" s="784"/>
      <c r="Y34" s="784"/>
      <c r="Z34" s="784"/>
      <c r="AA34" s="784">
        <v>4</v>
      </c>
      <c r="AB34" s="784"/>
      <c r="AC34" s="784"/>
      <c r="AD34" s="784"/>
      <c r="AE34" s="785"/>
      <c r="AF34" s="786">
        <v>4</v>
      </c>
      <c r="AG34" s="787"/>
      <c r="AH34" s="787"/>
      <c r="AI34" s="787"/>
      <c r="AJ34" s="788"/>
      <c r="AK34" s="834">
        <v>40</v>
      </c>
      <c r="AL34" s="830"/>
      <c r="AM34" s="830"/>
      <c r="AN34" s="830"/>
      <c r="AO34" s="830"/>
      <c r="AP34" s="830">
        <v>194</v>
      </c>
      <c r="AQ34" s="830"/>
      <c r="AR34" s="830"/>
      <c r="AS34" s="830"/>
      <c r="AT34" s="830"/>
      <c r="AU34" s="830">
        <v>185</v>
      </c>
      <c r="AV34" s="830"/>
      <c r="AW34" s="830"/>
      <c r="AX34" s="830"/>
      <c r="AY34" s="830"/>
      <c r="AZ34" s="831" t="s">
        <v>526</v>
      </c>
      <c r="BA34" s="831"/>
      <c r="BB34" s="831"/>
      <c r="BC34" s="831"/>
      <c r="BD34" s="831"/>
      <c r="BE34" s="832" t="s">
        <v>414</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t="s">
        <v>415</v>
      </c>
      <c r="C35" s="781"/>
      <c r="D35" s="781"/>
      <c r="E35" s="781"/>
      <c r="F35" s="781"/>
      <c r="G35" s="781"/>
      <c r="H35" s="781"/>
      <c r="I35" s="781"/>
      <c r="J35" s="781"/>
      <c r="K35" s="781"/>
      <c r="L35" s="781"/>
      <c r="M35" s="781"/>
      <c r="N35" s="781"/>
      <c r="O35" s="781"/>
      <c r="P35" s="782"/>
      <c r="Q35" s="783">
        <v>43</v>
      </c>
      <c r="R35" s="784"/>
      <c r="S35" s="784"/>
      <c r="T35" s="784"/>
      <c r="U35" s="784"/>
      <c r="V35" s="784">
        <v>43</v>
      </c>
      <c r="W35" s="784"/>
      <c r="X35" s="784"/>
      <c r="Y35" s="784"/>
      <c r="Z35" s="784"/>
      <c r="AA35" s="784" t="s">
        <v>526</v>
      </c>
      <c r="AB35" s="784"/>
      <c r="AC35" s="784"/>
      <c r="AD35" s="784"/>
      <c r="AE35" s="785"/>
      <c r="AF35" s="786" t="s">
        <v>526</v>
      </c>
      <c r="AG35" s="787"/>
      <c r="AH35" s="787"/>
      <c r="AI35" s="787"/>
      <c r="AJ35" s="788"/>
      <c r="AK35" s="834">
        <v>17</v>
      </c>
      <c r="AL35" s="830"/>
      <c r="AM35" s="830"/>
      <c r="AN35" s="830"/>
      <c r="AO35" s="830"/>
      <c r="AP35" s="830">
        <v>67</v>
      </c>
      <c r="AQ35" s="830"/>
      <c r="AR35" s="830"/>
      <c r="AS35" s="830"/>
      <c r="AT35" s="830"/>
      <c r="AU35" s="830">
        <v>63</v>
      </c>
      <c r="AV35" s="830"/>
      <c r="AW35" s="830"/>
      <c r="AX35" s="830"/>
      <c r="AY35" s="830"/>
      <c r="AZ35" s="831" t="s">
        <v>526</v>
      </c>
      <c r="BA35" s="831"/>
      <c r="BB35" s="831"/>
      <c r="BC35" s="831"/>
      <c r="BD35" s="831"/>
      <c r="BE35" s="832" t="s">
        <v>414</v>
      </c>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416</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393</v>
      </c>
      <c r="B63" s="789" t="s">
        <v>417</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3730</v>
      </c>
      <c r="AG63" s="844"/>
      <c r="AH63" s="844"/>
      <c r="AI63" s="844"/>
      <c r="AJ63" s="845"/>
      <c r="AK63" s="846"/>
      <c r="AL63" s="841"/>
      <c r="AM63" s="841"/>
      <c r="AN63" s="841"/>
      <c r="AO63" s="841"/>
      <c r="AP63" s="844">
        <v>24352</v>
      </c>
      <c r="AQ63" s="844"/>
      <c r="AR63" s="844"/>
      <c r="AS63" s="844"/>
      <c r="AT63" s="844"/>
      <c r="AU63" s="844">
        <v>14985</v>
      </c>
      <c r="AV63" s="844"/>
      <c r="AW63" s="844"/>
      <c r="AX63" s="844"/>
      <c r="AY63" s="844"/>
      <c r="AZ63" s="848"/>
      <c r="BA63" s="848"/>
      <c r="BB63" s="848"/>
      <c r="BC63" s="848"/>
      <c r="BD63" s="848"/>
      <c r="BE63" s="849"/>
      <c r="BF63" s="849"/>
      <c r="BG63" s="849"/>
      <c r="BH63" s="849"/>
      <c r="BI63" s="850"/>
      <c r="BJ63" s="851" t="s">
        <v>418</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420</v>
      </c>
      <c r="B66" s="728"/>
      <c r="C66" s="728"/>
      <c r="D66" s="728"/>
      <c r="E66" s="728"/>
      <c r="F66" s="728"/>
      <c r="G66" s="728"/>
      <c r="H66" s="728"/>
      <c r="I66" s="728"/>
      <c r="J66" s="728"/>
      <c r="K66" s="728"/>
      <c r="L66" s="728"/>
      <c r="M66" s="728"/>
      <c r="N66" s="728"/>
      <c r="O66" s="728"/>
      <c r="P66" s="729"/>
      <c r="Q66" s="733" t="s">
        <v>421</v>
      </c>
      <c r="R66" s="734"/>
      <c r="S66" s="734"/>
      <c r="T66" s="734"/>
      <c r="U66" s="735"/>
      <c r="V66" s="733" t="s">
        <v>422</v>
      </c>
      <c r="W66" s="734"/>
      <c r="X66" s="734"/>
      <c r="Y66" s="734"/>
      <c r="Z66" s="735"/>
      <c r="AA66" s="733" t="s">
        <v>423</v>
      </c>
      <c r="AB66" s="734"/>
      <c r="AC66" s="734"/>
      <c r="AD66" s="734"/>
      <c r="AE66" s="735"/>
      <c r="AF66" s="854" t="s">
        <v>424</v>
      </c>
      <c r="AG66" s="815"/>
      <c r="AH66" s="815"/>
      <c r="AI66" s="815"/>
      <c r="AJ66" s="855"/>
      <c r="AK66" s="733" t="s">
        <v>425</v>
      </c>
      <c r="AL66" s="728"/>
      <c r="AM66" s="728"/>
      <c r="AN66" s="728"/>
      <c r="AO66" s="729"/>
      <c r="AP66" s="733" t="s">
        <v>426</v>
      </c>
      <c r="AQ66" s="734"/>
      <c r="AR66" s="734"/>
      <c r="AS66" s="734"/>
      <c r="AT66" s="735"/>
      <c r="AU66" s="733" t="s">
        <v>427</v>
      </c>
      <c r="AV66" s="734"/>
      <c r="AW66" s="734"/>
      <c r="AX66" s="734"/>
      <c r="AY66" s="735"/>
      <c r="AZ66" s="733" t="s">
        <v>378</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602</v>
      </c>
      <c r="C68" s="870"/>
      <c r="D68" s="870"/>
      <c r="E68" s="870"/>
      <c r="F68" s="870"/>
      <c r="G68" s="870"/>
      <c r="H68" s="870"/>
      <c r="I68" s="870"/>
      <c r="J68" s="870"/>
      <c r="K68" s="870"/>
      <c r="L68" s="870"/>
      <c r="M68" s="870"/>
      <c r="N68" s="870"/>
      <c r="O68" s="870"/>
      <c r="P68" s="871"/>
      <c r="Q68" s="872">
        <v>7036</v>
      </c>
      <c r="R68" s="866"/>
      <c r="S68" s="866"/>
      <c r="T68" s="866"/>
      <c r="U68" s="866"/>
      <c r="V68" s="866">
        <v>6106</v>
      </c>
      <c r="W68" s="866"/>
      <c r="X68" s="866"/>
      <c r="Y68" s="866"/>
      <c r="Z68" s="866"/>
      <c r="AA68" s="866">
        <v>930</v>
      </c>
      <c r="AB68" s="866"/>
      <c r="AC68" s="866"/>
      <c r="AD68" s="866"/>
      <c r="AE68" s="866"/>
      <c r="AF68" s="866">
        <v>930</v>
      </c>
      <c r="AG68" s="866"/>
      <c r="AH68" s="866"/>
      <c r="AI68" s="866"/>
      <c r="AJ68" s="866"/>
      <c r="AK68" s="866">
        <v>11</v>
      </c>
      <c r="AL68" s="866"/>
      <c r="AM68" s="866"/>
      <c r="AN68" s="866"/>
      <c r="AO68" s="866"/>
      <c r="AP68" s="866" t="s">
        <v>526</v>
      </c>
      <c r="AQ68" s="866"/>
      <c r="AR68" s="866"/>
      <c r="AS68" s="866"/>
      <c r="AT68" s="866"/>
      <c r="AU68" s="866" t="s">
        <v>526</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603</v>
      </c>
      <c r="C69" s="874"/>
      <c r="D69" s="874"/>
      <c r="E69" s="874"/>
      <c r="F69" s="874"/>
      <c r="G69" s="874"/>
      <c r="H69" s="874"/>
      <c r="I69" s="874"/>
      <c r="J69" s="874"/>
      <c r="K69" s="874"/>
      <c r="L69" s="874"/>
      <c r="M69" s="874"/>
      <c r="N69" s="874"/>
      <c r="O69" s="874"/>
      <c r="P69" s="875"/>
      <c r="Q69" s="876">
        <v>106</v>
      </c>
      <c r="R69" s="830"/>
      <c r="S69" s="830"/>
      <c r="T69" s="830"/>
      <c r="U69" s="830"/>
      <c r="V69" s="830">
        <v>101</v>
      </c>
      <c r="W69" s="830"/>
      <c r="X69" s="830"/>
      <c r="Y69" s="830"/>
      <c r="Z69" s="830"/>
      <c r="AA69" s="830">
        <v>5</v>
      </c>
      <c r="AB69" s="830"/>
      <c r="AC69" s="830"/>
      <c r="AD69" s="830"/>
      <c r="AE69" s="830"/>
      <c r="AF69" s="830">
        <v>5</v>
      </c>
      <c r="AG69" s="830"/>
      <c r="AH69" s="830"/>
      <c r="AI69" s="830"/>
      <c r="AJ69" s="830"/>
      <c r="AK69" s="830" t="s">
        <v>526</v>
      </c>
      <c r="AL69" s="830"/>
      <c r="AM69" s="830"/>
      <c r="AN69" s="830"/>
      <c r="AO69" s="830"/>
      <c r="AP69" s="830">
        <v>54</v>
      </c>
      <c r="AQ69" s="830"/>
      <c r="AR69" s="830"/>
      <c r="AS69" s="830"/>
      <c r="AT69" s="830"/>
      <c r="AU69" s="830">
        <v>2</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604</v>
      </c>
      <c r="C70" s="874"/>
      <c r="D70" s="874"/>
      <c r="E70" s="874"/>
      <c r="F70" s="874"/>
      <c r="G70" s="874"/>
      <c r="H70" s="874"/>
      <c r="I70" s="874"/>
      <c r="J70" s="874"/>
      <c r="K70" s="874"/>
      <c r="L70" s="874"/>
      <c r="M70" s="874"/>
      <c r="N70" s="874"/>
      <c r="O70" s="874"/>
      <c r="P70" s="875"/>
      <c r="Q70" s="876">
        <v>2501</v>
      </c>
      <c r="R70" s="830"/>
      <c r="S70" s="830"/>
      <c r="T70" s="830"/>
      <c r="U70" s="830"/>
      <c r="V70" s="830">
        <v>2421</v>
      </c>
      <c r="W70" s="830"/>
      <c r="X70" s="830"/>
      <c r="Y70" s="830"/>
      <c r="Z70" s="830"/>
      <c r="AA70" s="830">
        <v>80</v>
      </c>
      <c r="AB70" s="830"/>
      <c r="AC70" s="830"/>
      <c r="AD70" s="830"/>
      <c r="AE70" s="830"/>
      <c r="AF70" s="830">
        <v>80</v>
      </c>
      <c r="AG70" s="830"/>
      <c r="AH70" s="830"/>
      <c r="AI70" s="830"/>
      <c r="AJ70" s="830"/>
      <c r="AK70" s="830" t="s">
        <v>526</v>
      </c>
      <c r="AL70" s="830"/>
      <c r="AM70" s="830"/>
      <c r="AN70" s="830"/>
      <c r="AO70" s="830"/>
      <c r="AP70" s="830">
        <v>799</v>
      </c>
      <c r="AQ70" s="830"/>
      <c r="AR70" s="830"/>
      <c r="AS70" s="830"/>
      <c r="AT70" s="830"/>
      <c r="AU70" s="830">
        <v>695</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605</v>
      </c>
      <c r="C71" s="874"/>
      <c r="D71" s="874"/>
      <c r="E71" s="874"/>
      <c r="F71" s="874"/>
      <c r="G71" s="874"/>
      <c r="H71" s="874"/>
      <c r="I71" s="874"/>
      <c r="J71" s="874"/>
      <c r="K71" s="874"/>
      <c r="L71" s="874"/>
      <c r="M71" s="874"/>
      <c r="N71" s="874"/>
      <c r="O71" s="874"/>
      <c r="P71" s="875"/>
      <c r="Q71" s="876">
        <v>461</v>
      </c>
      <c r="R71" s="830"/>
      <c r="S71" s="830"/>
      <c r="T71" s="830"/>
      <c r="U71" s="830"/>
      <c r="V71" s="830">
        <v>397</v>
      </c>
      <c r="W71" s="830"/>
      <c r="X71" s="830"/>
      <c r="Y71" s="830"/>
      <c r="Z71" s="830"/>
      <c r="AA71" s="830">
        <v>64</v>
      </c>
      <c r="AB71" s="830"/>
      <c r="AC71" s="830"/>
      <c r="AD71" s="830"/>
      <c r="AE71" s="830"/>
      <c r="AF71" s="830">
        <v>64</v>
      </c>
      <c r="AG71" s="830"/>
      <c r="AH71" s="830"/>
      <c r="AI71" s="830"/>
      <c r="AJ71" s="830"/>
      <c r="AK71" s="830">
        <v>35</v>
      </c>
      <c r="AL71" s="830"/>
      <c r="AM71" s="830"/>
      <c r="AN71" s="830"/>
      <c r="AO71" s="830"/>
      <c r="AP71" s="830">
        <v>8</v>
      </c>
      <c r="AQ71" s="830"/>
      <c r="AR71" s="830"/>
      <c r="AS71" s="830"/>
      <c r="AT71" s="830"/>
      <c r="AU71" s="830" t="s">
        <v>526</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606</v>
      </c>
      <c r="C72" s="874"/>
      <c r="D72" s="874"/>
      <c r="E72" s="874"/>
      <c r="F72" s="874"/>
      <c r="G72" s="874"/>
      <c r="H72" s="874"/>
      <c r="I72" s="874"/>
      <c r="J72" s="874"/>
      <c r="K72" s="874"/>
      <c r="L72" s="874"/>
      <c r="M72" s="874"/>
      <c r="N72" s="874"/>
      <c r="O72" s="874"/>
      <c r="P72" s="875"/>
      <c r="Q72" s="876">
        <v>431</v>
      </c>
      <c r="R72" s="830"/>
      <c r="S72" s="830"/>
      <c r="T72" s="830"/>
      <c r="U72" s="830"/>
      <c r="V72" s="830">
        <v>387</v>
      </c>
      <c r="W72" s="830"/>
      <c r="X72" s="830"/>
      <c r="Y72" s="830"/>
      <c r="Z72" s="830"/>
      <c r="AA72" s="830">
        <v>44</v>
      </c>
      <c r="AB72" s="830"/>
      <c r="AC72" s="830"/>
      <c r="AD72" s="830"/>
      <c r="AE72" s="830"/>
      <c r="AF72" s="830">
        <v>398</v>
      </c>
      <c r="AG72" s="830"/>
      <c r="AH72" s="830"/>
      <c r="AI72" s="830"/>
      <c r="AJ72" s="830"/>
      <c r="AK72" s="830" t="s">
        <v>526</v>
      </c>
      <c r="AL72" s="830"/>
      <c r="AM72" s="830"/>
      <c r="AN72" s="830"/>
      <c r="AO72" s="830"/>
      <c r="AP72" s="830">
        <v>380</v>
      </c>
      <c r="AQ72" s="830"/>
      <c r="AR72" s="830"/>
      <c r="AS72" s="830"/>
      <c r="AT72" s="830"/>
      <c r="AU72" s="830" t="s">
        <v>526</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607</v>
      </c>
      <c r="C73" s="874"/>
      <c r="D73" s="874"/>
      <c r="E73" s="874"/>
      <c r="F73" s="874"/>
      <c r="G73" s="874"/>
      <c r="H73" s="874"/>
      <c r="I73" s="874"/>
      <c r="J73" s="874"/>
      <c r="K73" s="874"/>
      <c r="L73" s="874"/>
      <c r="M73" s="874"/>
      <c r="N73" s="874"/>
      <c r="O73" s="874"/>
      <c r="P73" s="875"/>
      <c r="Q73" s="876">
        <v>254</v>
      </c>
      <c r="R73" s="830"/>
      <c r="S73" s="830"/>
      <c r="T73" s="830"/>
      <c r="U73" s="830"/>
      <c r="V73" s="830">
        <v>245</v>
      </c>
      <c r="W73" s="830"/>
      <c r="X73" s="830"/>
      <c r="Y73" s="830"/>
      <c r="Z73" s="830"/>
      <c r="AA73" s="830">
        <v>9</v>
      </c>
      <c r="AB73" s="830"/>
      <c r="AC73" s="830"/>
      <c r="AD73" s="830"/>
      <c r="AE73" s="830"/>
      <c r="AF73" s="830">
        <v>9</v>
      </c>
      <c r="AG73" s="830"/>
      <c r="AH73" s="830"/>
      <c r="AI73" s="830"/>
      <c r="AJ73" s="830"/>
      <c r="AK73" s="830" t="s">
        <v>526</v>
      </c>
      <c r="AL73" s="830"/>
      <c r="AM73" s="830"/>
      <c r="AN73" s="830"/>
      <c r="AO73" s="830"/>
      <c r="AP73" s="830" t="s">
        <v>526</v>
      </c>
      <c r="AQ73" s="830"/>
      <c r="AR73" s="830"/>
      <c r="AS73" s="830"/>
      <c r="AT73" s="830"/>
      <c r="AU73" s="830" t="s">
        <v>526</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608</v>
      </c>
      <c r="C74" s="874"/>
      <c r="D74" s="874"/>
      <c r="E74" s="874"/>
      <c r="F74" s="874"/>
      <c r="G74" s="874"/>
      <c r="H74" s="874"/>
      <c r="I74" s="874"/>
      <c r="J74" s="874"/>
      <c r="K74" s="874"/>
      <c r="L74" s="874"/>
      <c r="M74" s="874"/>
      <c r="N74" s="874"/>
      <c r="O74" s="874"/>
      <c r="P74" s="875"/>
      <c r="Q74" s="876">
        <v>305293</v>
      </c>
      <c r="R74" s="830"/>
      <c r="S74" s="830"/>
      <c r="T74" s="830"/>
      <c r="U74" s="830"/>
      <c r="V74" s="830">
        <v>294817</v>
      </c>
      <c r="W74" s="830"/>
      <c r="X74" s="830"/>
      <c r="Y74" s="830"/>
      <c r="Z74" s="830"/>
      <c r="AA74" s="830">
        <v>10476</v>
      </c>
      <c r="AB74" s="830"/>
      <c r="AC74" s="830"/>
      <c r="AD74" s="830"/>
      <c r="AE74" s="830"/>
      <c r="AF74" s="830">
        <v>6371</v>
      </c>
      <c r="AG74" s="830"/>
      <c r="AH74" s="830"/>
      <c r="AI74" s="830"/>
      <c r="AJ74" s="830"/>
      <c r="AK74" s="830" t="s">
        <v>526</v>
      </c>
      <c r="AL74" s="830"/>
      <c r="AM74" s="830"/>
      <c r="AN74" s="830"/>
      <c r="AO74" s="830"/>
      <c r="AP74" s="830" t="s">
        <v>526</v>
      </c>
      <c r="AQ74" s="830"/>
      <c r="AR74" s="830"/>
      <c r="AS74" s="830"/>
      <c r="AT74" s="830"/>
      <c r="AU74" s="830" t="s">
        <v>526</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393</v>
      </c>
      <c r="B88" s="789" t="s">
        <v>428</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7857</v>
      </c>
      <c r="AG88" s="844"/>
      <c r="AH88" s="844"/>
      <c r="AI88" s="844"/>
      <c r="AJ88" s="844"/>
      <c r="AK88" s="841"/>
      <c r="AL88" s="841"/>
      <c r="AM88" s="841"/>
      <c r="AN88" s="841"/>
      <c r="AO88" s="841"/>
      <c r="AP88" s="844">
        <v>1234</v>
      </c>
      <c r="AQ88" s="844"/>
      <c r="AR88" s="844"/>
      <c r="AS88" s="844"/>
      <c r="AT88" s="844"/>
      <c r="AU88" s="844">
        <v>697</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789" t="s">
        <v>429</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430</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431</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432</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433</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434</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435</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436</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437</v>
      </c>
      <c r="AB109" s="893"/>
      <c r="AC109" s="893"/>
      <c r="AD109" s="893"/>
      <c r="AE109" s="894"/>
      <c r="AF109" s="892" t="s">
        <v>438</v>
      </c>
      <c r="AG109" s="893"/>
      <c r="AH109" s="893"/>
      <c r="AI109" s="893"/>
      <c r="AJ109" s="894"/>
      <c r="AK109" s="892" t="s">
        <v>308</v>
      </c>
      <c r="AL109" s="893"/>
      <c r="AM109" s="893"/>
      <c r="AN109" s="893"/>
      <c r="AO109" s="894"/>
      <c r="AP109" s="892" t="s">
        <v>439</v>
      </c>
      <c r="AQ109" s="893"/>
      <c r="AR109" s="893"/>
      <c r="AS109" s="893"/>
      <c r="AT109" s="895"/>
      <c r="AU109" s="912" t="s">
        <v>436</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437</v>
      </c>
      <c r="BR109" s="893"/>
      <c r="BS109" s="893"/>
      <c r="BT109" s="893"/>
      <c r="BU109" s="894"/>
      <c r="BV109" s="892" t="s">
        <v>438</v>
      </c>
      <c r="BW109" s="893"/>
      <c r="BX109" s="893"/>
      <c r="BY109" s="893"/>
      <c r="BZ109" s="894"/>
      <c r="CA109" s="892" t="s">
        <v>308</v>
      </c>
      <c r="CB109" s="893"/>
      <c r="CC109" s="893"/>
      <c r="CD109" s="893"/>
      <c r="CE109" s="894"/>
      <c r="CF109" s="913" t="s">
        <v>439</v>
      </c>
      <c r="CG109" s="913"/>
      <c r="CH109" s="913"/>
      <c r="CI109" s="913"/>
      <c r="CJ109" s="913"/>
      <c r="CK109" s="892" t="s">
        <v>440</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437</v>
      </c>
      <c r="DH109" s="893"/>
      <c r="DI109" s="893"/>
      <c r="DJ109" s="893"/>
      <c r="DK109" s="894"/>
      <c r="DL109" s="892" t="s">
        <v>438</v>
      </c>
      <c r="DM109" s="893"/>
      <c r="DN109" s="893"/>
      <c r="DO109" s="893"/>
      <c r="DP109" s="894"/>
      <c r="DQ109" s="892" t="s">
        <v>308</v>
      </c>
      <c r="DR109" s="893"/>
      <c r="DS109" s="893"/>
      <c r="DT109" s="893"/>
      <c r="DU109" s="894"/>
      <c r="DV109" s="892" t="s">
        <v>439</v>
      </c>
      <c r="DW109" s="893"/>
      <c r="DX109" s="893"/>
      <c r="DY109" s="893"/>
      <c r="DZ109" s="895"/>
    </row>
    <row r="110" spans="1:131" s="230" customFormat="1" ht="26.25" customHeight="1" x14ac:dyDescent="0.15">
      <c r="A110" s="896" t="s">
        <v>441</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6237095</v>
      </c>
      <c r="AB110" s="900"/>
      <c r="AC110" s="900"/>
      <c r="AD110" s="900"/>
      <c r="AE110" s="901"/>
      <c r="AF110" s="902">
        <v>6345152</v>
      </c>
      <c r="AG110" s="900"/>
      <c r="AH110" s="900"/>
      <c r="AI110" s="900"/>
      <c r="AJ110" s="901"/>
      <c r="AK110" s="902">
        <v>6602086</v>
      </c>
      <c r="AL110" s="900"/>
      <c r="AM110" s="900"/>
      <c r="AN110" s="900"/>
      <c r="AO110" s="901"/>
      <c r="AP110" s="903">
        <v>23.1</v>
      </c>
      <c r="AQ110" s="904"/>
      <c r="AR110" s="904"/>
      <c r="AS110" s="904"/>
      <c r="AT110" s="905"/>
      <c r="AU110" s="906" t="s">
        <v>73</v>
      </c>
      <c r="AV110" s="907"/>
      <c r="AW110" s="907"/>
      <c r="AX110" s="907"/>
      <c r="AY110" s="907"/>
      <c r="AZ110" s="929" t="s">
        <v>442</v>
      </c>
      <c r="BA110" s="897"/>
      <c r="BB110" s="897"/>
      <c r="BC110" s="897"/>
      <c r="BD110" s="897"/>
      <c r="BE110" s="897"/>
      <c r="BF110" s="897"/>
      <c r="BG110" s="897"/>
      <c r="BH110" s="897"/>
      <c r="BI110" s="897"/>
      <c r="BJ110" s="897"/>
      <c r="BK110" s="897"/>
      <c r="BL110" s="897"/>
      <c r="BM110" s="897"/>
      <c r="BN110" s="897"/>
      <c r="BO110" s="897"/>
      <c r="BP110" s="898"/>
      <c r="BQ110" s="930">
        <v>75515120</v>
      </c>
      <c r="BR110" s="931"/>
      <c r="BS110" s="931"/>
      <c r="BT110" s="931"/>
      <c r="BU110" s="931"/>
      <c r="BV110" s="931">
        <v>85751361</v>
      </c>
      <c r="BW110" s="931"/>
      <c r="BX110" s="931"/>
      <c r="BY110" s="931"/>
      <c r="BZ110" s="931"/>
      <c r="CA110" s="931">
        <v>84056428</v>
      </c>
      <c r="CB110" s="931"/>
      <c r="CC110" s="931"/>
      <c r="CD110" s="931"/>
      <c r="CE110" s="931"/>
      <c r="CF110" s="944">
        <v>293.8</v>
      </c>
      <c r="CG110" s="945"/>
      <c r="CH110" s="945"/>
      <c r="CI110" s="945"/>
      <c r="CJ110" s="945"/>
      <c r="CK110" s="946" t="s">
        <v>443</v>
      </c>
      <c r="CL110" s="947"/>
      <c r="CM110" s="929" t="s">
        <v>444</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445</v>
      </c>
      <c r="DH110" s="931"/>
      <c r="DI110" s="931"/>
      <c r="DJ110" s="931"/>
      <c r="DK110" s="931"/>
      <c r="DL110" s="931" t="s">
        <v>446</v>
      </c>
      <c r="DM110" s="931"/>
      <c r="DN110" s="931"/>
      <c r="DO110" s="931"/>
      <c r="DP110" s="931"/>
      <c r="DQ110" s="931" t="s">
        <v>447</v>
      </c>
      <c r="DR110" s="931"/>
      <c r="DS110" s="931"/>
      <c r="DT110" s="931"/>
      <c r="DU110" s="931"/>
      <c r="DV110" s="932" t="s">
        <v>447</v>
      </c>
      <c r="DW110" s="932"/>
      <c r="DX110" s="932"/>
      <c r="DY110" s="932"/>
      <c r="DZ110" s="933"/>
    </row>
    <row r="111" spans="1:131" s="230" customFormat="1" ht="26.25" customHeight="1" x14ac:dyDescent="0.15">
      <c r="A111" s="934" t="s">
        <v>448</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449</v>
      </c>
      <c r="AB111" s="938"/>
      <c r="AC111" s="938"/>
      <c r="AD111" s="938"/>
      <c r="AE111" s="939"/>
      <c r="AF111" s="940" t="s">
        <v>447</v>
      </c>
      <c r="AG111" s="938"/>
      <c r="AH111" s="938"/>
      <c r="AI111" s="938"/>
      <c r="AJ111" s="939"/>
      <c r="AK111" s="940" t="s">
        <v>449</v>
      </c>
      <c r="AL111" s="938"/>
      <c r="AM111" s="938"/>
      <c r="AN111" s="938"/>
      <c r="AO111" s="939"/>
      <c r="AP111" s="941" t="s">
        <v>446</v>
      </c>
      <c r="AQ111" s="942"/>
      <c r="AR111" s="942"/>
      <c r="AS111" s="942"/>
      <c r="AT111" s="943"/>
      <c r="AU111" s="908"/>
      <c r="AV111" s="909"/>
      <c r="AW111" s="909"/>
      <c r="AX111" s="909"/>
      <c r="AY111" s="909"/>
      <c r="AZ111" s="922" t="s">
        <v>450</v>
      </c>
      <c r="BA111" s="923"/>
      <c r="BB111" s="923"/>
      <c r="BC111" s="923"/>
      <c r="BD111" s="923"/>
      <c r="BE111" s="923"/>
      <c r="BF111" s="923"/>
      <c r="BG111" s="923"/>
      <c r="BH111" s="923"/>
      <c r="BI111" s="923"/>
      <c r="BJ111" s="923"/>
      <c r="BK111" s="923"/>
      <c r="BL111" s="923"/>
      <c r="BM111" s="923"/>
      <c r="BN111" s="923"/>
      <c r="BO111" s="923"/>
      <c r="BP111" s="924"/>
      <c r="BQ111" s="925">
        <v>987297</v>
      </c>
      <c r="BR111" s="926"/>
      <c r="BS111" s="926"/>
      <c r="BT111" s="926"/>
      <c r="BU111" s="926"/>
      <c r="BV111" s="926">
        <v>1069594</v>
      </c>
      <c r="BW111" s="926"/>
      <c r="BX111" s="926"/>
      <c r="BY111" s="926"/>
      <c r="BZ111" s="926"/>
      <c r="CA111" s="926">
        <v>1037715</v>
      </c>
      <c r="CB111" s="926"/>
      <c r="CC111" s="926"/>
      <c r="CD111" s="926"/>
      <c r="CE111" s="926"/>
      <c r="CF111" s="920">
        <v>3.6</v>
      </c>
      <c r="CG111" s="921"/>
      <c r="CH111" s="921"/>
      <c r="CI111" s="921"/>
      <c r="CJ111" s="921"/>
      <c r="CK111" s="948"/>
      <c r="CL111" s="949"/>
      <c r="CM111" s="922" t="s">
        <v>451</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447</v>
      </c>
      <c r="DH111" s="926"/>
      <c r="DI111" s="926"/>
      <c r="DJ111" s="926"/>
      <c r="DK111" s="926"/>
      <c r="DL111" s="926" t="s">
        <v>447</v>
      </c>
      <c r="DM111" s="926"/>
      <c r="DN111" s="926"/>
      <c r="DO111" s="926"/>
      <c r="DP111" s="926"/>
      <c r="DQ111" s="926" t="s">
        <v>452</v>
      </c>
      <c r="DR111" s="926"/>
      <c r="DS111" s="926"/>
      <c r="DT111" s="926"/>
      <c r="DU111" s="926"/>
      <c r="DV111" s="927" t="s">
        <v>447</v>
      </c>
      <c r="DW111" s="927"/>
      <c r="DX111" s="927"/>
      <c r="DY111" s="927"/>
      <c r="DZ111" s="928"/>
    </row>
    <row r="112" spans="1:131" s="230" customFormat="1" ht="26.25" customHeight="1" x14ac:dyDescent="0.15">
      <c r="A112" s="952" t="s">
        <v>453</v>
      </c>
      <c r="B112" s="953"/>
      <c r="C112" s="923" t="s">
        <v>454</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452</v>
      </c>
      <c r="AB112" s="959"/>
      <c r="AC112" s="959"/>
      <c r="AD112" s="959"/>
      <c r="AE112" s="960"/>
      <c r="AF112" s="961" t="s">
        <v>445</v>
      </c>
      <c r="AG112" s="959"/>
      <c r="AH112" s="959"/>
      <c r="AI112" s="959"/>
      <c r="AJ112" s="960"/>
      <c r="AK112" s="961" t="s">
        <v>449</v>
      </c>
      <c r="AL112" s="959"/>
      <c r="AM112" s="959"/>
      <c r="AN112" s="959"/>
      <c r="AO112" s="960"/>
      <c r="AP112" s="962" t="s">
        <v>445</v>
      </c>
      <c r="AQ112" s="963"/>
      <c r="AR112" s="963"/>
      <c r="AS112" s="963"/>
      <c r="AT112" s="964"/>
      <c r="AU112" s="908"/>
      <c r="AV112" s="909"/>
      <c r="AW112" s="909"/>
      <c r="AX112" s="909"/>
      <c r="AY112" s="909"/>
      <c r="AZ112" s="922" t="s">
        <v>455</v>
      </c>
      <c r="BA112" s="923"/>
      <c r="BB112" s="923"/>
      <c r="BC112" s="923"/>
      <c r="BD112" s="923"/>
      <c r="BE112" s="923"/>
      <c r="BF112" s="923"/>
      <c r="BG112" s="923"/>
      <c r="BH112" s="923"/>
      <c r="BI112" s="923"/>
      <c r="BJ112" s="923"/>
      <c r="BK112" s="923"/>
      <c r="BL112" s="923"/>
      <c r="BM112" s="923"/>
      <c r="BN112" s="923"/>
      <c r="BO112" s="923"/>
      <c r="BP112" s="924"/>
      <c r="BQ112" s="925">
        <v>16684647</v>
      </c>
      <c r="BR112" s="926"/>
      <c r="BS112" s="926"/>
      <c r="BT112" s="926"/>
      <c r="BU112" s="926"/>
      <c r="BV112" s="926">
        <v>16071500</v>
      </c>
      <c r="BW112" s="926"/>
      <c r="BX112" s="926"/>
      <c r="BY112" s="926"/>
      <c r="BZ112" s="926"/>
      <c r="CA112" s="926">
        <v>14985163</v>
      </c>
      <c r="CB112" s="926"/>
      <c r="CC112" s="926"/>
      <c r="CD112" s="926"/>
      <c r="CE112" s="926"/>
      <c r="CF112" s="920">
        <v>52.4</v>
      </c>
      <c r="CG112" s="921"/>
      <c r="CH112" s="921"/>
      <c r="CI112" s="921"/>
      <c r="CJ112" s="921"/>
      <c r="CK112" s="948"/>
      <c r="CL112" s="949"/>
      <c r="CM112" s="922" t="s">
        <v>456</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449</v>
      </c>
      <c r="DH112" s="926"/>
      <c r="DI112" s="926"/>
      <c r="DJ112" s="926"/>
      <c r="DK112" s="926"/>
      <c r="DL112" s="926" t="s">
        <v>391</v>
      </c>
      <c r="DM112" s="926"/>
      <c r="DN112" s="926"/>
      <c r="DO112" s="926"/>
      <c r="DP112" s="926"/>
      <c r="DQ112" s="926" t="s">
        <v>446</v>
      </c>
      <c r="DR112" s="926"/>
      <c r="DS112" s="926"/>
      <c r="DT112" s="926"/>
      <c r="DU112" s="926"/>
      <c r="DV112" s="927" t="s">
        <v>447</v>
      </c>
      <c r="DW112" s="927"/>
      <c r="DX112" s="927"/>
      <c r="DY112" s="927"/>
      <c r="DZ112" s="928"/>
    </row>
    <row r="113" spans="1:130" s="230" customFormat="1" ht="26.25" customHeight="1" x14ac:dyDescent="0.15">
      <c r="A113" s="954"/>
      <c r="B113" s="955"/>
      <c r="C113" s="923" t="s">
        <v>457</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1287957</v>
      </c>
      <c r="AB113" s="938"/>
      <c r="AC113" s="938"/>
      <c r="AD113" s="938"/>
      <c r="AE113" s="939"/>
      <c r="AF113" s="940">
        <v>1298251</v>
      </c>
      <c r="AG113" s="938"/>
      <c r="AH113" s="938"/>
      <c r="AI113" s="938"/>
      <c r="AJ113" s="939"/>
      <c r="AK113" s="940">
        <v>1260515</v>
      </c>
      <c r="AL113" s="938"/>
      <c r="AM113" s="938"/>
      <c r="AN113" s="938"/>
      <c r="AO113" s="939"/>
      <c r="AP113" s="941">
        <v>4.4000000000000004</v>
      </c>
      <c r="AQ113" s="942"/>
      <c r="AR113" s="942"/>
      <c r="AS113" s="942"/>
      <c r="AT113" s="943"/>
      <c r="AU113" s="908"/>
      <c r="AV113" s="909"/>
      <c r="AW113" s="909"/>
      <c r="AX113" s="909"/>
      <c r="AY113" s="909"/>
      <c r="AZ113" s="922" t="s">
        <v>458</v>
      </c>
      <c r="BA113" s="923"/>
      <c r="BB113" s="923"/>
      <c r="BC113" s="923"/>
      <c r="BD113" s="923"/>
      <c r="BE113" s="923"/>
      <c r="BF113" s="923"/>
      <c r="BG113" s="923"/>
      <c r="BH113" s="923"/>
      <c r="BI113" s="923"/>
      <c r="BJ113" s="923"/>
      <c r="BK113" s="923"/>
      <c r="BL113" s="923"/>
      <c r="BM113" s="923"/>
      <c r="BN113" s="923"/>
      <c r="BO113" s="923"/>
      <c r="BP113" s="924"/>
      <c r="BQ113" s="925">
        <v>729326</v>
      </c>
      <c r="BR113" s="926"/>
      <c r="BS113" s="926"/>
      <c r="BT113" s="926"/>
      <c r="BU113" s="926"/>
      <c r="BV113" s="926">
        <v>792221</v>
      </c>
      <c r="BW113" s="926"/>
      <c r="BX113" s="926"/>
      <c r="BY113" s="926"/>
      <c r="BZ113" s="926"/>
      <c r="CA113" s="926">
        <v>697054</v>
      </c>
      <c r="CB113" s="926"/>
      <c r="CC113" s="926"/>
      <c r="CD113" s="926"/>
      <c r="CE113" s="926"/>
      <c r="CF113" s="920">
        <v>2.4</v>
      </c>
      <c r="CG113" s="921"/>
      <c r="CH113" s="921"/>
      <c r="CI113" s="921"/>
      <c r="CJ113" s="921"/>
      <c r="CK113" s="948"/>
      <c r="CL113" s="949"/>
      <c r="CM113" s="922" t="s">
        <v>459</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447</v>
      </c>
      <c r="DH113" s="959"/>
      <c r="DI113" s="959"/>
      <c r="DJ113" s="959"/>
      <c r="DK113" s="960"/>
      <c r="DL113" s="961" t="s">
        <v>449</v>
      </c>
      <c r="DM113" s="959"/>
      <c r="DN113" s="959"/>
      <c r="DO113" s="959"/>
      <c r="DP113" s="960"/>
      <c r="DQ113" s="961" t="s">
        <v>449</v>
      </c>
      <c r="DR113" s="959"/>
      <c r="DS113" s="959"/>
      <c r="DT113" s="959"/>
      <c r="DU113" s="960"/>
      <c r="DV113" s="962" t="s">
        <v>460</v>
      </c>
      <c r="DW113" s="963"/>
      <c r="DX113" s="963"/>
      <c r="DY113" s="963"/>
      <c r="DZ113" s="964"/>
    </row>
    <row r="114" spans="1:130" s="230" customFormat="1" ht="26.25" customHeight="1" x14ac:dyDescent="0.15">
      <c r="A114" s="954"/>
      <c r="B114" s="955"/>
      <c r="C114" s="923" t="s">
        <v>461</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88425</v>
      </c>
      <c r="AB114" s="959"/>
      <c r="AC114" s="959"/>
      <c r="AD114" s="959"/>
      <c r="AE114" s="960"/>
      <c r="AF114" s="961">
        <v>90439</v>
      </c>
      <c r="AG114" s="959"/>
      <c r="AH114" s="959"/>
      <c r="AI114" s="959"/>
      <c r="AJ114" s="960"/>
      <c r="AK114" s="961">
        <v>170721</v>
      </c>
      <c r="AL114" s="959"/>
      <c r="AM114" s="959"/>
      <c r="AN114" s="959"/>
      <c r="AO114" s="960"/>
      <c r="AP114" s="962">
        <v>0.6</v>
      </c>
      <c r="AQ114" s="963"/>
      <c r="AR114" s="963"/>
      <c r="AS114" s="963"/>
      <c r="AT114" s="964"/>
      <c r="AU114" s="908"/>
      <c r="AV114" s="909"/>
      <c r="AW114" s="909"/>
      <c r="AX114" s="909"/>
      <c r="AY114" s="909"/>
      <c r="AZ114" s="922" t="s">
        <v>462</v>
      </c>
      <c r="BA114" s="923"/>
      <c r="BB114" s="923"/>
      <c r="BC114" s="923"/>
      <c r="BD114" s="923"/>
      <c r="BE114" s="923"/>
      <c r="BF114" s="923"/>
      <c r="BG114" s="923"/>
      <c r="BH114" s="923"/>
      <c r="BI114" s="923"/>
      <c r="BJ114" s="923"/>
      <c r="BK114" s="923"/>
      <c r="BL114" s="923"/>
      <c r="BM114" s="923"/>
      <c r="BN114" s="923"/>
      <c r="BO114" s="923"/>
      <c r="BP114" s="924"/>
      <c r="BQ114" s="925">
        <v>8947379</v>
      </c>
      <c r="BR114" s="926"/>
      <c r="BS114" s="926"/>
      <c r="BT114" s="926"/>
      <c r="BU114" s="926"/>
      <c r="BV114" s="926">
        <v>8930683</v>
      </c>
      <c r="BW114" s="926"/>
      <c r="BX114" s="926"/>
      <c r="BY114" s="926"/>
      <c r="BZ114" s="926"/>
      <c r="CA114" s="926">
        <v>8669782</v>
      </c>
      <c r="CB114" s="926"/>
      <c r="CC114" s="926"/>
      <c r="CD114" s="926"/>
      <c r="CE114" s="926"/>
      <c r="CF114" s="920">
        <v>30.3</v>
      </c>
      <c r="CG114" s="921"/>
      <c r="CH114" s="921"/>
      <c r="CI114" s="921"/>
      <c r="CJ114" s="921"/>
      <c r="CK114" s="948"/>
      <c r="CL114" s="949"/>
      <c r="CM114" s="922" t="s">
        <v>463</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447</v>
      </c>
      <c r="DH114" s="959"/>
      <c r="DI114" s="959"/>
      <c r="DJ114" s="959"/>
      <c r="DK114" s="960"/>
      <c r="DL114" s="961" t="s">
        <v>446</v>
      </c>
      <c r="DM114" s="959"/>
      <c r="DN114" s="959"/>
      <c r="DO114" s="959"/>
      <c r="DP114" s="960"/>
      <c r="DQ114" s="961" t="s">
        <v>391</v>
      </c>
      <c r="DR114" s="959"/>
      <c r="DS114" s="959"/>
      <c r="DT114" s="959"/>
      <c r="DU114" s="960"/>
      <c r="DV114" s="962" t="s">
        <v>445</v>
      </c>
      <c r="DW114" s="963"/>
      <c r="DX114" s="963"/>
      <c r="DY114" s="963"/>
      <c r="DZ114" s="964"/>
    </row>
    <row r="115" spans="1:130" s="230" customFormat="1" ht="26.25" customHeight="1" x14ac:dyDescent="0.15">
      <c r="A115" s="954"/>
      <c r="B115" s="955"/>
      <c r="C115" s="923" t="s">
        <v>464</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104165</v>
      </c>
      <c r="AB115" s="938"/>
      <c r="AC115" s="938"/>
      <c r="AD115" s="938"/>
      <c r="AE115" s="939"/>
      <c r="AF115" s="940">
        <v>108147</v>
      </c>
      <c r="AG115" s="938"/>
      <c r="AH115" s="938"/>
      <c r="AI115" s="938"/>
      <c r="AJ115" s="939"/>
      <c r="AK115" s="940">
        <v>97097</v>
      </c>
      <c r="AL115" s="938"/>
      <c r="AM115" s="938"/>
      <c r="AN115" s="938"/>
      <c r="AO115" s="939"/>
      <c r="AP115" s="941">
        <v>0.3</v>
      </c>
      <c r="AQ115" s="942"/>
      <c r="AR115" s="942"/>
      <c r="AS115" s="942"/>
      <c r="AT115" s="943"/>
      <c r="AU115" s="908"/>
      <c r="AV115" s="909"/>
      <c r="AW115" s="909"/>
      <c r="AX115" s="909"/>
      <c r="AY115" s="909"/>
      <c r="AZ115" s="922" t="s">
        <v>465</v>
      </c>
      <c r="BA115" s="923"/>
      <c r="BB115" s="923"/>
      <c r="BC115" s="923"/>
      <c r="BD115" s="923"/>
      <c r="BE115" s="923"/>
      <c r="BF115" s="923"/>
      <c r="BG115" s="923"/>
      <c r="BH115" s="923"/>
      <c r="BI115" s="923"/>
      <c r="BJ115" s="923"/>
      <c r="BK115" s="923"/>
      <c r="BL115" s="923"/>
      <c r="BM115" s="923"/>
      <c r="BN115" s="923"/>
      <c r="BO115" s="923"/>
      <c r="BP115" s="924"/>
      <c r="BQ115" s="925">
        <v>1638</v>
      </c>
      <c r="BR115" s="926"/>
      <c r="BS115" s="926"/>
      <c r="BT115" s="926"/>
      <c r="BU115" s="926"/>
      <c r="BV115" s="926" t="s">
        <v>449</v>
      </c>
      <c r="BW115" s="926"/>
      <c r="BX115" s="926"/>
      <c r="BY115" s="926"/>
      <c r="BZ115" s="926"/>
      <c r="CA115" s="926" t="s">
        <v>447</v>
      </c>
      <c r="CB115" s="926"/>
      <c r="CC115" s="926"/>
      <c r="CD115" s="926"/>
      <c r="CE115" s="926"/>
      <c r="CF115" s="920" t="s">
        <v>130</v>
      </c>
      <c r="CG115" s="921"/>
      <c r="CH115" s="921"/>
      <c r="CI115" s="921"/>
      <c r="CJ115" s="921"/>
      <c r="CK115" s="948"/>
      <c r="CL115" s="949"/>
      <c r="CM115" s="922" t="s">
        <v>466</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460</v>
      </c>
      <c r="DH115" s="959"/>
      <c r="DI115" s="959"/>
      <c r="DJ115" s="959"/>
      <c r="DK115" s="960"/>
      <c r="DL115" s="961" t="s">
        <v>467</v>
      </c>
      <c r="DM115" s="959"/>
      <c r="DN115" s="959"/>
      <c r="DO115" s="959"/>
      <c r="DP115" s="960"/>
      <c r="DQ115" s="961" t="s">
        <v>468</v>
      </c>
      <c r="DR115" s="959"/>
      <c r="DS115" s="959"/>
      <c r="DT115" s="959"/>
      <c r="DU115" s="960"/>
      <c r="DV115" s="962" t="s">
        <v>418</v>
      </c>
      <c r="DW115" s="963"/>
      <c r="DX115" s="963"/>
      <c r="DY115" s="963"/>
      <c r="DZ115" s="964"/>
    </row>
    <row r="116" spans="1:130" s="230" customFormat="1" ht="26.25" customHeight="1" x14ac:dyDescent="0.15">
      <c r="A116" s="956"/>
      <c r="B116" s="957"/>
      <c r="C116" s="965" t="s">
        <v>469</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16</v>
      </c>
      <c r="AB116" s="959"/>
      <c r="AC116" s="959"/>
      <c r="AD116" s="959"/>
      <c r="AE116" s="960"/>
      <c r="AF116" s="961">
        <v>28</v>
      </c>
      <c r="AG116" s="959"/>
      <c r="AH116" s="959"/>
      <c r="AI116" s="959"/>
      <c r="AJ116" s="960"/>
      <c r="AK116" s="961" t="s">
        <v>449</v>
      </c>
      <c r="AL116" s="959"/>
      <c r="AM116" s="959"/>
      <c r="AN116" s="959"/>
      <c r="AO116" s="960"/>
      <c r="AP116" s="962" t="s">
        <v>468</v>
      </c>
      <c r="AQ116" s="963"/>
      <c r="AR116" s="963"/>
      <c r="AS116" s="963"/>
      <c r="AT116" s="964"/>
      <c r="AU116" s="908"/>
      <c r="AV116" s="909"/>
      <c r="AW116" s="909"/>
      <c r="AX116" s="909"/>
      <c r="AY116" s="909"/>
      <c r="AZ116" s="967" t="s">
        <v>470</v>
      </c>
      <c r="BA116" s="968"/>
      <c r="BB116" s="968"/>
      <c r="BC116" s="968"/>
      <c r="BD116" s="968"/>
      <c r="BE116" s="968"/>
      <c r="BF116" s="968"/>
      <c r="BG116" s="968"/>
      <c r="BH116" s="968"/>
      <c r="BI116" s="968"/>
      <c r="BJ116" s="968"/>
      <c r="BK116" s="968"/>
      <c r="BL116" s="968"/>
      <c r="BM116" s="968"/>
      <c r="BN116" s="968"/>
      <c r="BO116" s="968"/>
      <c r="BP116" s="969"/>
      <c r="BQ116" s="925" t="s">
        <v>460</v>
      </c>
      <c r="BR116" s="926"/>
      <c r="BS116" s="926"/>
      <c r="BT116" s="926"/>
      <c r="BU116" s="926"/>
      <c r="BV116" s="926" t="s">
        <v>468</v>
      </c>
      <c r="BW116" s="926"/>
      <c r="BX116" s="926"/>
      <c r="BY116" s="926"/>
      <c r="BZ116" s="926"/>
      <c r="CA116" s="926" t="s">
        <v>449</v>
      </c>
      <c r="CB116" s="926"/>
      <c r="CC116" s="926"/>
      <c r="CD116" s="926"/>
      <c r="CE116" s="926"/>
      <c r="CF116" s="920" t="s">
        <v>449</v>
      </c>
      <c r="CG116" s="921"/>
      <c r="CH116" s="921"/>
      <c r="CI116" s="921"/>
      <c r="CJ116" s="921"/>
      <c r="CK116" s="948"/>
      <c r="CL116" s="949"/>
      <c r="CM116" s="922" t="s">
        <v>471</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418</v>
      </c>
      <c r="DH116" s="959"/>
      <c r="DI116" s="959"/>
      <c r="DJ116" s="959"/>
      <c r="DK116" s="960"/>
      <c r="DL116" s="961" t="s">
        <v>418</v>
      </c>
      <c r="DM116" s="959"/>
      <c r="DN116" s="959"/>
      <c r="DO116" s="959"/>
      <c r="DP116" s="960"/>
      <c r="DQ116" s="961" t="s">
        <v>446</v>
      </c>
      <c r="DR116" s="959"/>
      <c r="DS116" s="959"/>
      <c r="DT116" s="959"/>
      <c r="DU116" s="960"/>
      <c r="DV116" s="962" t="s">
        <v>445</v>
      </c>
      <c r="DW116" s="963"/>
      <c r="DX116" s="963"/>
      <c r="DY116" s="963"/>
      <c r="DZ116" s="964"/>
    </row>
    <row r="117" spans="1:130" s="230" customFormat="1" ht="26.25" customHeight="1" x14ac:dyDescent="0.15">
      <c r="A117" s="912" t="s">
        <v>187</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472</v>
      </c>
      <c r="Z117" s="894"/>
      <c r="AA117" s="978">
        <v>7717658</v>
      </c>
      <c r="AB117" s="979"/>
      <c r="AC117" s="979"/>
      <c r="AD117" s="979"/>
      <c r="AE117" s="980"/>
      <c r="AF117" s="981">
        <v>7842017</v>
      </c>
      <c r="AG117" s="979"/>
      <c r="AH117" s="979"/>
      <c r="AI117" s="979"/>
      <c r="AJ117" s="980"/>
      <c r="AK117" s="981">
        <v>8130419</v>
      </c>
      <c r="AL117" s="979"/>
      <c r="AM117" s="979"/>
      <c r="AN117" s="979"/>
      <c r="AO117" s="980"/>
      <c r="AP117" s="982"/>
      <c r="AQ117" s="983"/>
      <c r="AR117" s="983"/>
      <c r="AS117" s="983"/>
      <c r="AT117" s="984"/>
      <c r="AU117" s="908"/>
      <c r="AV117" s="909"/>
      <c r="AW117" s="909"/>
      <c r="AX117" s="909"/>
      <c r="AY117" s="909"/>
      <c r="AZ117" s="974" t="s">
        <v>473</v>
      </c>
      <c r="BA117" s="975"/>
      <c r="BB117" s="975"/>
      <c r="BC117" s="975"/>
      <c r="BD117" s="975"/>
      <c r="BE117" s="975"/>
      <c r="BF117" s="975"/>
      <c r="BG117" s="975"/>
      <c r="BH117" s="975"/>
      <c r="BI117" s="975"/>
      <c r="BJ117" s="975"/>
      <c r="BK117" s="975"/>
      <c r="BL117" s="975"/>
      <c r="BM117" s="975"/>
      <c r="BN117" s="975"/>
      <c r="BO117" s="975"/>
      <c r="BP117" s="976"/>
      <c r="BQ117" s="925" t="s">
        <v>449</v>
      </c>
      <c r="BR117" s="926"/>
      <c r="BS117" s="926"/>
      <c r="BT117" s="926"/>
      <c r="BU117" s="926"/>
      <c r="BV117" s="926" t="s">
        <v>418</v>
      </c>
      <c r="BW117" s="926"/>
      <c r="BX117" s="926"/>
      <c r="BY117" s="926"/>
      <c r="BZ117" s="926"/>
      <c r="CA117" s="926" t="s">
        <v>474</v>
      </c>
      <c r="CB117" s="926"/>
      <c r="CC117" s="926"/>
      <c r="CD117" s="926"/>
      <c r="CE117" s="926"/>
      <c r="CF117" s="920" t="s">
        <v>446</v>
      </c>
      <c r="CG117" s="921"/>
      <c r="CH117" s="921"/>
      <c r="CI117" s="921"/>
      <c r="CJ117" s="921"/>
      <c r="CK117" s="948"/>
      <c r="CL117" s="949"/>
      <c r="CM117" s="922" t="s">
        <v>475</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445</v>
      </c>
      <c r="DH117" s="959"/>
      <c r="DI117" s="959"/>
      <c r="DJ117" s="959"/>
      <c r="DK117" s="960"/>
      <c r="DL117" s="961" t="s">
        <v>460</v>
      </c>
      <c r="DM117" s="959"/>
      <c r="DN117" s="959"/>
      <c r="DO117" s="959"/>
      <c r="DP117" s="960"/>
      <c r="DQ117" s="961" t="s">
        <v>446</v>
      </c>
      <c r="DR117" s="959"/>
      <c r="DS117" s="959"/>
      <c r="DT117" s="959"/>
      <c r="DU117" s="960"/>
      <c r="DV117" s="962" t="s">
        <v>446</v>
      </c>
      <c r="DW117" s="963"/>
      <c r="DX117" s="963"/>
      <c r="DY117" s="963"/>
      <c r="DZ117" s="964"/>
    </row>
    <row r="118" spans="1:130" s="230" customFormat="1" ht="26.25" customHeight="1" x14ac:dyDescent="0.15">
      <c r="A118" s="912" t="s">
        <v>440</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437</v>
      </c>
      <c r="AB118" s="893"/>
      <c r="AC118" s="893"/>
      <c r="AD118" s="893"/>
      <c r="AE118" s="894"/>
      <c r="AF118" s="892" t="s">
        <v>438</v>
      </c>
      <c r="AG118" s="893"/>
      <c r="AH118" s="893"/>
      <c r="AI118" s="893"/>
      <c r="AJ118" s="894"/>
      <c r="AK118" s="892" t="s">
        <v>308</v>
      </c>
      <c r="AL118" s="893"/>
      <c r="AM118" s="893"/>
      <c r="AN118" s="893"/>
      <c r="AO118" s="894"/>
      <c r="AP118" s="970" t="s">
        <v>439</v>
      </c>
      <c r="AQ118" s="971"/>
      <c r="AR118" s="971"/>
      <c r="AS118" s="971"/>
      <c r="AT118" s="972"/>
      <c r="AU118" s="908"/>
      <c r="AV118" s="909"/>
      <c r="AW118" s="909"/>
      <c r="AX118" s="909"/>
      <c r="AY118" s="909"/>
      <c r="AZ118" s="973" t="s">
        <v>476</v>
      </c>
      <c r="BA118" s="965"/>
      <c r="BB118" s="965"/>
      <c r="BC118" s="965"/>
      <c r="BD118" s="965"/>
      <c r="BE118" s="965"/>
      <c r="BF118" s="965"/>
      <c r="BG118" s="965"/>
      <c r="BH118" s="965"/>
      <c r="BI118" s="965"/>
      <c r="BJ118" s="965"/>
      <c r="BK118" s="965"/>
      <c r="BL118" s="965"/>
      <c r="BM118" s="965"/>
      <c r="BN118" s="965"/>
      <c r="BO118" s="965"/>
      <c r="BP118" s="966"/>
      <c r="BQ118" s="999" t="s">
        <v>449</v>
      </c>
      <c r="BR118" s="1000"/>
      <c r="BS118" s="1000"/>
      <c r="BT118" s="1000"/>
      <c r="BU118" s="1000"/>
      <c r="BV118" s="1000" t="s">
        <v>449</v>
      </c>
      <c r="BW118" s="1000"/>
      <c r="BX118" s="1000"/>
      <c r="BY118" s="1000"/>
      <c r="BZ118" s="1000"/>
      <c r="CA118" s="1000" t="s">
        <v>460</v>
      </c>
      <c r="CB118" s="1000"/>
      <c r="CC118" s="1000"/>
      <c r="CD118" s="1000"/>
      <c r="CE118" s="1000"/>
      <c r="CF118" s="920" t="s">
        <v>445</v>
      </c>
      <c r="CG118" s="921"/>
      <c r="CH118" s="921"/>
      <c r="CI118" s="921"/>
      <c r="CJ118" s="921"/>
      <c r="CK118" s="948"/>
      <c r="CL118" s="949"/>
      <c r="CM118" s="922" t="s">
        <v>477</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445</v>
      </c>
      <c r="DH118" s="959"/>
      <c r="DI118" s="959"/>
      <c r="DJ118" s="959"/>
      <c r="DK118" s="960"/>
      <c r="DL118" s="961" t="s">
        <v>446</v>
      </c>
      <c r="DM118" s="959"/>
      <c r="DN118" s="959"/>
      <c r="DO118" s="959"/>
      <c r="DP118" s="960"/>
      <c r="DQ118" s="961" t="s">
        <v>445</v>
      </c>
      <c r="DR118" s="959"/>
      <c r="DS118" s="959"/>
      <c r="DT118" s="959"/>
      <c r="DU118" s="960"/>
      <c r="DV118" s="962" t="s">
        <v>449</v>
      </c>
      <c r="DW118" s="963"/>
      <c r="DX118" s="963"/>
      <c r="DY118" s="963"/>
      <c r="DZ118" s="964"/>
    </row>
    <row r="119" spans="1:130" s="230" customFormat="1" ht="26.25" customHeight="1" x14ac:dyDescent="0.15">
      <c r="A119" s="1057" t="s">
        <v>443</v>
      </c>
      <c r="B119" s="947"/>
      <c r="C119" s="929" t="s">
        <v>444</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446</v>
      </c>
      <c r="AB119" s="900"/>
      <c r="AC119" s="900"/>
      <c r="AD119" s="900"/>
      <c r="AE119" s="901"/>
      <c r="AF119" s="902" t="s">
        <v>467</v>
      </c>
      <c r="AG119" s="900"/>
      <c r="AH119" s="900"/>
      <c r="AI119" s="900"/>
      <c r="AJ119" s="901"/>
      <c r="AK119" s="902" t="s">
        <v>445</v>
      </c>
      <c r="AL119" s="900"/>
      <c r="AM119" s="900"/>
      <c r="AN119" s="900"/>
      <c r="AO119" s="901"/>
      <c r="AP119" s="903" t="s">
        <v>449</v>
      </c>
      <c r="AQ119" s="904"/>
      <c r="AR119" s="904"/>
      <c r="AS119" s="904"/>
      <c r="AT119" s="905"/>
      <c r="AU119" s="910"/>
      <c r="AV119" s="911"/>
      <c r="AW119" s="911"/>
      <c r="AX119" s="911"/>
      <c r="AY119" s="911"/>
      <c r="AZ119" s="251" t="s">
        <v>187</v>
      </c>
      <c r="BA119" s="251"/>
      <c r="BB119" s="251"/>
      <c r="BC119" s="251"/>
      <c r="BD119" s="251"/>
      <c r="BE119" s="251"/>
      <c r="BF119" s="251"/>
      <c r="BG119" s="251"/>
      <c r="BH119" s="251"/>
      <c r="BI119" s="251"/>
      <c r="BJ119" s="251"/>
      <c r="BK119" s="251"/>
      <c r="BL119" s="251"/>
      <c r="BM119" s="251"/>
      <c r="BN119" s="251"/>
      <c r="BO119" s="977" t="s">
        <v>478</v>
      </c>
      <c r="BP119" s="1005"/>
      <c r="BQ119" s="999">
        <v>102865407</v>
      </c>
      <c r="BR119" s="1000"/>
      <c r="BS119" s="1000"/>
      <c r="BT119" s="1000"/>
      <c r="BU119" s="1000"/>
      <c r="BV119" s="1000">
        <v>112615359</v>
      </c>
      <c r="BW119" s="1000"/>
      <c r="BX119" s="1000"/>
      <c r="BY119" s="1000"/>
      <c r="BZ119" s="1000"/>
      <c r="CA119" s="1000">
        <v>109446142</v>
      </c>
      <c r="CB119" s="1000"/>
      <c r="CC119" s="1000"/>
      <c r="CD119" s="1000"/>
      <c r="CE119" s="1000"/>
      <c r="CF119" s="1001"/>
      <c r="CG119" s="1002"/>
      <c r="CH119" s="1002"/>
      <c r="CI119" s="1002"/>
      <c r="CJ119" s="1003"/>
      <c r="CK119" s="950"/>
      <c r="CL119" s="951"/>
      <c r="CM119" s="973" t="s">
        <v>479</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v>987297</v>
      </c>
      <c r="DH119" s="986"/>
      <c r="DI119" s="986"/>
      <c r="DJ119" s="986"/>
      <c r="DK119" s="987"/>
      <c r="DL119" s="985">
        <v>1069594</v>
      </c>
      <c r="DM119" s="986"/>
      <c r="DN119" s="986"/>
      <c r="DO119" s="986"/>
      <c r="DP119" s="987"/>
      <c r="DQ119" s="985">
        <v>1037715</v>
      </c>
      <c r="DR119" s="986"/>
      <c r="DS119" s="986"/>
      <c r="DT119" s="986"/>
      <c r="DU119" s="987"/>
      <c r="DV119" s="988">
        <v>3.6</v>
      </c>
      <c r="DW119" s="989"/>
      <c r="DX119" s="989"/>
      <c r="DY119" s="989"/>
      <c r="DZ119" s="990"/>
    </row>
    <row r="120" spans="1:130" s="230" customFormat="1" ht="26.25" customHeight="1" x14ac:dyDescent="0.15">
      <c r="A120" s="1058"/>
      <c r="B120" s="949"/>
      <c r="C120" s="922" t="s">
        <v>451</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418</v>
      </c>
      <c r="AB120" s="959"/>
      <c r="AC120" s="959"/>
      <c r="AD120" s="959"/>
      <c r="AE120" s="960"/>
      <c r="AF120" s="961" t="s">
        <v>467</v>
      </c>
      <c r="AG120" s="959"/>
      <c r="AH120" s="959"/>
      <c r="AI120" s="959"/>
      <c r="AJ120" s="960"/>
      <c r="AK120" s="961" t="s">
        <v>445</v>
      </c>
      <c r="AL120" s="959"/>
      <c r="AM120" s="959"/>
      <c r="AN120" s="959"/>
      <c r="AO120" s="960"/>
      <c r="AP120" s="962" t="s">
        <v>446</v>
      </c>
      <c r="AQ120" s="963"/>
      <c r="AR120" s="963"/>
      <c r="AS120" s="963"/>
      <c r="AT120" s="964"/>
      <c r="AU120" s="991" t="s">
        <v>480</v>
      </c>
      <c r="AV120" s="992"/>
      <c r="AW120" s="992"/>
      <c r="AX120" s="992"/>
      <c r="AY120" s="993"/>
      <c r="AZ120" s="929" t="s">
        <v>481</v>
      </c>
      <c r="BA120" s="897"/>
      <c r="BB120" s="897"/>
      <c r="BC120" s="897"/>
      <c r="BD120" s="897"/>
      <c r="BE120" s="897"/>
      <c r="BF120" s="897"/>
      <c r="BG120" s="897"/>
      <c r="BH120" s="897"/>
      <c r="BI120" s="897"/>
      <c r="BJ120" s="897"/>
      <c r="BK120" s="897"/>
      <c r="BL120" s="897"/>
      <c r="BM120" s="897"/>
      <c r="BN120" s="897"/>
      <c r="BO120" s="897"/>
      <c r="BP120" s="898"/>
      <c r="BQ120" s="930">
        <v>8903068</v>
      </c>
      <c r="BR120" s="931"/>
      <c r="BS120" s="931"/>
      <c r="BT120" s="931"/>
      <c r="BU120" s="931"/>
      <c r="BV120" s="931">
        <v>11045471</v>
      </c>
      <c r="BW120" s="931"/>
      <c r="BX120" s="931"/>
      <c r="BY120" s="931"/>
      <c r="BZ120" s="931"/>
      <c r="CA120" s="931">
        <v>12096424</v>
      </c>
      <c r="CB120" s="931"/>
      <c r="CC120" s="931"/>
      <c r="CD120" s="931"/>
      <c r="CE120" s="931"/>
      <c r="CF120" s="944">
        <v>42.3</v>
      </c>
      <c r="CG120" s="945"/>
      <c r="CH120" s="945"/>
      <c r="CI120" s="945"/>
      <c r="CJ120" s="945"/>
      <c r="CK120" s="1006" t="s">
        <v>482</v>
      </c>
      <c r="CL120" s="1007"/>
      <c r="CM120" s="1007"/>
      <c r="CN120" s="1007"/>
      <c r="CO120" s="1008"/>
      <c r="CP120" s="1014" t="s">
        <v>483</v>
      </c>
      <c r="CQ120" s="1015"/>
      <c r="CR120" s="1015"/>
      <c r="CS120" s="1015"/>
      <c r="CT120" s="1015"/>
      <c r="CU120" s="1015"/>
      <c r="CV120" s="1015"/>
      <c r="CW120" s="1015"/>
      <c r="CX120" s="1015"/>
      <c r="CY120" s="1015"/>
      <c r="CZ120" s="1015"/>
      <c r="DA120" s="1015"/>
      <c r="DB120" s="1015"/>
      <c r="DC120" s="1015"/>
      <c r="DD120" s="1015"/>
      <c r="DE120" s="1015"/>
      <c r="DF120" s="1016"/>
      <c r="DG120" s="930">
        <v>15345183</v>
      </c>
      <c r="DH120" s="931"/>
      <c r="DI120" s="931"/>
      <c r="DJ120" s="931"/>
      <c r="DK120" s="931"/>
      <c r="DL120" s="931">
        <v>14869058</v>
      </c>
      <c r="DM120" s="931"/>
      <c r="DN120" s="931"/>
      <c r="DO120" s="931"/>
      <c r="DP120" s="931"/>
      <c r="DQ120" s="931">
        <v>13942433</v>
      </c>
      <c r="DR120" s="931"/>
      <c r="DS120" s="931"/>
      <c r="DT120" s="931"/>
      <c r="DU120" s="931"/>
      <c r="DV120" s="932">
        <v>48.7</v>
      </c>
      <c r="DW120" s="932"/>
      <c r="DX120" s="932"/>
      <c r="DY120" s="932"/>
      <c r="DZ120" s="933"/>
    </row>
    <row r="121" spans="1:130" s="230" customFormat="1" ht="26.25" customHeight="1" x14ac:dyDescent="0.15">
      <c r="A121" s="1058"/>
      <c r="B121" s="949"/>
      <c r="C121" s="974" t="s">
        <v>484</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445</v>
      </c>
      <c r="AB121" s="959"/>
      <c r="AC121" s="959"/>
      <c r="AD121" s="959"/>
      <c r="AE121" s="960"/>
      <c r="AF121" s="961" t="s">
        <v>446</v>
      </c>
      <c r="AG121" s="959"/>
      <c r="AH121" s="959"/>
      <c r="AI121" s="959"/>
      <c r="AJ121" s="960"/>
      <c r="AK121" s="961" t="s">
        <v>460</v>
      </c>
      <c r="AL121" s="959"/>
      <c r="AM121" s="959"/>
      <c r="AN121" s="959"/>
      <c r="AO121" s="960"/>
      <c r="AP121" s="962" t="s">
        <v>449</v>
      </c>
      <c r="AQ121" s="963"/>
      <c r="AR121" s="963"/>
      <c r="AS121" s="963"/>
      <c r="AT121" s="964"/>
      <c r="AU121" s="994"/>
      <c r="AV121" s="995"/>
      <c r="AW121" s="995"/>
      <c r="AX121" s="995"/>
      <c r="AY121" s="996"/>
      <c r="AZ121" s="922" t="s">
        <v>485</v>
      </c>
      <c r="BA121" s="923"/>
      <c r="BB121" s="923"/>
      <c r="BC121" s="923"/>
      <c r="BD121" s="923"/>
      <c r="BE121" s="923"/>
      <c r="BF121" s="923"/>
      <c r="BG121" s="923"/>
      <c r="BH121" s="923"/>
      <c r="BI121" s="923"/>
      <c r="BJ121" s="923"/>
      <c r="BK121" s="923"/>
      <c r="BL121" s="923"/>
      <c r="BM121" s="923"/>
      <c r="BN121" s="923"/>
      <c r="BO121" s="923"/>
      <c r="BP121" s="924"/>
      <c r="BQ121" s="925">
        <v>553797</v>
      </c>
      <c r="BR121" s="926"/>
      <c r="BS121" s="926"/>
      <c r="BT121" s="926"/>
      <c r="BU121" s="926"/>
      <c r="BV121" s="926">
        <v>540934</v>
      </c>
      <c r="BW121" s="926"/>
      <c r="BX121" s="926"/>
      <c r="BY121" s="926"/>
      <c r="BZ121" s="926"/>
      <c r="CA121" s="926">
        <v>538195</v>
      </c>
      <c r="CB121" s="926"/>
      <c r="CC121" s="926"/>
      <c r="CD121" s="926"/>
      <c r="CE121" s="926"/>
      <c r="CF121" s="920">
        <v>1.9</v>
      </c>
      <c r="CG121" s="921"/>
      <c r="CH121" s="921"/>
      <c r="CI121" s="921"/>
      <c r="CJ121" s="921"/>
      <c r="CK121" s="1009"/>
      <c r="CL121" s="1010"/>
      <c r="CM121" s="1010"/>
      <c r="CN121" s="1010"/>
      <c r="CO121" s="1011"/>
      <c r="CP121" s="1019" t="s">
        <v>411</v>
      </c>
      <c r="CQ121" s="1020"/>
      <c r="CR121" s="1020"/>
      <c r="CS121" s="1020"/>
      <c r="CT121" s="1020"/>
      <c r="CU121" s="1020"/>
      <c r="CV121" s="1020"/>
      <c r="CW121" s="1020"/>
      <c r="CX121" s="1020"/>
      <c r="CY121" s="1020"/>
      <c r="CZ121" s="1020"/>
      <c r="DA121" s="1020"/>
      <c r="DB121" s="1020"/>
      <c r="DC121" s="1020"/>
      <c r="DD121" s="1020"/>
      <c r="DE121" s="1020"/>
      <c r="DF121" s="1021"/>
      <c r="DG121" s="925">
        <v>1024665</v>
      </c>
      <c r="DH121" s="926"/>
      <c r="DI121" s="926"/>
      <c r="DJ121" s="926"/>
      <c r="DK121" s="926"/>
      <c r="DL121" s="926">
        <v>901730</v>
      </c>
      <c r="DM121" s="926"/>
      <c r="DN121" s="926"/>
      <c r="DO121" s="926"/>
      <c r="DP121" s="926"/>
      <c r="DQ121" s="926">
        <v>765743</v>
      </c>
      <c r="DR121" s="926"/>
      <c r="DS121" s="926"/>
      <c r="DT121" s="926"/>
      <c r="DU121" s="926"/>
      <c r="DV121" s="927">
        <v>2.7</v>
      </c>
      <c r="DW121" s="927"/>
      <c r="DX121" s="927"/>
      <c r="DY121" s="927"/>
      <c r="DZ121" s="928"/>
    </row>
    <row r="122" spans="1:130" s="230" customFormat="1" ht="26.25" customHeight="1" x14ac:dyDescent="0.15">
      <c r="A122" s="1058"/>
      <c r="B122" s="949"/>
      <c r="C122" s="922" t="s">
        <v>463</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445</v>
      </c>
      <c r="AB122" s="959"/>
      <c r="AC122" s="959"/>
      <c r="AD122" s="959"/>
      <c r="AE122" s="960"/>
      <c r="AF122" s="961" t="s">
        <v>446</v>
      </c>
      <c r="AG122" s="959"/>
      <c r="AH122" s="959"/>
      <c r="AI122" s="959"/>
      <c r="AJ122" s="960"/>
      <c r="AK122" s="961" t="s">
        <v>418</v>
      </c>
      <c r="AL122" s="959"/>
      <c r="AM122" s="959"/>
      <c r="AN122" s="959"/>
      <c r="AO122" s="960"/>
      <c r="AP122" s="962" t="s">
        <v>446</v>
      </c>
      <c r="AQ122" s="963"/>
      <c r="AR122" s="963"/>
      <c r="AS122" s="963"/>
      <c r="AT122" s="964"/>
      <c r="AU122" s="994"/>
      <c r="AV122" s="995"/>
      <c r="AW122" s="995"/>
      <c r="AX122" s="995"/>
      <c r="AY122" s="996"/>
      <c r="AZ122" s="973" t="s">
        <v>486</v>
      </c>
      <c r="BA122" s="965"/>
      <c r="BB122" s="965"/>
      <c r="BC122" s="965"/>
      <c r="BD122" s="965"/>
      <c r="BE122" s="965"/>
      <c r="BF122" s="965"/>
      <c r="BG122" s="965"/>
      <c r="BH122" s="965"/>
      <c r="BI122" s="965"/>
      <c r="BJ122" s="965"/>
      <c r="BK122" s="965"/>
      <c r="BL122" s="965"/>
      <c r="BM122" s="965"/>
      <c r="BN122" s="965"/>
      <c r="BO122" s="965"/>
      <c r="BP122" s="966"/>
      <c r="BQ122" s="999">
        <v>66646466</v>
      </c>
      <c r="BR122" s="1000"/>
      <c r="BS122" s="1000"/>
      <c r="BT122" s="1000"/>
      <c r="BU122" s="1000"/>
      <c r="BV122" s="1000">
        <v>74641262</v>
      </c>
      <c r="BW122" s="1000"/>
      <c r="BX122" s="1000"/>
      <c r="BY122" s="1000"/>
      <c r="BZ122" s="1000"/>
      <c r="CA122" s="1000">
        <v>71021021</v>
      </c>
      <c r="CB122" s="1000"/>
      <c r="CC122" s="1000"/>
      <c r="CD122" s="1000"/>
      <c r="CE122" s="1000"/>
      <c r="CF122" s="1017">
        <v>248.3</v>
      </c>
      <c r="CG122" s="1018"/>
      <c r="CH122" s="1018"/>
      <c r="CI122" s="1018"/>
      <c r="CJ122" s="1018"/>
      <c r="CK122" s="1009"/>
      <c r="CL122" s="1010"/>
      <c r="CM122" s="1010"/>
      <c r="CN122" s="1010"/>
      <c r="CO122" s="1011"/>
      <c r="CP122" s="1019" t="s">
        <v>487</v>
      </c>
      <c r="CQ122" s="1020"/>
      <c r="CR122" s="1020"/>
      <c r="CS122" s="1020"/>
      <c r="CT122" s="1020"/>
      <c r="CU122" s="1020"/>
      <c r="CV122" s="1020"/>
      <c r="CW122" s="1020"/>
      <c r="CX122" s="1020"/>
      <c r="CY122" s="1020"/>
      <c r="CZ122" s="1020"/>
      <c r="DA122" s="1020"/>
      <c r="DB122" s="1020"/>
      <c r="DC122" s="1020"/>
      <c r="DD122" s="1020"/>
      <c r="DE122" s="1020"/>
      <c r="DF122" s="1021"/>
      <c r="DG122" s="925">
        <v>248229</v>
      </c>
      <c r="DH122" s="926"/>
      <c r="DI122" s="926"/>
      <c r="DJ122" s="926"/>
      <c r="DK122" s="926"/>
      <c r="DL122" s="926">
        <v>216097</v>
      </c>
      <c r="DM122" s="926"/>
      <c r="DN122" s="926"/>
      <c r="DO122" s="926"/>
      <c r="DP122" s="926"/>
      <c r="DQ122" s="926">
        <v>184706</v>
      </c>
      <c r="DR122" s="926"/>
      <c r="DS122" s="926"/>
      <c r="DT122" s="926"/>
      <c r="DU122" s="926"/>
      <c r="DV122" s="927">
        <v>0.6</v>
      </c>
      <c r="DW122" s="927"/>
      <c r="DX122" s="927"/>
      <c r="DY122" s="927"/>
      <c r="DZ122" s="928"/>
    </row>
    <row r="123" spans="1:130" s="230" customFormat="1" ht="26.25" customHeight="1" x14ac:dyDescent="0.15">
      <c r="A123" s="1058"/>
      <c r="B123" s="949"/>
      <c r="C123" s="922" t="s">
        <v>471</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445</v>
      </c>
      <c r="AB123" s="959"/>
      <c r="AC123" s="959"/>
      <c r="AD123" s="959"/>
      <c r="AE123" s="960"/>
      <c r="AF123" s="961" t="s">
        <v>445</v>
      </c>
      <c r="AG123" s="959"/>
      <c r="AH123" s="959"/>
      <c r="AI123" s="959"/>
      <c r="AJ123" s="960"/>
      <c r="AK123" s="961" t="s">
        <v>449</v>
      </c>
      <c r="AL123" s="959"/>
      <c r="AM123" s="959"/>
      <c r="AN123" s="959"/>
      <c r="AO123" s="960"/>
      <c r="AP123" s="962" t="s">
        <v>449</v>
      </c>
      <c r="AQ123" s="963"/>
      <c r="AR123" s="963"/>
      <c r="AS123" s="963"/>
      <c r="AT123" s="964"/>
      <c r="AU123" s="997"/>
      <c r="AV123" s="998"/>
      <c r="AW123" s="998"/>
      <c r="AX123" s="998"/>
      <c r="AY123" s="998"/>
      <c r="AZ123" s="251" t="s">
        <v>187</v>
      </c>
      <c r="BA123" s="251"/>
      <c r="BB123" s="251"/>
      <c r="BC123" s="251"/>
      <c r="BD123" s="251"/>
      <c r="BE123" s="251"/>
      <c r="BF123" s="251"/>
      <c r="BG123" s="251"/>
      <c r="BH123" s="251"/>
      <c r="BI123" s="251"/>
      <c r="BJ123" s="251"/>
      <c r="BK123" s="251"/>
      <c r="BL123" s="251"/>
      <c r="BM123" s="251"/>
      <c r="BN123" s="251"/>
      <c r="BO123" s="977" t="s">
        <v>488</v>
      </c>
      <c r="BP123" s="1005"/>
      <c r="BQ123" s="1064">
        <v>76103331</v>
      </c>
      <c r="BR123" s="1031"/>
      <c r="BS123" s="1031"/>
      <c r="BT123" s="1031"/>
      <c r="BU123" s="1031"/>
      <c r="BV123" s="1031">
        <v>86227667</v>
      </c>
      <c r="BW123" s="1031"/>
      <c r="BX123" s="1031"/>
      <c r="BY123" s="1031"/>
      <c r="BZ123" s="1031"/>
      <c r="CA123" s="1031">
        <v>83655640</v>
      </c>
      <c r="CB123" s="1031"/>
      <c r="CC123" s="1031"/>
      <c r="CD123" s="1031"/>
      <c r="CE123" s="1031"/>
      <c r="CF123" s="1001"/>
      <c r="CG123" s="1002"/>
      <c r="CH123" s="1002"/>
      <c r="CI123" s="1002"/>
      <c r="CJ123" s="1003"/>
      <c r="CK123" s="1009"/>
      <c r="CL123" s="1010"/>
      <c r="CM123" s="1010"/>
      <c r="CN123" s="1010"/>
      <c r="CO123" s="1011"/>
      <c r="CP123" s="1019" t="s">
        <v>415</v>
      </c>
      <c r="CQ123" s="1020"/>
      <c r="CR123" s="1020"/>
      <c r="CS123" s="1020"/>
      <c r="CT123" s="1020"/>
      <c r="CU123" s="1020"/>
      <c r="CV123" s="1020"/>
      <c r="CW123" s="1020"/>
      <c r="CX123" s="1020"/>
      <c r="CY123" s="1020"/>
      <c r="CZ123" s="1020"/>
      <c r="DA123" s="1020"/>
      <c r="DB123" s="1020"/>
      <c r="DC123" s="1020"/>
      <c r="DD123" s="1020"/>
      <c r="DE123" s="1020"/>
      <c r="DF123" s="1021"/>
      <c r="DG123" s="958" t="s">
        <v>449</v>
      </c>
      <c r="DH123" s="959"/>
      <c r="DI123" s="959"/>
      <c r="DJ123" s="959"/>
      <c r="DK123" s="960"/>
      <c r="DL123" s="961">
        <v>64231</v>
      </c>
      <c r="DM123" s="959"/>
      <c r="DN123" s="959"/>
      <c r="DO123" s="959"/>
      <c r="DP123" s="960"/>
      <c r="DQ123" s="961">
        <v>63113</v>
      </c>
      <c r="DR123" s="959"/>
      <c r="DS123" s="959"/>
      <c r="DT123" s="959"/>
      <c r="DU123" s="960"/>
      <c r="DV123" s="962">
        <v>0.2</v>
      </c>
      <c r="DW123" s="963"/>
      <c r="DX123" s="963"/>
      <c r="DY123" s="963"/>
      <c r="DZ123" s="964"/>
    </row>
    <row r="124" spans="1:130" s="230" customFormat="1" ht="26.25" customHeight="1" thickBot="1" x14ac:dyDescent="0.2">
      <c r="A124" s="1058"/>
      <c r="B124" s="949"/>
      <c r="C124" s="922" t="s">
        <v>475</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460</v>
      </c>
      <c r="AB124" s="959"/>
      <c r="AC124" s="959"/>
      <c r="AD124" s="959"/>
      <c r="AE124" s="960"/>
      <c r="AF124" s="961" t="s">
        <v>449</v>
      </c>
      <c r="AG124" s="959"/>
      <c r="AH124" s="959"/>
      <c r="AI124" s="959"/>
      <c r="AJ124" s="960"/>
      <c r="AK124" s="961" t="s">
        <v>449</v>
      </c>
      <c r="AL124" s="959"/>
      <c r="AM124" s="959"/>
      <c r="AN124" s="959"/>
      <c r="AO124" s="960"/>
      <c r="AP124" s="962" t="s">
        <v>460</v>
      </c>
      <c r="AQ124" s="963"/>
      <c r="AR124" s="963"/>
      <c r="AS124" s="963"/>
      <c r="AT124" s="964"/>
      <c r="AU124" s="1060" t="s">
        <v>489</v>
      </c>
      <c r="AV124" s="1061"/>
      <c r="AW124" s="1061"/>
      <c r="AX124" s="1061"/>
      <c r="AY124" s="1061"/>
      <c r="AZ124" s="1061"/>
      <c r="BA124" s="1061"/>
      <c r="BB124" s="1061"/>
      <c r="BC124" s="1061"/>
      <c r="BD124" s="1061"/>
      <c r="BE124" s="1061"/>
      <c r="BF124" s="1061"/>
      <c r="BG124" s="1061"/>
      <c r="BH124" s="1061"/>
      <c r="BI124" s="1061"/>
      <c r="BJ124" s="1061"/>
      <c r="BK124" s="1061"/>
      <c r="BL124" s="1061"/>
      <c r="BM124" s="1061"/>
      <c r="BN124" s="1061"/>
      <c r="BO124" s="1061"/>
      <c r="BP124" s="1062"/>
      <c r="BQ124" s="1063">
        <v>94.7</v>
      </c>
      <c r="BR124" s="1027"/>
      <c r="BS124" s="1027"/>
      <c r="BT124" s="1027"/>
      <c r="BU124" s="1027"/>
      <c r="BV124" s="1027">
        <v>90.3</v>
      </c>
      <c r="BW124" s="1027"/>
      <c r="BX124" s="1027"/>
      <c r="BY124" s="1027"/>
      <c r="BZ124" s="1027"/>
      <c r="CA124" s="1027">
        <v>90.1</v>
      </c>
      <c r="CB124" s="1027"/>
      <c r="CC124" s="1027"/>
      <c r="CD124" s="1027"/>
      <c r="CE124" s="1027"/>
      <c r="CF124" s="1028"/>
      <c r="CG124" s="1029"/>
      <c r="CH124" s="1029"/>
      <c r="CI124" s="1029"/>
      <c r="CJ124" s="1030"/>
      <c r="CK124" s="1012"/>
      <c r="CL124" s="1012"/>
      <c r="CM124" s="1012"/>
      <c r="CN124" s="1012"/>
      <c r="CO124" s="1013"/>
      <c r="CP124" s="1019" t="s">
        <v>490</v>
      </c>
      <c r="CQ124" s="1020"/>
      <c r="CR124" s="1020"/>
      <c r="CS124" s="1020"/>
      <c r="CT124" s="1020"/>
      <c r="CU124" s="1020"/>
      <c r="CV124" s="1020"/>
      <c r="CW124" s="1020"/>
      <c r="CX124" s="1020"/>
      <c r="CY124" s="1020"/>
      <c r="CZ124" s="1020"/>
      <c r="DA124" s="1020"/>
      <c r="DB124" s="1020"/>
      <c r="DC124" s="1020"/>
      <c r="DD124" s="1020"/>
      <c r="DE124" s="1020"/>
      <c r="DF124" s="1021"/>
      <c r="DG124" s="1004">
        <v>66570</v>
      </c>
      <c r="DH124" s="986"/>
      <c r="DI124" s="986"/>
      <c r="DJ124" s="986"/>
      <c r="DK124" s="987"/>
      <c r="DL124" s="985">
        <v>20384</v>
      </c>
      <c r="DM124" s="986"/>
      <c r="DN124" s="986"/>
      <c r="DO124" s="986"/>
      <c r="DP124" s="987"/>
      <c r="DQ124" s="985">
        <v>29168</v>
      </c>
      <c r="DR124" s="986"/>
      <c r="DS124" s="986"/>
      <c r="DT124" s="986"/>
      <c r="DU124" s="987"/>
      <c r="DV124" s="988">
        <v>0.1</v>
      </c>
      <c r="DW124" s="989"/>
      <c r="DX124" s="989"/>
      <c r="DY124" s="989"/>
      <c r="DZ124" s="990"/>
    </row>
    <row r="125" spans="1:130" s="230" customFormat="1" ht="26.25" customHeight="1" x14ac:dyDescent="0.15">
      <c r="A125" s="1058"/>
      <c r="B125" s="949"/>
      <c r="C125" s="922" t="s">
        <v>477</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418</v>
      </c>
      <c r="AB125" s="959"/>
      <c r="AC125" s="959"/>
      <c r="AD125" s="959"/>
      <c r="AE125" s="960"/>
      <c r="AF125" s="961" t="s">
        <v>460</v>
      </c>
      <c r="AG125" s="959"/>
      <c r="AH125" s="959"/>
      <c r="AI125" s="959"/>
      <c r="AJ125" s="960"/>
      <c r="AK125" s="961" t="s">
        <v>449</v>
      </c>
      <c r="AL125" s="959"/>
      <c r="AM125" s="959"/>
      <c r="AN125" s="959"/>
      <c r="AO125" s="960"/>
      <c r="AP125" s="962" t="s">
        <v>446</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491</v>
      </c>
      <c r="CL125" s="1007"/>
      <c r="CM125" s="1007"/>
      <c r="CN125" s="1007"/>
      <c r="CO125" s="1008"/>
      <c r="CP125" s="929" t="s">
        <v>492</v>
      </c>
      <c r="CQ125" s="897"/>
      <c r="CR125" s="897"/>
      <c r="CS125" s="897"/>
      <c r="CT125" s="897"/>
      <c r="CU125" s="897"/>
      <c r="CV125" s="897"/>
      <c r="CW125" s="897"/>
      <c r="CX125" s="897"/>
      <c r="CY125" s="897"/>
      <c r="CZ125" s="897"/>
      <c r="DA125" s="897"/>
      <c r="DB125" s="897"/>
      <c r="DC125" s="897"/>
      <c r="DD125" s="897"/>
      <c r="DE125" s="897"/>
      <c r="DF125" s="898"/>
      <c r="DG125" s="930" t="s">
        <v>460</v>
      </c>
      <c r="DH125" s="931"/>
      <c r="DI125" s="931"/>
      <c r="DJ125" s="931"/>
      <c r="DK125" s="931"/>
      <c r="DL125" s="931" t="s">
        <v>446</v>
      </c>
      <c r="DM125" s="931"/>
      <c r="DN125" s="931"/>
      <c r="DO125" s="931"/>
      <c r="DP125" s="931"/>
      <c r="DQ125" s="931" t="s">
        <v>467</v>
      </c>
      <c r="DR125" s="931"/>
      <c r="DS125" s="931"/>
      <c r="DT125" s="931"/>
      <c r="DU125" s="931"/>
      <c r="DV125" s="932" t="s">
        <v>418</v>
      </c>
      <c r="DW125" s="932"/>
      <c r="DX125" s="932"/>
      <c r="DY125" s="932"/>
      <c r="DZ125" s="933"/>
    </row>
    <row r="126" spans="1:130" s="230" customFormat="1" ht="26.25" customHeight="1" thickBot="1" x14ac:dyDescent="0.2">
      <c r="A126" s="1058"/>
      <c r="B126" s="949"/>
      <c r="C126" s="922" t="s">
        <v>479</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v>103919</v>
      </c>
      <c r="AB126" s="959"/>
      <c r="AC126" s="959"/>
      <c r="AD126" s="959"/>
      <c r="AE126" s="960"/>
      <c r="AF126" s="961">
        <v>108140</v>
      </c>
      <c r="AG126" s="959"/>
      <c r="AH126" s="959"/>
      <c r="AI126" s="959"/>
      <c r="AJ126" s="960"/>
      <c r="AK126" s="961">
        <v>97097</v>
      </c>
      <c r="AL126" s="959"/>
      <c r="AM126" s="959"/>
      <c r="AN126" s="959"/>
      <c r="AO126" s="960"/>
      <c r="AP126" s="962">
        <v>0.3</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493</v>
      </c>
      <c r="CQ126" s="923"/>
      <c r="CR126" s="923"/>
      <c r="CS126" s="923"/>
      <c r="CT126" s="923"/>
      <c r="CU126" s="923"/>
      <c r="CV126" s="923"/>
      <c r="CW126" s="923"/>
      <c r="CX126" s="923"/>
      <c r="CY126" s="923"/>
      <c r="CZ126" s="923"/>
      <c r="DA126" s="923"/>
      <c r="DB126" s="923"/>
      <c r="DC126" s="923"/>
      <c r="DD126" s="923"/>
      <c r="DE126" s="923"/>
      <c r="DF126" s="924"/>
      <c r="DG126" s="925" t="s">
        <v>446</v>
      </c>
      <c r="DH126" s="926"/>
      <c r="DI126" s="926"/>
      <c r="DJ126" s="926"/>
      <c r="DK126" s="926"/>
      <c r="DL126" s="926" t="s">
        <v>418</v>
      </c>
      <c r="DM126" s="926"/>
      <c r="DN126" s="926"/>
      <c r="DO126" s="926"/>
      <c r="DP126" s="926"/>
      <c r="DQ126" s="926" t="s">
        <v>418</v>
      </c>
      <c r="DR126" s="926"/>
      <c r="DS126" s="926"/>
      <c r="DT126" s="926"/>
      <c r="DU126" s="926"/>
      <c r="DV126" s="927" t="s">
        <v>449</v>
      </c>
      <c r="DW126" s="927"/>
      <c r="DX126" s="927"/>
      <c r="DY126" s="927"/>
      <c r="DZ126" s="928"/>
    </row>
    <row r="127" spans="1:130" s="230" customFormat="1" ht="26.25" customHeight="1" x14ac:dyDescent="0.15">
      <c r="A127" s="1059"/>
      <c r="B127" s="951"/>
      <c r="C127" s="973" t="s">
        <v>494</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246</v>
      </c>
      <c r="AB127" s="959"/>
      <c r="AC127" s="959"/>
      <c r="AD127" s="959"/>
      <c r="AE127" s="960"/>
      <c r="AF127" s="961">
        <v>7</v>
      </c>
      <c r="AG127" s="959"/>
      <c r="AH127" s="959"/>
      <c r="AI127" s="959"/>
      <c r="AJ127" s="960"/>
      <c r="AK127" s="961" t="s">
        <v>446</v>
      </c>
      <c r="AL127" s="959"/>
      <c r="AM127" s="959"/>
      <c r="AN127" s="959"/>
      <c r="AO127" s="960"/>
      <c r="AP127" s="962" t="s">
        <v>449</v>
      </c>
      <c r="AQ127" s="963"/>
      <c r="AR127" s="963"/>
      <c r="AS127" s="963"/>
      <c r="AT127" s="964"/>
      <c r="AU127" s="232"/>
      <c r="AV127" s="232"/>
      <c r="AW127" s="232"/>
      <c r="AX127" s="1032" t="s">
        <v>495</v>
      </c>
      <c r="AY127" s="1033"/>
      <c r="AZ127" s="1033"/>
      <c r="BA127" s="1033"/>
      <c r="BB127" s="1033"/>
      <c r="BC127" s="1033"/>
      <c r="BD127" s="1033"/>
      <c r="BE127" s="1034"/>
      <c r="BF127" s="1035" t="s">
        <v>496</v>
      </c>
      <c r="BG127" s="1033"/>
      <c r="BH127" s="1033"/>
      <c r="BI127" s="1033"/>
      <c r="BJ127" s="1033"/>
      <c r="BK127" s="1033"/>
      <c r="BL127" s="1034"/>
      <c r="BM127" s="1035" t="s">
        <v>497</v>
      </c>
      <c r="BN127" s="1033"/>
      <c r="BO127" s="1033"/>
      <c r="BP127" s="1033"/>
      <c r="BQ127" s="1033"/>
      <c r="BR127" s="1033"/>
      <c r="BS127" s="1034"/>
      <c r="BT127" s="1035" t="s">
        <v>498</v>
      </c>
      <c r="BU127" s="1033"/>
      <c r="BV127" s="1033"/>
      <c r="BW127" s="1033"/>
      <c r="BX127" s="1033"/>
      <c r="BY127" s="1033"/>
      <c r="BZ127" s="1056"/>
      <c r="CA127" s="232"/>
      <c r="CB127" s="232"/>
      <c r="CC127" s="232"/>
      <c r="CD127" s="255"/>
      <c r="CE127" s="255"/>
      <c r="CF127" s="255"/>
      <c r="CG127" s="232"/>
      <c r="CH127" s="232"/>
      <c r="CI127" s="232"/>
      <c r="CJ127" s="254"/>
      <c r="CK127" s="1023"/>
      <c r="CL127" s="1010"/>
      <c r="CM127" s="1010"/>
      <c r="CN127" s="1010"/>
      <c r="CO127" s="1011"/>
      <c r="CP127" s="922" t="s">
        <v>499</v>
      </c>
      <c r="CQ127" s="923"/>
      <c r="CR127" s="923"/>
      <c r="CS127" s="923"/>
      <c r="CT127" s="923"/>
      <c r="CU127" s="923"/>
      <c r="CV127" s="923"/>
      <c r="CW127" s="923"/>
      <c r="CX127" s="923"/>
      <c r="CY127" s="923"/>
      <c r="CZ127" s="923"/>
      <c r="DA127" s="923"/>
      <c r="DB127" s="923"/>
      <c r="DC127" s="923"/>
      <c r="DD127" s="923"/>
      <c r="DE127" s="923"/>
      <c r="DF127" s="924"/>
      <c r="DG127" s="925" t="s">
        <v>467</v>
      </c>
      <c r="DH127" s="926"/>
      <c r="DI127" s="926"/>
      <c r="DJ127" s="926"/>
      <c r="DK127" s="926"/>
      <c r="DL127" s="926" t="s">
        <v>418</v>
      </c>
      <c r="DM127" s="926"/>
      <c r="DN127" s="926"/>
      <c r="DO127" s="926"/>
      <c r="DP127" s="926"/>
      <c r="DQ127" s="926" t="s">
        <v>418</v>
      </c>
      <c r="DR127" s="926"/>
      <c r="DS127" s="926"/>
      <c r="DT127" s="926"/>
      <c r="DU127" s="926"/>
      <c r="DV127" s="927" t="s">
        <v>446</v>
      </c>
      <c r="DW127" s="927"/>
      <c r="DX127" s="927"/>
      <c r="DY127" s="927"/>
      <c r="DZ127" s="928"/>
    </row>
    <row r="128" spans="1:130" s="230" customFormat="1" ht="26.25" customHeight="1" thickBot="1" x14ac:dyDescent="0.2">
      <c r="A128" s="1042" t="s">
        <v>500</v>
      </c>
      <c r="B128" s="1043"/>
      <c r="C128" s="1043"/>
      <c r="D128" s="1043"/>
      <c r="E128" s="1043"/>
      <c r="F128" s="1043"/>
      <c r="G128" s="1043"/>
      <c r="H128" s="1043"/>
      <c r="I128" s="1043"/>
      <c r="J128" s="1043"/>
      <c r="K128" s="1043"/>
      <c r="L128" s="1043"/>
      <c r="M128" s="1043"/>
      <c r="N128" s="1043"/>
      <c r="O128" s="1043"/>
      <c r="P128" s="1043"/>
      <c r="Q128" s="1043"/>
      <c r="R128" s="1043"/>
      <c r="S128" s="1043"/>
      <c r="T128" s="1043"/>
      <c r="U128" s="1043"/>
      <c r="V128" s="1043"/>
      <c r="W128" s="1044" t="s">
        <v>501</v>
      </c>
      <c r="X128" s="1044"/>
      <c r="Y128" s="1044"/>
      <c r="Z128" s="1045"/>
      <c r="AA128" s="1046">
        <v>121707</v>
      </c>
      <c r="AB128" s="1047"/>
      <c r="AC128" s="1047"/>
      <c r="AD128" s="1047"/>
      <c r="AE128" s="1048"/>
      <c r="AF128" s="1049">
        <v>104706</v>
      </c>
      <c r="AG128" s="1047"/>
      <c r="AH128" s="1047"/>
      <c r="AI128" s="1047"/>
      <c r="AJ128" s="1048"/>
      <c r="AK128" s="1049">
        <v>100461</v>
      </c>
      <c r="AL128" s="1047"/>
      <c r="AM128" s="1047"/>
      <c r="AN128" s="1047"/>
      <c r="AO128" s="1048"/>
      <c r="AP128" s="1050"/>
      <c r="AQ128" s="1051"/>
      <c r="AR128" s="1051"/>
      <c r="AS128" s="1051"/>
      <c r="AT128" s="1052"/>
      <c r="AU128" s="232"/>
      <c r="AV128" s="232"/>
      <c r="AW128" s="232"/>
      <c r="AX128" s="896" t="s">
        <v>502</v>
      </c>
      <c r="AY128" s="897"/>
      <c r="AZ128" s="897"/>
      <c r="BA128" s="897"/>
      <c r="BB128" s="897"/>
      <c r="BC128" s="897"/>
      <c r="BD128" s="897"/>
      <c r="BE128" s="898"/>
      <c r="BF128" s="1053" t="s">
        <v>418</v>
      </c>
      <c r="BG128" s="1054"/>
      <c r="BH128" s="1054"/>
      <c r="BI128" s="1054"/>
      <c r="BJ128" s="1054"/>
      <c r="BK128" s="1054"/>
      <c r="BL128" s="1055"/>
      <c r="BM128" s="1053">
        <v>11.65</v>
      </c>
      <c r="BN128" s="1054"/>
      <c r="BO128" s="1054"/>
      <c r="BP128" s="1054"/>
      <c r="BQ128" s="1054"/>
      <c r="BR128" s="1054"/>
      <c r="BS128" s="1055"/>
      <c r="BT128" s="1053">
        <v>20</v>
      </c>
      <c r="BU128" s="1054"/>
      <c r="BV128" s="1054"/>
      <c r="BW128" s="1054"/>
      <c r="BX128" s="1054"/>
      <c r="BY128" s="1054"/>
      <c r="BZ128" s="1076"/>
      <c r="CA128" s="255"/>
      <c r="CB128" s="255"/>
      <c r="CC128" s="255"/>
      <c r="CD128" s="255"/>
      <c r="CE128" s="255"/>
      <c r="CF128" s="255"/>
      <c r="CG128" s="232"/>
      <c r="CH128" s="232"/>
      <c r="CI128" s="232"/>
      <c r="CJ128" s="254"/>
      <c r="CK128" s="1024"/>
      <c r="CL128" s="1025"/>
      <c r="CM128" s="1025"/>
      <c r="CN128" s="1025"/>
      <c r="CO128" s="1026"/>
      <c r="CP128" s="1036" t="s">
        <v>503</v>
      </c>
      <c r="CQ128" s="726"/>
      <c r="CR128" s="726"/>
      <c r="CS128" s="726"/>
      <c r="CT128" s="726"/>
      <c r="CU128" s="726"/>
      <c r="CV128" s="726"/>
      <c r="CW128" s="726"/>
      <c r="CX128" s="726"/>
      <c r="CY128" s="726"/>
      <c r="CZ128" s="726"/>
      <c r="DA128" s="726"/>
      <c r="DB128" s="726"/>
      <c r="DC128" s="726"/>
      <c r="DD128" s="726"/>
      <c r="DE128" s="726"/>
      <c r="DF128" s="1037"/>
      <c r="DG128" s="1038">
        <v>1638</v>
      </c>
      <c r="DH128" s="1039"/>
      <c r="DI128" s="1039"/>
      <c r="DJ128" s="1039"/>
      <c r="DK128" s="1039"/>
      <c r="DL128" s="1039" t="s">
        <v>391</v>
      </c>
      <c r="DM128" s="1039"/>
      <c r="DN128" s="1039"/>
      <c r="DO128" s="1039"/>
      <c r="DP128" s="1039"/>
      <c r="DQ128" s="1039" t="s">
        <v>391</v>
      </c>
      <c r="DR128" s="1039"/>
      <c r="DS128" s="1039"/>
      <c r="DT128" s="1039"/>
      <c r="DU128" s="1039"/>
      <c r="DV128" s="1040" t="s">
        <v>391</v>
      </c>
      <c r="DW128" s="1040"/>
      <c r="DX128" s="1040"/>
      <c r="DY128" s="1040"/>
      <c r="DZ128" s="1041"/>
    </row>
    <row r="129" spans="1:131" s="230" customFormat="1" ht="26.25" customHeight="1" x14ac:dyDescent="0.15">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504</v>
      </c>
      <c r="X129" s="1071"/>
      <c r="Y129" s="1071"/>
      <c r="Z129" s="1072"/>
      <c r="AA129" s="958">
        <v>33259595</v>
      </c>
      <c r="AB129" s="959"/>
      <c r="AC129" s="959"/>
      <c r="AD129" s="959"/>
      <c r="AE129" s="960"/>
      <c r="AF129" s="961">
        <v>34312805</v>
      </c>
      <c r="AG129" s="959"/>
      <c r="AH129" s="959"/>
      <c r="AI129" s="959"/>
      <c r="AJ129" s="960"/>
      <c r="AK129" s="961">
        <v>33838437</v>
      </c>
      <c r="AL129" s="959"/>
      <c r="AM129" s="959"/>
      <c r="AN129" s="959"/>
      <c r="AO129" s="960"/>
      <c r="AP129" s="1073"/>
      <c r="AQ129" s="1074"/>
      <c r="AR129" s="1074"/>
      <c r="AS129" s="1074"/>
      <c r="AT129" s="1075"/>
      <c r="AU129" s="233"/>
      <c r="AV129" s="233"/>
      <c r="AW129" s="233"/>
      <c r="AX129" s="1065" t="s">
        <v>505</v>
      </c>
      <c r="AY129" s="923"/>
      <c r="AZ129" s="923"/>
      <c r="BA129" s="923"/>
      <c r="BB129" s="923"/>
      <c r="BC129" s="923"/>
      <c r="BD129" s="923"/>
      <c r="BE129" s="924"/>
      <c r="BF129" s="1066" t="s">
        <v>446</v>
      </c>
      <c r="BG129" s="1067"/>
      <c r="BH129" s="1067"/>
      <c r="BI129" s="1067"/>
      <c r="BJ129" s="1067"/>
      <c r="BK129" s="1067"/>
      <c r="BL129" s="1068"/>
      <c r="BM129" s="1066">
        <v>16.649999999999999</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506</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507</v>
      </c>
      <c r="X130" s="1071"/>
      <c r="Y130" s="1071"/>
      <c r="Z130" s="1072"/>
      <c r="AA130" s="958">
        <v>5002197</v>
      </c>
      <c r="AB130" s="959"/>
      <c r="AC130" s="959"/>
      <c r="AD130" s="959"/>
      <c r="AE130" s="960"/>
      <c r="AF130" s="961">
        <v>5110390</v>
      </c>
      <c r="AG130" s="959"/>
      <c r="AH130" s="959"/>
      <c r="AI130" s="959"/>
      <c r="AJ130" s="960"/>
      <c r="AK130" s="961">
        <v>5230173</v>
      </c>
      <c r="AL130" s="959"/>
      <c r="AM130" s="959"/>
      <c r="AN130" s="959"/>
      <c r="AO130" s="960"/>
      <c r="AP130" s="1073"/>
      <c r="AQ130" s="1074"/>
      <c r="AR130" s="1074"/>
      <c r="AS130" s="1074"/>
      <c r="AT130" s="1075"/>
      <c r="AU130" s="233"/>
      <c r="AV130" s="233"/>
      <c r="AW130" s="233"/>
      <c r="AX130" s="1065" t="s">
        <v>508</v>
      </c>
      <c r="AY130" s="923"/>
      <c r="AZ130" s="923"/>
      <c r="BA130" s="923"/>
      <c r="BB130" s="923"/>
      <c r="BC130" s="923"/>
      <c r="BD130" s="923"/>
      <c r="BE130" s="924"/>
      <c r="BF130" s="1101">
        <v>9.3000000000000007</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509</v>
      </c>
      <c r="X131" s="1108"/>
      <c r="Y131" s="1108"/>
      <c r="Z131" s="1109"/>
      <c r="AA131" s="1004">
        <v>28257398</v>
      </c>
      <c r="AB131" s="986"/>
      <c r="AC131" s="986"/>
      <c r="AD131" s="986"/>
      <c r="AE131" s="987"/>
      <c r="AF131" s="985">
        <v>29202415</v>
      </c>
      <c r="AG131" s="986"/>
      <c r="AH131" s="986"/>
      <c r="AI131" s="986"/>
      <c r="AJ131" s="987"/>
      <c r="AK131" s="985">
        <v>28608264</v>
      </c>
      <c r="AL131" s="986"/>
      <c r="AM131" s="986"/>
      <c r="AN131" s="986"/>
      <c r="AO131" s="987"/>
      <c r="AP131" s="1110"/>
      <c r="AQ131" s="1111"/>
      <c r="AR131" s="1111"/>
      <c r="AS131" s="1111"/>
      <c r="AT131" s="1112"/>
      <c r="AU131" s="233"/>
      <c r="AV131" s="233"/>
      <c r="AW131" s="233"/>
      <c r="AX131" s="1083" t="s">
        <v>510</v>
      </c>
      <c r="AY131" s="726"/>
      <c r="AZ131" s="726"/>
      <c r="BA131" s="726"/>
      <c r="BB131" s="726"/>
      <c r="BC131" s="726"/>
      <c r="BD131" s="726"/>
      <c r="BE131" s="1037"/>
      <c r="BF131" s="1084">
        <v>90.1</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511</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512</v>
      </c>
      <c r="W132" s="1094"/>
      <c r="X132" s="1094"/>
      <c r="Y132" s="1094"/>
      <c r="Z132" s="1095"/>
      <c r="AA132" s="1096">
        <v>9.1790263210000003</v>
      </c>
      <c r="AB132" s="1097"/>
      <c r="AC132" s="1097"/>
      <c r="AD132" s="1097"/>
      <c r="AE132" s="1098"/>
      <c r="AF132" s="1099">
        <v>8.9955608120000008</v>
      </c>
      <c r="AG132" s="1097"/>
      <c r="AH132" s="1097"/>
      <c r="AI132" s="1097"/>
      <c r="AJ132" s="1098"/>
      <c r="AK132" s="1099">
        <v>9.7866301849999999</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513</v>
      </c>
      <c r="W133" s="1077"/>
      <c r="X133" s="1077"/>
      <c r="Y133" s="1077"/>
      <c r="Z133" s="1078"/>
      <c r="AA133" s="1079">
        <v>9.4</v>
      </c>
      <c r="AB133" s="1080"/>
      <c r="AC133" s="1080"/>
      <c r="AD133" s="1080"/>
      <c r="AE133" s="1081"/>
      <c r="AF133" s="1079">
        <v>9.1999999999999993</v>
      </c>
      <c r="AG133" s="1080"/>
      <c r="AH133" s="1080"/>
      <c r="AI133" s="1080"/>
      <c r="AJ133" s="1081"/>
      <c r="AK133" s="1079">
        <v>9.3000000000000007</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yhE+I3sqEYF4y26xYbHWjyVPXEj7ud/yjOvaH5VQsOzLOQhXNHk9Oewi1oIjzp834uNiADtUpa9rrB1MioQ59A==" saltValue="+v8TX5GpZudtWl02efFNi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514</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F14wXb4eFP7tiyEL+es3oQhomuek4nWrhOFvhizSPcsFYydueXFz1DSyX/7BW5kLBbtbbKXNI4mquwhFmPP1pg==" saltValue="5paCWWAW0t1qi37x3UztT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4ox7CKn+shqFFOqbPU3xU9CAOsuS9+CFadL654LAQomEFIbbLKzG9gvi31+SQbG3qJVeoE3rUFEsJSB2May5Q==" saltValue="rCELwRhntIXmRFb9uCW8+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515</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516</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517</v>
      </c>
      <c r="AP7" s="272"/>
      <c r="AQ7" s="273" t="s">
        <v>518</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519</v>
      </c>
      <c r="AQ8" s="279" t="s">
        <v>520</v>
      </c>
      <c r="AR8" s="280" t="s">
        <v>521</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522</v>
      </c>
      <c r="AL9" s="1117"/>
      <c r="AM9" s="1117"/>
      <c r="AN9" s="1118"/>
      <c r="AO9" s="281">
        <v>9342578</v>
      </c>
      <c r="AP9" s="281">
        <v>76188</v>
      </c>
      <c r="AQ9" s="282">
        <v>74545</v>
      </c>
      <c r="AR9" s="283">
        <v>2.2000000000000002</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523</v>
      </c>
      <c r="AL10" s="1117"/>
      <c r="AM10" s="1117"/>
      <c r="AN10" s="1118"/>
      <c r="AO10" s="284">
        <v>1539882</v>
      </c>
      <c r="AP10" s="284">
        <v>12558</v>
      </c>
      <c r="AQ10" s="285">
        <v>6960</v>
      </c>
      <c r="AR10" s="286">
        <v>80.400000000000006</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524</v>
      </c>
      <c r="AL11" s="1117"/>
      <c r="AM11" s="1117"/>
      <c r="AN11" s="1118"/>
      <c r="AO11" s="284">
        <v>53252</v>
      </c>
      <c r="AP11" s="284">
        <v>434</v>
      </c>
      <c r="AQ11" s="285">
        <v>1657</v>
      </c>
      <c r="AR11" s="286">
        <v>-73.8</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525</v>
      </c>
      <c r="AL12" s="1117"/>
      <c r="AM12" s="1117"/>
      <c r="AN12" s="1118"/>
      <c r="AO12" s="284" t="s">
        <v>526</v>
      </c>
      <c r="AP12" s="284" t="s">
        <v>526</v>
      </c>
      <c r="AQ12" s="285">
        <v>14</v>
      </c>
      <c r="AR12" s="286" t="s">
        <v>526</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527</v>
      </c>
      <c r="AL13" s="1117"/>
      <c r="AM13" s="1117"/>
      <c r="AN13" s="1118"/>
      <c r="AO13" s="284">
        <v>365216</v>
      </c>
      <c r="AP13" s="284">
        <v>2978</v>
      </c>
      <c r="AQ13" s="285">
        <v>2261</v>
      </c>
      <c r="AR13" s="286">
        <v>31.7</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528</v>
      </c>
      <c r="AL14" s="1117"/>
      <c r="AM14" s="1117"/>
      <c r="AN14" s="1118"/>
      <c r="AO14" s="284">
        <v>419560</v>
      </c>
      <c r="AP14" s="284">
        <v>3421</v>
      </c>
      <c r="AQ14" s="285">
        <v>2850</v>
      </c>
      <c r="AR14" s="286">
        <v>20</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529</v>
      </c>
      <c r="AL15" s="1120"/>
      <c r="AM15" s="1120"/>
      <c r="AN15" s="1121"/>
      <c r="AO15" s="284">
        <v>-959912</v>
      </c>
      <c r="AP15" s="284">
        <v>-7828</v>
      </c>
      <c r="AQ15" s="285">
        <v>-5601</v>
      </c>
      <c r="AR15" s="286">
        <v>39.799999999999997</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187</v>
      </c>
      <c r="AL16" s="1120"/>
      <c r="AM16" s="1120"/>
      <c r="AN16" s="1121"/>
      <c r="AO16" s="284">
        <v>10760576</v>
      </c>
      <c r="AP16" s="284">
        <v>87752</v>
      </c>
      <c r="AQ16" s="285">
        <v>82686</v>
      </c>
      <c r="AR16" s="286">
        <v>6.1</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530</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531</v>
      </c>
      <c r="AP20" s="293" t="s">
        <v>532</v>
      </c>
      <c r="AQ20" s="294" t="s">
        <v>533</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534</v>
      </c>
      <c r="AL21" s="1123"/>
      <c r="AM21" s="1123"/>
      <c r="AN21" s="1124"/>
      <c r="AO21" s="297">
        <v>8.1999999999999993</v>
      </c>
      <c r="AP21" s="298">
        <v>7.92</v>
      </c>
      <c r="AQ21" s="299">
        <v>0.28000000000000003</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535</v>
      </c>
      <c r="AL22" s="1123"/>
      <c r="AM22" s="1123"/>
      <c r="AN22" s="1124"/>
      <c r="AO22" s="302">
        <v>96.6</v>
      </c>
      <c r="AP22" s="303">
        <v>98.1</v>
      </c>
      <c r="AQ22" s="304">
        <v>-1.5</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536</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537</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538</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517</v>
      </c>
      <c r="AP30" s="272"/>
      <c r="AQ30" s="273" t="s">
        <v>518</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519</v>
      </c>
      <c r="AQ31" s="279" t="s">
        <v>520</v>
      </c>
      <c r="AR31" s="280" t="s">
        <v>521</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539</v>
      </c>
      <c r="AL32" s="1131"/>
      <c r="AM32" s="1131"/>
      <c r="AN32" s="1132"/>
      <c r="AO32" s="312">
        <v>6602086</v>
      </c>
      <c r="AP32" s="312">
        <v>53840</v>
      </c>
      <c r="AQ32" s="313">
        <v>59490</v>
      </c>
      <c r="AR32" s="314">
        <v>-9.5</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540</v>
      </c>
      <c r="AL33" s="1131"/>
      <c r="AM33" s="1131"/>
      <c r="AN33" s="1132"/>
      <c r="AO33" s="312" t="s">
        <v>526</v>
      </c>
      <c r="AP33" s="312" t="s">
        <v>526</v>
      </c>
      <c r="AQ33" s="313" t="s">
        <v>526</v>
      </c>
      <c r="AR33" s="314" t="s">
        <v>526</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541</v>
      </c>
      <c r="AL34" s="1131"/>
      <c r="AM34" s="1131"/>
      <c r="AN34" s="1132"/>
      <c r="AO34" s="312" t="s">
        <v>526</v>
      </c>
      <c r="AP34" s="312" t="s">
        <v>526</v>
      </c>
      <c r="AQ34" s="313">
        <v>23</v>
      </c>
      <c r="AR34" s="314" t="s">
        <v>526</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542</v>
      </c>
      <c r="AL35" s="1131"/>
      <c r="AM35" s="1131"/>
      <c r="AN35" s="1132"/>
      <c r="AO35" s="312">
        <v>1260515</v>
      </c>
      <c r="AP35" s="312">
        <v>10279</v>
      </c>
      <c r="AQ35" s="313">
        <v>14537</v>
      </c>
      <c r="AR35" s="314">
        <v>-29.3</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543</v>
      </c>
      <c r="AL36" s="1131"/>
      <c r="AM36" s="1131"/>
      <c r="AN36" s="1132"/>
      <c r="AO36" s="312">
        <v>170721</v>
      </c>
      <c r="AP36" s="312">
        <v>1392</v>
      </c>
      <c r="AQ36" s="313">
        <v>1262</v>
      </c>
      <c r="AR36" s="314">
        <v>10.3</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544</v>
      </c>
      <c r="AL37" s="1131"/>
      <c r="AM37" s="1131"/>
      <c r="AN37" s="1132"/>
      <c r="AO37" s="312">
        <v>97097</v>
      </c>
      <c r="AP37" s="312">
        <v>792</v>
      </c>
      <c r="AQ37" s="313">
        <v>550</v>
      </c>
      <c r="AR37" s="314">
        <v>44</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545</v>
      </c>
      <c r="AL38" s="1134"/>
      <c r="AM38" s="1134"/>
      <c r="AN38" s="1135"/>
      <c r="AO38" s="315" t="s">
        <v>526</v>
      </c>
      <c r="AP38" s="315" t="s">
        <v>526</v>
      </c>
      <c r="AQ38" s="316">
        <v>1</v>
      </c>
      <c r="AR38" s="304" t="s">
        <v>526</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546</v>
      </c>
      <c r="AL39" s="1134"/>
      <c r="AM39" s="1134"/>
      <c r="AN39" s="1135"/>
      <c r="AO39" s="312">
        <v>-100461</v>
      </c>
      <c r="AP39" s="312">
        <v>-819</v>
      </c>
      <c r="AQ39" s="313">
        <v>-3806</v>
      </c>
      <c r="AR39" s="314">
        <v>-78.5</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547</v>
      </c>
      <c r="AL40" s="1131"/>
      <c r="AM40" s="1131"/>
      <c r="AN40" s="1132"/>
      <c r="AO40" s="312">
        <v>-5230173</v>
      </c>
      <c r="AP40" s="312">
        <v>-42652</v>
      </c>
      <c r="AQ40" s="313">
        <v>-49917</v>
      </c>
      <c r="AR40" s="314">
        <v>-14.6</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300</v>
      </c>
      <c r="AL41" s="1137"/>
      <c r="AM41" s="1137"/>
      <c r="AN41" s="1138"/>
      <c r="AO41" s="312">
        <v>2799785</v>
      </c>
      <c r="AP41" s="312">
        <v>22832</v>
      </c>
      <c r="AQ41" s="313">
        <v>22139</v>
      </c>
      <c r="AR41" s="314">
        <v>3.1</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548</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549</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550</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517</v>
      </c>
      <c r="AN49" s="1127" t="s">
        <v>551</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552</v>
      </c>
      <c r="AO50" s="329" t="s">
        <v>553</v>
      </c>
      <c r="AP50" s="330" t="s">
        <v>554</v>
      </c>
      <c r="AQ50" s="331" t="s">
        <v>555</v>
      </c>
      <c r="AR50" s="332" t="s">
        <v>556</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557</v>
      </c>
      <c r="AL51" s="325"/>
      <c r="AM51" s="333">
        <v>14664356</v>
      </c>
      <c r="AN51" s="334">
        <v>114564</v>
      </c>
      <c r="AO51" s="335">
        <v>1.7</v>
      </c>
      <c r="AP51" s="336">
        <v>66863</v>
      </c>
      <c r="AQ51" s="337">
        <v>-2.6</v>
      </c>
      <c r="AR51" s="338">
        <v>4.3</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558</v>
      </c>
      <c r="AM52" s="341">
        <v>3252279</v>
      </c>
      <c r="AN52" s="342">
        <v>25408</v>
      </c>
      <c r="AO52" s="343">
        <v>-11.2</v>
      </c>
      <c r="AP52" s="344">
        <v>32770</v>
      </c>
      <c r="AQ52" s="345">
        <v>1.4</v>
      </c>
      <c r="AR52" s="346">
        <v>-12.6</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559</v>
      </c>
      <c r="AL53" s="325"/>
      <c r="AM53" s="333">
        <v>8467044</v>
      </c>
      <c r="AN53" s="334">
        <v>66845</v>
      </c>
      <c r="AO53" s="335">
        <v>-41.7</v>
      </c>
      <c r="AP53" s="336">
        <v>72051</v>
      </c>
      <c r="AQ53" s="337">
        <v>7.8</v>
      </c>
      <c r="AR53" s="338">
        <v>-49.5</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558</v>
      </c>
      <c r="AM54" s="341">
        <v>4135286</v>
      </c>
      <c r="AN54" s="342">
        <v>32647</v>
      </c>
      <c r="AO54" s="343">
        <v>28.5</v>
      </c>
      <c r="AP54" s="344">
        <v>34140</v>
      </c>
      <c r="AQ54" s="345">
        <v>4.2</v>
      </c>
      <c r="AR54" s="346">
        <v>24.3</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560</v>
      </c>
      <c r="AL55" s="325"/>
      <c r="AM55" s="333">
        <v>7353584</v>
      </c>
      <c r="AN55" s="334">
        <v>58608</v>
      </c>
      <c r="AO55" s="335">
        <v>-12.3</v>
      </c>
      <c r="AP55" s="336">
        <v>72756</v>
      </c>
      <c r="AQ55" s="337">
        <v>1</v>
      </c>
      <c r="AR55" s="338">
        <v>-13.3</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558</v>
      </c>
      <c r="AM56" s="341">
        <v>4160981</v>
      </c>
      <c r="AN56" s="342">
        <v>33163</v>
      </c>
      <c r="AO56" s="343">
        <v>1.6</v>
      </c>
      <c r="AP56" s="344">
        <v>32117</v>
      </c>
      <c r="AQ56" s="345">
        <v>-5.9</v>
      </c>
      <c r="AR56" s="346">
        <v>7.5</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561</v>
      </c>
      <c r="AL57" s="325"/>
      <c r="AM57" s="333">
        <v>7210093</v>
      </c>
      <c r="AN57" s="334">
        <v>58154</v>
      </c>
      <c r="AO57" s="335">
        <v>-0.8</v>
      </c>
      <c r="AP57" s="336">
        <v>62281</v>
      </c>
      <c r="AQ57" s="337">
        <v>-14.4</v>
      </c>
      <c r="AR57" s="338">
        <v>13.6</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558</v>
      </c>
      <c r="AM58" s="341">
        <v>4120848</v>
      </c>
      <c r="AN58" s="342">
        <v>33237</v>
      </c>
      <c r="AO58" s="343">
        <v>0.2</v>
      </c>
      <c r="AP58" s="344">
        <v>38152</v>
      </c>
      <c r="AQ58" s="345">
        <v>18.8</v>
      </c>
      <c r="AR58" s="346">
        <v>-18.600000000000001</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562</v>
      </c>
      <c r="AL59" s="325"/>
      <c r="AM59" s="333">
        <v>5518840</v>
      </c>
      <c r="AN59" s="334">
        <v>45006</v>
      </c>
      <c r="AO59" s="335">
        <v>-22.6</v>
      </c>
      <c r="AP59" s="336">
        <v>58940</v>
      </c>
      <c r="AQ59" s="337">
        <v>-5.4</v>
      </c>
      <c r="AR59" s="338">
        <v>-17.2</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558</v>
      </c>
      <c r="AM60" s="341">
        <v>3216571</v>
      </c>
      <c r="AN60" s="342">
        <v>26231</v>
      </c>
      <c r="AO60" s="343">
        <v>-21.1</v>
      </c>
      <c r="AP60" s="344">
        <v>33486</v>
      </c>
      <c r="AQ60" s="345">
        <v>-12.2</v>
      </c>
      <c r="AR60" s="346">
        <v>-8.9</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563</v>
      </c>
      <c r="AL61" s="347"/>
      <c r="AM61" s="348">
        <v>8642783</v>
      </c>
      <c r="AN61" s="349">
        <v>68635</v>
      </c>
      <c r="AO61" s="350">
        <v>-15.1</v>
      </c>
      <c r="AP61" s="351">
        <v>66578</v>
      </c>
      <c r="AQ61" s="352">
        <v>-2.7</v>
      </c>
      <c r="AR61" s="338">
        <v>-12.4</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558</v>
      </c>
      <c r="AM62" s="341">
        <v>3777193</v>
      </c>
      <c r="AN62" s="342">
        <v>30137</v>
      </c>
      <c r="AO62" s="343">
        <v>-0.4</v>
      </c>
      <c r="AP62" s="344">
        <v>34133</v>
      </c>
      <c r="AQ62" s="345">
        <v>1.3</v>
      </c>
      <c r="AR62" s="346">
        <v>-1.7</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VnYKTJII0qTARF3rhBCAjH+v6dOulgtDyYH0jgEarn4+d6/bqlOTnBgOveMIPZD8g4HPbIu4qeI96cpUpxTRw==" saltValue="D4930qYxeIP+JN2KFE2oQ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565</v>
      </c>
    </row>
    <row r="121" spans="125:125" ht="13.5" hidden="1" customHeight="1" x14ac:dyDescent="0.15">
      <c r="DU121" s="259"/>
    </row>
  </sheetData>
  <sheetProtection algorithmName="SHA-512" hashValue="c2e3/dewgrhQvEwMrg7JjaPPrHlBDXkl2EG1BW6N3Lofdh5JuXRP+gCoGQgLCZN23Hbyl1TOZ3r25NiDAKuJpA==" saltValue="/Gg44wjt2Wyf5Tm2OR3nU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566</v>
      </c>
    </row>
  </sheetData>
  <sheetProtection algorithmName="SHA-512" hashValue="lC7nvYk+aIDPdU1MXbUQUJYjNRupgsX9mNCDfII6TnTZ3zOgWDIlS1EJqHr0a8qa94HSJ8Q+atgCL8ixa1a8Fg==" saltValue="aAiJdvsQDh7BLADJqU94S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15">
      <c r="B47" s="10"/>
      <c r="C47" s="1139" t="s">
        <v>3</v>
      </c>
      <c r="D47" s="1139"/>
      <c r="E47" s="1140"/>
      <c r="F47" s="11">
        <v>7.12</v>
      </c>
      <c r="G47" s="12">
        <v>7.18</v>
      </c>
      <c r="H47" s="12">
        <v>5.88</v>
      </c>
      <c r="I47" s="12">
        <v>10.07</v>
      </c>
      <c r="J47" s="13">
        <v>10.220000000000001</v>
      </c>
    </row>
    <row r="48" spans="2:10" ht="57.75" customHeight="1" x14ac:dyDescent="0.15">
      <c r="B48" s="14"/>
      <c r="C48" s="1141" t="s">
        <v>4</v>
      </c>
      <c r="D48" s="1141"/>
      <c r="E48" s="1142"/>
      <c r="F48" s="15">
        <v>3.49</v>
      </c>
      <c r="G48" s="16">
        <v>2.1800000000000002</v>
      </c>
      <c r="H48" s="16">
        <v>3.9</v>
      </c>
      <c r="I48" s="16">
        <v>4.46</v>
      </c>
      <c r="J48" s="17">
        <v>4.53</v>
      </c>
    </row>
    <row r="49" spans="2:10" ht="57.75" customHeight="1" thickBot="1" x14ac:dyDescent="0.2">
      <c r="B49" s="18"/>
      <c r="C49" s="1143" t="s">
        <v>5</v>
      </c>
      <c r="D49" s="1143"/>
      <c r="E49" s="1144"/>
      <c r="F49" s="19" t="s">
        <v>572</v>
      </c>
      <c r="G49" s="20" t="s">
        <v>573</v>
      </c>
      <c r="H49" s="20">
        <v>0.66</v>
      </c>
      <c r="I49" s="20">
        <v>5.0599999999999996</v>
      </c>
      <c r="J49" s="21">
        <v>0.02</v>
      </c>
    </row>
    <row r="50" spans="2:10" x14ac:dyDescent="0.15"/>
  </sheetData>
  <sheetProtection algorithmName="SHA-512" hashValue="yUXKt/9zQEbeWBXt6DeF2em0czwSChpdcJ9AE9/nCeGvZ7FEI7H73tC2AeLfTNNr1YTPVz+IZqvuo0JhkdmFRg==" saltValue="iKRu2F20usUI9fVZoI1Id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上原　亮</cp:lastModifiedBy>
  <cp:lastPrinted>2024-03-18T05:13:51Z</cp:lastPrinted>
  <dcterms:created xsi:type="dcterms:W3CDTF">2024-03-14T04:36:54Z</dcterms:created>
  <dcterms:modified xsi:type="dcterms:W3CDTF">2024-03-22T00:27:16Z</dcterms:modified>
  <cp:category/>
</cp:coreProperties>
</file>