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05 水俣市\【完】病院\"/>
    </mc:Choice>
  </mc:AlternateContent>
  <workbookProtection workbookAlgorithmName="SHA-512" workbookHashValue="SgAwlNopOU0UJbS1/LtD1Qwv9t46qM5TFD940hEupNyrDqSXvzy4oDZtGANPBxB9hXmTdv8bB8okAjjeJowNoQ==" workbookSaltValue="btSx28/qGGRmfJ/Zieq5Rg==" workbookSpinCount="100000" lockStructure="1"/>
  <bookViews>
    <workbookView xWindow="0" yWindow="0" windowWidth="28800" windowHeight="12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X6" i="5"/>
  <c r="EG12" i="4" s="1"/>
  <c r="W6" i="5"/>
  <c r="CN12" i="4" s="1"/>
  <c r="V6" i="5"/>
  <c r="U6" i="5"/>
  <c r="T6" i="5"/>
  <c r="FZ10" i="4" s="1"/>
  <c r="S6" i="5"/>
  <c r="R6" i="5"/>
  <c r="CN10" i="4" s="1"/>
  <c r="Q6" i="5"/>
  <c r="AU10" i="4" s="1"/>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H90" i="4"/>
  <c r="G90" i="4"/>
  <c r="F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LP10" i="4"/>
  <c r="JW10" i="4"/>
  <c r="ID10" i="4"/>
  <c r="EG10" i="4"/>
  <c r="JW8" i="4"/>
  <c r="ID8" i="4"/>
  <c r="FZ8" i="4"/>
  <c r="EG8" i="4"/>
  <c r="AU8" i="4"/>
  <c r="B6" i="4"/>
  <c r="JB78" i="4" l="1"/>
  <c r="FL54" i="4"/>
  <c r="BX78" i="4"/>
  <c r="BX54" i="4"/>
  <c r="BX32" i="4"/>
  <c r="FO78" i="4"/>
  <c r="MO78" i="4"/>
  <c r="MN54" i="4"/>
  <c r="MN32" i="4"/>
  <c r="IZ54" i="4"/>
  <c r="IZ32" i="4"/>
  <c r="FL32" i="4"/>
  <c r="C11" i="5"/>
  <c r="D11" i="5"/>
  <c r="E11" i="5"/>
  <c r="B11" i="5"/>
  <c r="GR54" i="4" l="1"/>
  <c r="DD32" i="4"/>
  <c r="P78" i="4"/>
  <c r="P54" i="4"/>
  <c r="P32" i="4"/>
  <c r="GT78" i="4"/>
  <c r="GR32" i="4"/>
  <c r="DD54" i="4"/>
  <c r="KG78" i="4"/>
  <c r="KF54" i="4"/>
  <c r="KF32" i="4"/>
  <c r="DG78" i="4"/>
  <c r="LY32" i="4"/>
  <c r="EZ78" i="4"/>
  <c r="EW54" i="4"/>
  <c r="EW32" i="4"/>
  <c r="LZ78" i="4"/>
  <c r="LY54" i="4"/>
  <c r="IK32" i="4"/>
  <c r="BI78" i="4"/>
  <c r="BI54" i="4"/>
  <c r="BI32" i="4"/>
  <c r="IM78" i="4"/>
  <c r="IK54" i="4"/>
  <c r="LK78" i="4"/>
  <c r="LJ54" i="4"/>
  <c r="HX78" i="4"/>
  <c r="HV54" i="4"/>
  <c r="HV32" i="4"/>
  <c r="AT32" i="4"/>
  <c r="EK78" i="4"/>
  <c r="EH54" i="4"/>
  <c r="EH32" i="4"/>
  <c r="AT78" i="4"/>
  <c r="AT54" i="4"/>
  <c r="LJ32" i="4"/>
  <c r="DS32" i="4"/>
  <c r="AE54" i="4"/>
  <c r="KV78" i="4"/>
  <c r="KU54" i="4"/>
  <c r="KU32" i="4"/>
  <c r="DS54" i="4"/>
  <c r="HI78" i="4"/>
  <c r="HG54" i="4"/>
  <c r="HG32" i="4"/>
  <c r="DV78" i="4"/>
  <c r="AE78" i="4"/>
  <c r="AE32" i="4"/>
</calcChain>
</file>

<file path=xl/sharedStrings.xml><?xml version="1.0" encoding="utf-8"?>
<sst xmlns="http://schemas.openxmlformats.org/spreadsheetml/2006/main" count="342" uniqueCount="188">
  <si>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</si>
  <si>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</si>
  <si>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</si>
  <si>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</si>
  <si>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</si>
  <si>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</si>
  <si>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</si>
  <si>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</si>
  <si>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</si>
  <si>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</si>
  <si>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</si>
  <si>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</si>
  <si>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</si>
  <si>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</si>
  <si>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</si>
  <si>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</si>
  <si>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</si>
  <si>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</si>
  <si>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</si>
  <si>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</si>
  <si>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</si>
  <si>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</si>
  <si>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</si>
  <si>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</si>
  <si>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</si>
  <si>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</si>
  <si>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</si>
  <si>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</si>
  <si>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</si>
  <si>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</si>
  <si>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</si>
  <si>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</si>
  <si>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</si>
  <si>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</si>
  <si>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</si>
  <si>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</si>
  <si>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</si>
  <si>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</si>
  <si>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</si>
  <si>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</si>
  <si>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</si>
  <si>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</si>
  <si>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</si>
  <si>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</si>
  <si>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</si>
  <si>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</si>
  <si>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</si>
  <si>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</si>
  <si>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</si>
  <si>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</si>
  <si>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</si>
  <si>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</si>
  <si>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</si>
  <si>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</si>
  <si>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</si>
  <si>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</si>
  <si>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</si>
  <si>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</si>
  <si>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</si>
  <si>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</si>
  <si>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</si>
  <si>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</si>
  <si>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</si>
  <si>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</si>
  <si>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</si>
  <si>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</si>
  <si>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</si>
  <si>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</si>
  <si>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</si>
  <si>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</si>
  <si>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</si>
  <si>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</si>
  <si>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</si>
  <si>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</si>
  <si>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</si>
  <si>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</si>
  <si>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</si>
  <si>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</si>
  <si>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</si>
  <si>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</si>
  <si>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</si>
  <si>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</si>
  <si>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</si>
  <si>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</si>
  <si>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</si>
  <si>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</si>
  <si>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</si>
  <si>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</si>
  <si>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</si>
  <si>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</si>
  <si>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</si>
  <si>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</si>
  <si>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</si>
  <si>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</si>
  <si>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</si>
  <si>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</si>
  <si>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</si>
  <si>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</si>
  <si>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</si>
  <si>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</si>
  <si>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</si>
  <si>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</si>
  <si>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</si>
  <si>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</si>
  <si>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</si>
  <si>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</si>
  <si>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</si>
  <si>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</si>
  <si>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</si>
  <si>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</si>
  <si>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</si>
  <si>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</si>
  <si>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</si>
  <si>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</si>
  <si>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</si>
  <si>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</si>
  <si>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</si>
  <si>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</si>
  <si>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</si>
  <si>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</si>
  <si>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</si>
  <si>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</si>
  <si>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</si>
  <si>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</si>
  <si>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</si>
  <si>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</si>
  <si>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</si>
  <si>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</si>
  <si>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</si>
  <si>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</si>
  <si>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</si>
  <si>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</si>
  <si>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</si>
  <si>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</si>
  <si>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</si>
  <si>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</si>
  <si>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</si>
  <si>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</si>
  <si>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</si>
  <si>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</si>
  <si>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</si>
  <si>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</si>
  <si>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</si>
  <si>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</si>
  <si>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</si>
  <si>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</si>
  <si>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</si>
  <si>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</si>
  <si>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</si>
  <si>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</si>
  <si>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</si>
  <si>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</si>
  <si>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</si>
  <si>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</si>
  <si>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</si>
  <si>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</si>
  <si>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</si>
  <si>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</si>
  <si>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</si>
  <si>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</si>
  <si>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</si>
  <si>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</si>
  <si>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</si>
  <si>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</si>
  <si>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</si>
  <si>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</si>
  <si>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水俣市</t>
  </si>
  <si>
    <t>国保水俣市立総合医療センター</t>
  </si>
  <si>
    <t>条例全部</t>
  </si>
  <si>
    <t>病院事業</t>
  </si>
  <si>
    <t>一般病院</t>
  </si>
  <si>
    <t>300床以上～400床未満</t>
  </si>
  <si>
    <t>自治体職員</t>
  </si>
  <si>
    <t>直営</t>
  </si>
  <si>
    <t>対象</t>
  </si>
  <si>
    <t>ド 透 訓</t>
  </si>
  <si>
    <t>救 臨 感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</si>
  <si>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</si>
  <si>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</si>
  <si>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</si>
  <si>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</si>
  <si>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</si>
  <si>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</si>
  <si>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</si>
  <si>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①過疎地域の持続的発展の支援に関する特別措置法に規定する過疎地域に立地しており、一般医療の提供を行っている。また中山間地域のへき地診療所(附属久木野診療所)も運営している。
②24時間365日の救急医療、小児・周産期医療の提供、災害拠点病院、第二種感染症指定医療機関（新興感染症受入医療機関）としての運営を行っている。
③高額医療機器の整備を計画的に行い高度医療の提供に努めている。
④地域医療支援病院の指定があり、地域の医療従事者の教育研修の拠点としての役割がある。</t>
    <rPh sb="6" eb="9">
      <t>ジゾクテキ</t>
    </rPh>
    <rPh sb="9" eb="11">
      <t>ハッテン</t>
    </rPh>
    <rPh sb="12" eb="14">
      <t>シエン</t>
    </rPh>
    <rPh sb="15" eb="16">
      <t>カン</t>
    </rPh>
    <rPh sb="121" eb="123">
      <t>ダイニ</t>
    </rPh>
    <rPh sb="123" eb="124">
      <t>シュ</t>
    </rPh>
    <rPh sb="124" eb="126">
      <t>カンセン</t>
    </rPh>
    <rPh sb="126" eb="127">
      <t>ショウ</t>
    </rPh>
    <rPh sb="127" eb="129">
      <t>シテイ</t>
    </rPh>
    <rPh sb="129" eb="131">
      <t>イリョウ</t>
    </rPh>
    <rPh sb="131" eb="133">
      <t>キカン</t>
    </rPh>
    <rPh sb="134" eb="136">
      <t>シンコウ</t>
    </rPh>
    <rPh sb="136" eb="139">
      <t>カンセンショウ</t>
    </rPh>
    <rPh sb="139" eb="141">
      <t>ウケイレ</t>
    </rPh>
    <rPh sb="141" eb="143">
      <t>イリョウ</t>
    </rPh>
    <rPh sb="143" eb="145">
      <t>キカン</t>
    </rPh>
    <phoneticPr fontId="5"/>
  </si>
  <si>
    <t>これまで、経営状況を見ながら計画的な更新投資を行ってきたことが、減価償却に係る各種指標に表れているものと考える。
今後、老朽化した施設等の更新・改修を進めていく必要があり、経営に影響を及ぼすことが懸念される。１床当たり有形固定資産は、平均値より下回っているが、減価償却費として収益的支出の増大につながるため、経営状況を踏まえたうえで、計画的な設備投資を継続していきたい。</t>
    <rPh sb="5" eb="7">
      <t>ケイエイ</t>
    </rPh>
    <rPh sb="7" eb="9">
      <t>ジョウキョウ</t>
    </rPh>
    <rPh sb="10" eb="11">
      <t>ミ</t>
    </rPh>
    <rPh sb="14" eb="17">
      <t>ケイカクテキ</t>
    </rPh>
    <rPh sb="18" eb="20">
      <t>コウシン</t>
    </rPh>
    <rPh sb="20" eb="22">
      <t>トウシ</t>
    </rPh>
    <rPh sb="23" eb="24">
      <t>オコナ</t>
    </rPh>
    <rPh sb="32" eb="34">
      <t>ゲンカ</t>
    </rPh>
    <rPh sb="34" eb="36">
      <t>ショウキャク</t>
    </rPh>
    <rPh sb="37" eb="38">
      <t>カカ</t>
    </rPh>
    <rPh sb="39" eb="41">
      <t>カクシュ</t>
    </rPh>
    <rPh sb="41" eb="43">
      <t>シヒョウ</t>
    </rPh>
    <rPh sb="44" eb="45">
      <t>アラワ</t>
    </rPh>
    <rPh sb="52" eb="53">
      <t>カンガ</t>
    </rPh>
    <rPh sb="67" eb="68">
      <t>トウ</t>
    </rPh>
    <rPh sb="105" eb="106">
      <t>ユカ</t>
    </rPh>
    <rPh sb="106" eb="107">
      <t>ア</t>
    </rPh>
    <rPh sb="109" eb="111">
      <t>ユウケイ</t>
    </rPh>
    <rPh sb="111" eb="113">
      <t>コテイ</t>
    </rPh>
    <rPh sb="113" eb="115">
      <t>シサン</t>
    </rPh>
    <rPh sb="117" eb="119">
      <t>ヘイキン</t>
    </rPh>
    <rPh sb="119" eb="120">
      <t>チ</t>
    </rPh>
    <rPh sb="122" eb="123">
      <t>シタ</t>
    </rPh>
    <rPh sb="123" eb="124">
      <t>マワ</t>
    </rPh>
    <rPh sb="130" eb="132">
      <t>ゲンカ</t>
    </rPh>
    <rPh sb="132" eb="134">
      <t>ショウキャク</t>
    </rPh>
    <rPh sb="134" eb="135">
      <t>ヒ</t>
    </rPh>
    <rPh sb="138" eb="141">
      <t>シュウエキテキ</t>
    </rPh>
    <rPh sb="141" eb="143">
      <t>シシュツ</t>
    </rPh>
    <rPh sb="144" eb="146">
      <t>ゾウダイ</t>
    </rPh>
    <rPh sb="176" eb="178">
      <t>ケイゾク</t>
    </rPh>
    <phoneticPr fontId="5"/>
  </si>
  <si>
    <r>
      <t>新型コロナウイルス感染症流行の影響により患者数が減少し医業収益は伸び悩んでいる。それに伴い、経常収支比率、医業収支比率、修正医業収支比率は低下しているが、平均値は上回っており、累積欠損金は発生していない。
医業収益の減少に対して、社会情勢の変化や物価上昇の影響により</t>
    </r>
    <r>
      <rPr>
        <sz val="11"/>
        <color theme="1"/>
        <rFont val="ＭＳ ゴシック"/>
        <family val="3"/>
        <charset val="128"/>
      </rPr>
      <t>人件費、材料費等の費用は</t>
    </r>
    <r>
      <rPr>
        <sz val="11"/>
        <rFont val="ＭＳ ゴシック"/>
        <family val="3"/>
        <charset val="128"/>
      </rPr>
      <t>増加傾向にあり、職員給与費対医業収益比率、材料費対医業収益比率が上昇している。
入院患者、外来患者１人当たりの収益は増加しているが、新型コロナウイルス感染症流行が当院の病床稼働に少なからず影響を受けたことから、感染症への対応を適切に行い、病床利用率を高めながら、医業収益を増加させる必要があると考える。</t>
    </r>
    <rPh sb="43" eb="44">
      <t>トモナ</t>
    </rPh>
    <rPh sb="46" eb="48">
      <t>ケイジョウ</t>
    </rPh>
    <rPh sb="48" eb="50">
      <t>シュウシ</t>
    </rPh>
    <rPh sb="50" eb="52">
      <t>ヒリツ</t>
    </rPh>
    <rPh sb="60" eb="62">
      <t>シュウセイ</t>
    </rPh>
    <rPh sb="62" eb="64">
      <t>イギョウ</t>
    </rPh>
    <rPh sb="64" eb="66">
      <t>シュウシ</t>
    </rPh>
    <rPh sb="66" eb="68">
      <t>ヒリツ</t>
    </rPh>
    <rPh sb="77" eb="79">
      <t>ヘイキン</t>
    </rPh>
    <rPh sb="79" eb="80">
      <t>アタイ</t>
    </rPh>
    <rPh sb="81" eb="83">
      <t>ウワマワ</t>
    </rPh>
    <rPh sb="111" eb="112">
      <t>タイ</t>
    </rPh>
    <rPh sb="140" eb="141">
      <t>トウ</t>
    </rPh>
    <rPh sb="142" eb="144">
      <t>ヒヨウ</t>
    </rPh>
    <phoneticPr fontId="5"/>
  </si>
  <si>
    <t>現在のところ概ね良好な経営ができているが、今後、当院が位置する医療圏の人口減少は避けられない状況にある中で、大幅な患者数の増加は見込めないものと考えている。
診療報酬制度へ適切に対応し、新たな施設基準の取得や医療の質を高める取組みにより、収益性を高め、医業収益の確保に努めていきたい。また、医師、看護師、薬剤師等のスタッフの確保も経営上の課題となっており、今後の経営状況も見据えながら、スタッフの確保も進めていきたい。
今後、病院経営はさらに厳しいものになっていくものと予想しているが、救急医療等の地域において求められる役割を維持・存続していくためにも経営基盤をより強固なものにしていくことが必要であ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</si>
</sst>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71.900000000000006</c:v>
                </c:pt>
                <c:pt idx="1">
                  <c:v>76.900000000000006</c:v>
                </c:pt>
                <c:pt idx="2">
                  <c:v>70.3</c:v>
                </c:pt>
                <c:pt idx="3">
                  <c:v>66.599999999999994</c:v>
                </c:pt>
                <c:pt idx="4">
                  <c:v>62.2</c:v>
                </c:pt>
              </c:numCache>
            </c:numRef>
          </c:val>
          <c:extLst>
            <c:ext xmlns:c16="http://schemas.microsoft.com/office/drawing/2014/chart" uri="{C3380CC4-5D6E-409C-BE32-E72D297353CC}">
              <c16:uniqueId val="{00000000-4216-4118-8F75-F23F4A08CE7E}"/>
            </c:ext>
          </c:extLst>
        </c:ser>
        <c:dLbls>
          <c:showLegendKey val="0"/>
          <c:showVal val="0"/>
          <c:showCatName val="0"/>
          <c:showSerName val="0"/>
          <c:showPercent val="0"/>
          <c:showBubbleSize val="0"/>
        </c:dLbls>
        <c:gapWidth val="150"/>
        <c:axId val="392252000"/>
        <c:axId val="3922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4216-4118-8F75-F23F4A08CE7E}"/>
            </c:ext>
          </c:extLst>
        </c:ser>
        <c:dLbls>
          <c:showLegendKey val="0"/>
          <c:showVal val="0"/>
          <c:showCatName val="0"/>
          <c:showSerName val="0"/>
          <c:showPercent val="0"/>
          <c:showBubbleSize val="0"/>
        </c:dLbls>
        <c:marker val="1"/>
        <c:smooth val="0"/>
        <c:axId val="392252000"/>
        <c:axId val="392248864"/>
      </c:lineChart>
      <c:catAx>
        <c:axId val="392252000"/>
        <c:scaling>
          <c:orientation val="minMax"/>
        </c:scaling>
        <c:delete val="1"/>
        <c:axPos val="b"/>
        <c:numFmt formatCode="General" sourceLinked="1"/>
        <c:majorTickMark val="none"/>
        <c:minorTickMark val="none"/>
        <c:tickLblPos val="none"/>
        <c:crossAx val="392248864"/>
        <c:crosses val="autoZero"/>
        <c:auto val="1"/>
        <c:lblAlgn val="ctr"/>
        <c:lblOffset val="100"/>
        <c:noMultiLvlLbl val="1"/>
      </c:catAx>
      <c:valAx>
        <c:axId val="39224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5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c:v>
                </c:pt>
                <c:pt idx="1">
                  <c:v>98.1</c:v>
                </c:pt>
                <c:pt idx="2">
                  <c:v>93.8</c:v>
                </c:pt>
                <c:pt idx="3">
                  <c:v>94.7</c:v>
                </c:pt>
                <c:pt idx="4">
                  <c:v>89</c:v>
                </c:pt>
              </c:numCache>
            </c:numRef>
          </c:val>
          <c:extLst>
            <c:ext xmlns:c16="http://schemas.microsoft.com/office/drawing/2014/chart" uri="{C3380CC4-5D6E-409C-BE32-E72D297353CC}">
              <c16:uniqueId val="{00000000-BEF6-45C7-B203-D7389D71A0B4}"/>
            </c:ext>
          </c:extLst>
        </c:ser>
        <c:dLbls>
          <c:showLegendKey val="0"/>
          <c:showVal val="0"/>
          <c:showCatName val="0"/>
          <c:showSerName val="0"/>
          <c:showPercent val="0"/>
          <c:showBubbleSize val="0"/>
        </c:dLbls>
        <c:gapWidth val="150"/>
        <c:axId val="392256704"/>
        <c:axId val="39225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BEF6-45C7-B203-D7389D71A0B4}"/>
            </c:ext>
          </c:extLst>
        </c:ser>
        <c:dLbls>
          <c:showLegendKey val="0"/>
          <c:showVal val="0"/>
          <c:showCatName val="0"/>
          <c:showSerName val="0"/>
          <c:showPercent val="0"/>
          <c:showBubbleSize val="0"/>
        </c:dLbls>
        <c:marker val="1"/>
        <c:smooth val="0"/>
        <c:axId val="392256704"/>
        <c:axId val="392257096"/>
      </c:lineChart>
      <c:catAx>
        <c:axId val="392256704"/>
        <c:scaling>
          <c:orientation val="minMax"/>
        </c:scaling>
        <c:delete val="1"/>
        <c:axPos val="b"/>
        <c:numFmt formatCode="General" sourceLinked="1"/>
        <c:majorTickMark val="none"/>
        <c:minorTickMark val="none"/>
        <c:tickLblPos val="none"/>
        <c:crossAx val="392257096"/>
        <c:crosses val="autoZero"/>
        <c:auto val="1"/>
        <c:lblAlgn val="ctr"/>
        <c:lblOffset val="100"/>
        <c:noMultiLvlLbl val="1"/>
      </c:catAx>
      <c:valAx>
        <c:axId val="392257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5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100.4</c:v>
                </c:pt>
                <c:pt idx="1">
                  <c:v>100.6</c:v>
                </c:pt>
                <c:pt idx="2">
                  <c:v>96.4</c:v>
                </c:pt>
                <c:pt idx="3">
                  <c:v>95.8</c:v>
                </c:pt>
                <c:pt idx="4">
                  <c:v>89.9</c:v>
                </c:pt>
              </c:numCache>
            </c:numRef>
          </c:val>
          <c:extLst>
            <c:ext xmlns:c16="http://schemas.microsoft.com/office/drawing/2014/chart" uri="{C3380CC4-5D6E-409C-BE32-E72D297353CC}">
              <c16:uniqueId val="{00000000-FA8E-46D2-B854-C613C46DACB8}"/>
            </c:ext>
          </c:extLst>
        </c:ser>
        <c:dLbls>
          <c:showLegendKey val="0"/>
          <c:showVal val="0"/>
          <c:showCatName val="0"/>
          <c:showSerName val="0"/>
          <c:showPercent val="0"/>
          <c:showBubbleSize val="0"/>
        </c:dLbls>
        <c:gapWidth val="150"/>
        <c:axId val="392250432"/>
        <c:axId val="3922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A8E-46D2-B854-C613C46DACB8}"/>
            </c:ext>
          </c:extLst>
        </c:ser>
        <c:dLbls>
          <c:showLegendKey val="0"/>
          <c:showVal val="0"/>
          <c:showCatName val="0"/>
          <c:showSerName val="0"/>
          <c:showPercent val="0"/>
          <c:showBubbleSize val="0"/>
        </c:dLbls>
        <c:marker val="1"/>
        <c:smooth val="0"/>
        <c:axId val="392250432"/>
        <c:axId val="392258272"/>
      </c:lineChart>
      <c:catAx>
        <c:axId val="392250432"/>
        <c:scaling>
          <c:orientation val="minMax"/>
        </c:scaling>
        <c:delete val="1"/>
        <c:axPos val="b"/>
        <c:numFmt formatCode="General" sourceLinked="1"/>
        <c:majorTickMark val="none"/>
        <c:minorTickMark val="none"/>
        <c:tickLblPos val="none"/>
        <c:crossAx val="392258272"/>
        <c:crosses val="autoZero"/>
        <c:auto val="1"/>
        <c:lblAlgn val="ctr"/>
        <c:lblOffset val="100"/>
        <c:noMultiLvlLbl val="1"/>
      </c:catAx>
      <c:valAx>
        <c:axId val="39225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5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106.5</c:v>
                </c:pt>
                <c:pt idx="1">
                  <c:v>105.5</c:v>
                </c:pt>
                <c:pt idx="2">
                  <c:v>108.9</c:v>
                </c:pt>
                <c:pt idx="3">
                  <c:v>115.4</c:v>
                </c:pt>
                <c:pt idx="4">
                  <c:v>109.8</c:v>
                </c:pt>
              </c:numCache>
            </c:numRef>
          </c:val>
          <c:extLst>
            <c:ext xmlns:c16="http://schemas.microsoft.com/office/drawing/2014/chart" uri="{C3380CC4-5D6E-409C-BE32-E72D297353CC}">
              <c16:uniqueId val="{00000000-3AB7-463D-9565-11A2B536F2DB}"/>
            </c:ext>
          </c:extLst>
        </c:ser>
        <c:dLbls>
          <c:showLegendKey val="0"/>
          <c:showVal val="0"/>
          <c:showCatName val="0"/>
          <c:showSerName val="0"/>
          <c:showPercent val="0"/>
          <c:showBubbleSize val="0"/>
        </c:dLbls>
        <c:gapWidth val="150"/>
        <c:axId val="392258664"/>
        <c:axId val="39224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3AB7-463D-9565-11A2B536F2DB}"/>
            </c:ext>
          </c:extLst>
        </c:ser>
        <c:dLbls>
          <c:showLegendKey val="0"/>
          <c:showVal val="0"/>
          <c:showCatName val="0"/>
          <c:showSerName val="0"/>
          <c:showPercent val="0"/>
          <c:showBubbleSize val="0"/>
        </c:dLbls>
        <c:marker val="1"/>
        <c:smooth val="0"/>
        <c:axId val="392258664"/>
        <c:axId val="392249256"/>
      </c:lineChart>
      <c:catAx>
        <c:axId val="392258664"/>
        <c:scaling>
          <c:orientation val="minMax"/>
        </c:scaling>
        <c:delete val="1"/>
        <c:axPos val="b"/>
        <c:numFmt formatCode="General" sourceLinked="1"/>
        <c:majorTickMark val="none"/>
        <c:minorTickMark val="none"/>
        <c:tickLblPos val="none"/>
        <c:crossAx val="392249256"/>
        <c:crosses val="autoZero"/>
        <c:auto val="1"/>
        <c:lblAlgn val="ctr"/>
        <c:lblOffset val="100"/>
        <c:noMultiLvlLbl val="1"/>
      </c:catAx>
      <c:valAx>
        <c:axId val="392249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225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56.9</c:v>
                </c:pt>
                <c:pt idx="1">
                  <c:v>59.6</c:v>
                </c:pt>
                <c:pt idx="2">
                  <c:v>57.4</c:v>
                </c:pt>
                <c:pt idx="3">
                  <c:v>59.8</c:v>
                </c:pt>
                <c:pt idx="4">
                  <c:v>61.9</c:v>
                </c:pt>
              </c:numCache>
            </c:numRef>
          </c:val>
          <c:extLst>
            <c:ext xmlns:c16="http://schemas.microsoft.com/office/drawing/2014/chart" uri="{C3380CC4-5D6E-409C-BE32-E72D297353CC}">
              <c16:uniqueId val="{00000000-5074-4D8E-A082-D2E8442B70B0}"/>
            </c:ext>
          </c:extLst>
        </c:ser>
        <c:dLbls>
          <c:showLegendKey val="0"/>
          <c:showVal val="0"/>
          <c:showCatName val="0"/>
          <c:showSerName val="0"/>
          <c:showPercent val="0"/>
          <c:showBubbleSize val="0"/>
        </c:dLbls>
        <c:gapWidth val="150"/>
        <c:axId val="387519064"/>
        <c:axId val="3875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5074-4D8E-A082-D2E8442B70B0}"/>
            </c:ext>
          </c:extLst>
        </c:ser>
        <c:dLbls>
          <c:showLegendKey val="0"/>
          <c:showVal val="0"/>
          <c:showCatName val="0"/>
          <c:showSerName val="0"/>
          <c:showPercent val="0"/>
          <c:showBubbleSize val="0"/>
        </c:dLbls>
        <c:marker val="1"/>
        <c:smooth val="0"/>
        <c:axId val="387519064"/>
        <c:axId val="387522592"/>
      </c:lineChart>
      <c:catAx>
        <c:axId val="387519064"/>
        <c:scaling>
          <c:orientation val="minMax"/>
        </c:scaling>
        <c:delete val="1"/>
        <c:axPos val="b"/>
        <c:numFmt formatCode="General" sourceLinked="1"/>
        <c:majorTickMark val="none"/>
        <c:minorTickMark val="none"/>
        <c:tickLblPos val="none"/>
        <c:crossAx val="387522592"/>
        <c:crosses val="autoZero"/>
        <c:auto val="1"/>
        <c:lblAlgn val="ctr"/>
        <c:lblOffset val="100"/>
        <c:noMultiLvlLbl val="1"/>
      </c:catAx>
      <c:valAx>
        <c:axId val="38752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519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c:v>
                </c:pt>
                <c:pt idx="1">
                  <c:v>75.7</c:v>
                </c:pt>
                <c:pt idx="2">
                  <c:v>62.9</c:v>
                </c:pt>
                <c:pt idx="3">
                  <c:v>64.8</c:v>
                </c:pt>
                <c:pt idx="4">
                  <c:v>65.400000000000006</c:v>
                </c:pt>
              </c:numCache>
            </c:numRef>
          </c:val>
          <c:extLst>
            <c:ext xmlns:c16="http://schemas.microsoft.com/office/drawing/2014/chart" uri="{C3380CC4-5D6E-409C-BE32-E72D297353CC}">
              <c16:uniqueId val="{00000000-2D6C-4BC4-9FA0-473E2C7F14D3}"/>
            </c:ext>
          </c:extLst>
        </c:ser>
        <c:dLbls>
          <c:showLegendKey val="0"/>
          <c:showVal val="0"/>
          <c:showCatName val="0"/>
          <c:showSerName val="0"/>
          <c:showPercent val="0"/>
          <c:showBubbleSize val="0"/>
        </c:dLbls>
        <c:gapWidth val="150"/>
        <c:axId val="387516320"/>
        <c:axId val="3875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2D6C-4BC4-9FA0-473E2C7F14D3}"/>
            </c:ext>
          </c:extLst>
        </c:ser>
        <c:dLbls>
          <c:showLegendKey val="0"/>
          <c:showVal val="0"/>
          <c:showCatName val="0"/>
          <c:showSerName val="0"/>
          <c:showPercent val="0"/>
          <c:showBubbleSize val="0"/>
        </c:dLbls>
        <c:marker val="1"/>
        <c:smooth val="0"/>
        <c:axId val="387516320"/>
        <c:axId val="387521024"/>
      </c:lineChart>
      <c:catAx>
        <c:axId val="387516320"/>
        <c:scaling>
          <c:orientation val="minMax"/>
        </c:scaling>
        <c:delete val="1"/>
        <c:axPos val="b"/>
        <c:numFmt formatCode="General" sourceLinked="1"/>
        <c:majorTickMark val="none"/>
        <c:minorTickMark val="none"/>
        <c:tickLblPos val="none"/>
        <c:crossAx val="387521024"/>
        <c:crosses val="autoZero"/>
        <c:auto val="1"/>
        <c:lblAlgn val="ctr"/>
        <c:lblOffset val="100"/>
        <c:noMultiLvlLbl val="1"/>
      </c:catAx>
      <c:valAx>
        <c:axId val="38752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51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31599368</c:v>
                </c:pt>
                <c:pt idx="1">
                  <c:v>31928028</c:v>
                </c:pt>
                <c:pt idx="2">
                  <c:v>32433175</c:v>
                </c:pt>
                <c:pt idx="3">
                  <c:v>32904662</c:v>
                </c:pt>
                <c:pt idx="4">
                  <c:v>33733183</c:v>
                </c:pt>
              </c:numCache>
            </c:numRef>
          </c:val>
          <c:extLst>
            <c:ext xmlns:c16="http://schemas.microsoft.com/office/drawing/2014/chart" uri="{C3380CC4-5D6E-409C-BE32-E72D297353CC}">
              <c16:uniqueId val="{00000000-E68D-4ADB-8B82-0769D8985928}"/>
            </c:ext>
          </c:extLst>
        </c:ser>
        <c:dLbls>
          <c:showLegendKey val="0"/>
          <c:showVal val="0"/>
          <c:showCatName val="0"/>
          <c:showSerName val="0"/>
          <c:showPercent val="0"/>
          <c:showBubbleSize val="0"/>
        </c:dLbls>
        <c:gapWidth val="150"/>
        <c:axId val="387519456"/>
        <c:axId val="38751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E68D-4ADB-8B82-0769D8985928}"/>
            </c:ext>
          </c:extLst>
        </c:ser>
        <c:dLbls>
          <c:showLegendKey val="0"/>
          <c:showVal val="0"/>
          <c:showCatName val="0"/>
          <c:showSerName val="0"/>
          <c:showPercent val="0"/>
          <c:showBubbleSize val="0"/>
        </c:dLbls>
        <c:marker val="1"/>
        <c:smooth val="0"/>
        <c:axId val="387519456"/>
        <c:axId val="387517496"/>
      </c:lineChart>
      <c:catAx>
        <c:axId val="387519456"/>
        <c:scaling>
          <c:orientation val="minMax"/>
        </c:scaling>
        <c:delete val="1"/>
        <c:axPos val="b"/>
        <c:numFmt formatCode="General" sourceLinked="1"/>
        <c:majorTickMark val="none"/>
        <c:minorTickMark val="none"/>
        <c:tickLblPos val="none"/>
        <c:crossAx val="387517496"/>
        <c:crosses val="autoZero"/>
        <c:auto val="1"/>
        <c:lblAlgn val="ctr"/>
        <c:lblOffset val="100"/>
        <c:noMultiLvlLbl val="1"/>
      </c:catAx>
      <c:valAx>
        <c:axId val="387517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51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19.600000000000001</c:v>
                </c:pt>
                <c:pt idx="1">
                  <c:v>21.1</c:v>
                </c:pt>
                <c:pt idx="2">
                  <c:v>21.5</c:v>
                </c:pt>
                <c:pt idx="3">
                  <c:v>21.9</c:v>
                </c:pt>
                <c:pt idx="4">
                  <c:v>23.3</c:v>
                </c:pt>
              </c:numCache>
            </c:numRef>
          </c:val>
          <c:extLst>
            <c:ext xmlns:c16="http://schemas.microsoft.com/office/drawing/2014/chart" uri="{C3380CC4-5D6E-409C-BE32-E72D297353CC}">
              <c16:uniqueId val="{00000000-3C16-4AEA-96C1-740852C3F8E5}"/>
            </c:ext>
          </c:extLst>
        </c:ser>
        <c:dLbls>
          <c:showLegendKey val="0"/>
          <c:showVal val="0"/>
          <c:showCatName val="0"/>
          <c:showSerName val="0"/>
          <c:showPercent val="0"/>
          <c:showBubbleSize val="0"/>
        </c:dLbls>
        <c:gapWidth val="150"/>
        <c:axId val="387521416"/>
        <c:axId val="38752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3C16-4AEA-96C1-740852C3F8E5}"/>
            </c:ext>
          </c:extLst>
        </c:ser>
        <c:dLbls>
          <c:showLegendKey val="0"/>
          <c:showVal val="0"/>
          <c:showCatName val="0"/>
          <c:showSerName val="0"/>
          <c:showPercent val="0"/>
          <c:showBubbleSize val="0"/>
        </c:dLbls>
        <c:marker val="1"/>
        <c:smooth val="0"/>
        <c:axId val="387521416"/>
        <c:axId val="387522200"/>
      </c:lineChart>
      <c:catAx>
        <c:axId val="387521416"/>
        <c:scaling>
          <c:orientation val="minMax"/>
        </c:scaling>
        <c:delete val="1"/>
        <c:axPos val="b"/>
        <c:numFmt formatCode="General" sourceLinked="1"/>
        <c:majorTickMark val="none"/>
        <c:minorTickMark val="none"/>
        <c:tickLblPos val="none"/>
        <c:crossAx val="387522200"/>
        <c:crosses val="autoZero"/>
        <c:auto val="1"/>
        <c:lblAlgn val="ctr"/>
        <c:lblOffset val="100"/>
        <c:noMultiLvlLbl val="1"/>
      </c:catAx>
      <c:valAx>
        <c:axId val="387522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521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51.7</c:v>
                </c:pt>
                <c:pt idx="1">
                  <c:v>52.6</c:v>
                </c:pt>
                <c:pt idx="2">
                  <c:v>63.1</c:v>
                </c:pt>
                <c:pt idx="3">
                  <c:v>62.1</c:v>
                </c:pt>
                <c:pt idx="4">
                  <c:v>65.7</c:v>
                </c:pt>
              </c:numCache>
            </c:numRef>
          </c:val>
          <c:extLst>
            <c:ext xmlns:c16="http://schemas.microsoft.com/office/drawing/2014/chart" uri="{C3380CC4-5D6E-409C-BE32-E72D297353CC}">
              <c16:uniqueId val="{00000000-A345-4DAB-A655-EF0E88DFEE68}"/>
            </c:ext>
          </c:extLst>
        </c:ser>
        <c:dLbls>
          <c:showLegendKey val="0"/>
          <c:showVal val="0"/>
          <c:showCatName val="0"/>
          <c:showSerName val="0"/>
          <c:showPercent val="0"/>
          <c:showBubbleSize val="0"/>
        </c:dLbls>
        <c:gapWidth val="150"/>
        <c:axId val="387517888"/>
        <c:axId val="38752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A345-4DAB-A655-EF0E88DFEE68}"/>
            </c:ext>
          </c:extLst>
        </c:ser>
        <c:dLbls>
          <c:showLegendKey val="0"/>
          <c:showVal val="0"/>
          <c:showCatName val="0"/>
          <c:showSerName val="0"/>
          <c:showPercent val="0"/>
          <c:showBubbleSize val="0"/>
        </c:dLbls>
        <c:marker val="1"/>
        <c:smooth val="0"/>
        <c:axId val="387517888"/>
        <c:axId val="387520240"/>
      </c:lineChart>
      <c:catAx>
        <c:axId val="387517888"/>
        <c:scaling>
          <c:orientation val="minMax"/>
        </c:scaling>
        <c:delete val="1"/>
        <c:axPos val="b"/>
        <c:numFmt formatCode="General" sourceLinked="1"/>
        <c:majorTickMark val="none"/>
        <c:minorTickMark val="none"/>
        <c:tickLblPos val="none"/>
        <c:crossAx val="387520240"/>
        <c:crosses val="autoZero"/>
        <c:auto val="1"/>
        <c:lblAlgn val="ctr"/>
        <c:lblOffset val="100"/>
        <c:noMultiLvlLbl val="1"/>
      </c:catAx>
      <c:valAx>
        <c:axId val="38752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51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11944</c:v>
                </c:pt>
                <c:pt idx="1">
                  <c:v>12972</c:v>
                </c:pt>
                <c:pt idx="2">
                  <c:v>14113</c:v>
                </c:pt>
                <c:pt idx="3">
                  <c:v>14657</c:v>
                </c:pt>
                <c:pt idx="4">
                  <c:v>14873</c:v>
                </c:pt>
              </c:numCache>
            </c:numRef>
          </c:val>
          <c:extLst>
            <c:ext xmlns:c16="http://schemas.microsoft.com/office/drawing/2014/chart" uri="{C3380CC4-5D6E-409C-BE32-E72D297353CC}">
              <c16:uniqueId val="{00000000-8A7E-4588-B118-6A61AB45F1BF}"/>
            </c:ext>
          </c:extLst>
        </c:ser>
        <c:dLbls>
          <c:showLegendKey val="0"/>
          <c:showVal val="0"/>
          <c:showCatName val="0"/>
          <c:showSerName val="0"/>
          <c:showPercent val="0"/>
          <c:showBubbleSize val="0"/>
        </c:dLbls>
        <c:gapWidth val="150"/>
        <c:axId val="387521808"/>
        <c:axId val="38752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8A7E-4588-B118-6A61AB45F1BF}"/>
            </c:ext>
          </c:extLst>
        </c:ser>
        <c:dLbls>
          <c:showLegendKey val="0"/>
          <c:showVal val="0"/>
          <c:showCatName val="0"/>
          <c:showSerName val="0"/>
          <c:showPercent val="0"/>
          <c:showBubbleSize val="0"/>
        </c:dLbls>
        <c:marker val="1"/>
        <c:smooth val="0"/>
        <c:axId val="387521808"/>
        <c:axId val="387523768"/>
      </c:lineChart>
      <c:catAx>
        <c:axId val="387521808"/>
        <c:scaling>
          <c:orientation val="minMax"/>
        </c:scaling>
        <c:delete val="1"/>
        <c:axPos val="b"/>
        <c:numFmt formatCode="General" sourceLinked="1"/>
        <c:majorTickMark val="none"/>
        <c:minorTickMark val="none"/>
        <c:tickLblPos val="none"/>
        <c:crossAx val="387523768"/>
        <c:crosses val="autoZero"/>
        <c:auto val="1"/>
        <c:lblAlgn val="ctr"/>
        <c:lblOffset val="100"/>
        <c:noMultiLvlLbl val="1"/>
      </c:catAx>
      <c:valAx>
        <c:axId val="387523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52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39090</c:v>
                </c:pt>
                <c:pt idx="1">
                  <c:v>40157</c:v>
                </c:pt>
                <c:pt idx="2">
                  <c:v>42802</c:v>
                </c:pt>
                <c:pt idx="3">
                  <c:v>43880</c:v>
                </c:pt>
                <c:pt idx="4">
                  <c:v>45983</c:v>
                </c:pt>
              </c:numCache>
            </c:numRef>
          </c:val>
          <c:extLst>
            <c:ext xmlns:c16="http://schemas.microsoft.com/office/drawing/2014/chart" uri="{C3380CC4-5D6E-409C-BE32-E72D297353CC}">
              <c16:uniqueId val="{00000000-7D41-4CC9-8BFB-88C739BBE527}"/>
            </c:ext>
          </c:extLst>
        </c:ser>
        <c:dLbls>
          <c:showLegendKey val="0"/>
          <c:showVal val="0"/>
          <c:showCatName val="0"/>
          <c:showSerName val="0"/>
          <c:showPercent val="0"/>
          <c:showBubbleSize val="0"/>
        </c:dLbls>
        <c:gapWidth val="150"/>
        <c:axId val="388266752"/>
        <c:axId val="3882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7D41-4CC9-8BFB-88C739BBE527}"/>
            </c:ext>
          </c:extLst>
        </c:ser>
        <c:dLbls>
          <c:showLegendKey val="0"/>
          <c:showVal val="0"/>
          <c:showCatName val="0"/>
          <c:showSerName val="0"/>
          <c:showPercent val="0"/>
          <c:showBubbleSize val="0"/>
        </c:dLbls>
        <c:marker val="1"/>
        <c:smooth val="0"/>
        <c:axId val="388266752"/>
        <c:axId val="388271456"/>
      </c:lineChart>
      <c:catAx>
        <c:axId val="388266752"/>
        <c:scaling>
          <c:orientation val="minMax"/>
        </c:scaling>
        <c:delete val="1"/>
        <c:axPos val="b"/>
        <c:numFmt formatCode="General" sourceLinked="1"/>
        <c:majorTickMark val="none"/>
        <c:minorTickMark val="none"/>
        <c:tickLblPos val="none"/>
        <c:crossAx val="388271456"/>
        <c:crosses val="autoZero"/>
        <c:auto val="1"/>
        <c:lblAlgn val="ctr"/>
        <c:lblOffset val="100"/>
        <c:noMultiLvlLbl val="1"/>
      </c:catAx>
      <c:valAx>
        <c:axId val="388271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26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3E-4E1D-AE6A-9ED261334AC9}"/>
            </c:ext>
          </c:extLst>
        </c:ser>
        <c:dLbls>
          <c:showLegendKey val="0"/>
          <c:showVal val="0"/>
          <c:showCatName val="0"/>
          <c:showSerName val="0"/>
          <c:showPercent val="0"/>
          <c:showBubbleSize val="0"/>
        </c:dLbls>
        <c:gapWidth val="150"/>
        <c:axId val="388268712"/>
        <c:axId val="38827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C53E-4E1D-AE6A-9ED261334AC9}"/>
            </c:ext>
          </c:extLst>
        </c:ser>
        <c:dLbls>
          <c:showLegendKey val="0"/>
          <c:showVal val="0"/>
          <c:showCatName val="0"/>
          <c:showSerName val="0"/>
          <c:showPercent val="0"/>
          <c:showBubbleSize val="0"/>
        </c:dLbls>
        <c:marker val="1"/>
        <c:smooth val="0"/>
        <c:axId val="388268712"/>
        <c:axId val="388270280"/>
      </c:lineChart>
      <c:catAx>
        <c:axId val="388268712"/>
        <c:scaling>
          <c:orientation val="minMax"/>
        </c:scaling>
        <c:delete val="1"/>
        <c:axPos val="b"/>
        <c:numFmt formatCode="General" sourceLinked="1"/>
        <c:majorTickMark val="none"/>
        <c:minorTickMark val="none"/>
        <c:tickLblPos val="none"/>
        <c:crossAx val="388270280"/>
        <c:crosses val="autoZero"/>
        <c:auto val="1"/>
        <c:lblAlgn val="ctr"/>
        <c:lblOffset val="100"/>
        <c:noMultiLvlLbl val="1"/>
      </c:catAx>
      <c:valAx>
        <c:axId val="38827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26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熊本県水俣市　国保水俣市立総合医療センター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357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361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22709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29327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357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357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106.5</v>
      </c>
      <c r="Q33" s="129"/>
      <c r="R33" s="129"/>
      <c r="S33" s="129"/>
      <c r="T33" s="129"/>
      <c r="U33" s="129"/>
      <c r="V33" s="129"/>
      <c r="W33" s="129"/>
      <c r="X33" s="129"/>
      <c r="Y33" s="129"/>
      <c r="Z33" s="129"/>
      <c r="AA33" s="129"/>
      <c r="AB33" s="129"/>
      <c r="AC33" s="129"/>
      <c r="AD33" s="130"/>
      <c r="AE33" s="128">
        <f>データ!AJ7</f>
        <v>105.5</v>
      </c>
      <c r="AF33" s="129"/>
      <c r="AG33" s="129"/>
      <c r="AH33" s="129"/>
      <c r="AI33" s="129"/>
      <c r="AJ33" s="129"/>
      <c r="AK33" s="129"/>
      <c r="AL33" s="129"/>
      <c r="AM33" s="129"/>
      <c r="AN33" s="129"/>
      <c r="AO33" s="129"/>
      <c r="AP33" s="129"/>
      <c r="AQ33" s="129"/>
      <c r="AR33" s="129"/>
      <c r="AS33" s="130"/>
      <c r="AT33" s="128">
        <f>データ!AK7</f>
        <v>108.9</v>
      </c>
      <c r="AU33" s="129"/>
      <c r="AV33" s="129"/>
      <c r="AW33" s="129"/>
      <c r="AX33" s="129"/>
      <c r="AY33" s="129"/>
      <c r="AZ33" s="129"/>
      <c r="BA33" s="129"/>
      <c r="BB33" s="129"/>
      <c r="BC33" s="129"/>
      <c r="BD33" s="129"/>
      <c r="BE33" s="129"/>
      <c r="BF33" s="129"/>
      <c r="BG33" s="129"/>
      <c r="BH33" s="130"/>
      <c r="BI33" s="128">
        <f>データ!AL7</f>
        <v>115.4</v>
      </c>
      <c r="BJ33" s="129"/>
      <c r="BK33" s="129"/>
      <c r="BL33" s="129"/>
      <c r="BM33" s="129"/>
      <c r="BN33" s="129"/>
      <c r="BO33" s="129"/>
      <c r="BP33" s="129"/>
      <c r="BQ33" s="129"/>
      <c r="BR33" s="129"/>
      <c r="BS33" s="129"/>
      <c r="BT33" s="129"/>
      <c r="BU33" s="129"/>
      <c r="BV33" s="129"/>
      <c r="BW33" s="130"/>
      <c r="BX33" s="128">
        <f>データ!AM7</f>
        <v>109.8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100.4</v>
      </c>
      <c r="DE33" s="129"/>
      <c r="DF33" s="129"/>
      <c r="DG33" s="129"/>
      <c r="DH33" s="129"/>
      <c r="DI33" s="129"/>
      <c r="DJ33" s="129"/>
      <c r="DK33" s="129"/>
      <c r="DL33" s="129"/>
      <c r="DM33" s="129"/>
      <c r="DN33" s="129"/>
      <c r="DO33" s="129"/>
      <c r="DP33" s="129"/>
      <c r="DQ33" s="129"/>
      <c r="DR33" s="130"/>
      <c r="DS33" s="128">
        <f>データ!AU7</f>
        <v>100.6</v>
      </c>
      <c r="DT33" s="129"/>
      <c r="DU33" s="129"/>
      <c r="DV33" s="129"/>
      <c r="DW33" s="129"/>
      <c r="DX33" s="129"/>
      <c r="DY33" s="129"/>
      <c r="DZ33" s="129"/>
      <c r="EA33" s="129"/>
      <c r="EB33" s="129"/>
      <c r="EC33" s="129"/>
      <c r="ED33" s="129"/>
      <c r="EE33" s="129"/>
      <c r="EF33" s="129"/>
      <c r="EG33" s="130"/>
      <c r="EH33" s="128">
        <f>データ!AV7</f>
        <v>96.4</v>
      </c>
      <c r="EI33" s="129"/>
      <c r="EJ33" s="129"/>
      <c r="EK33" s="129"/>
      <c r="EL33" s="129"/>
      <c r="EM33" s="129"/>
      <c r="EN33" s="129"/>
      <c r="EO33" s="129"/>
      <c r="EP33" s="129"/>
      <c r="EQ33" s="129"/>
      <c r="ER33" s="129"/>
      <c r="ES33" s="129"/>
      <c r="ET33" s="129"/>
      <c r="EU33" s="129"/>
      <c r="EV33" s="130"/>
      <c r="EW33" s="128">
        <f>データ!AW7</f>
        <v>95.8</v>
      </c>
      <c r="EX33" s="129"/>
      <c r="EY33" s="129"/>
      <c r="EZ33" s="129"/>
      <c r="FA33" s="129"/>
      <c r="FB33" s="129"/>
      <c r="FC33" s="129"/>
      <c r="FD33" s="129"/>
      <c r="FE33" s="129"/>
      <c r="FF33" s="129"/>
      <c r="FG33" s="129"/>
      <c r="FH33" s="129"/>
      <c r="FI33" s="129"/>
      <c r="FJ33" s="129"/>
      <c r="FK33" s="130"/>
      <c r="FL33" s="128">
        <f>データ!AX7</f>
        <v>89.9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v>
      </c>
      <c r="GS33" s="129"/>
      <c r="GT33" s="129"/>
      <c r="GU33" s="129"/>
      <c r="GV33" s="129"/>
      <c r="GW33" s="129"/>
      <c r="GX33" s="129"/>
      <c r="GY33" s="129"/>
      <c r="GZ33" s="129"/>
      <c r="HA33" s="129"/>
      <c r="HB33" s="129"/>
      <c r="HC33" s="129"/>
      <c r="HD33" s="129"/>
      <c r="HE33" s="129"/>
      <c r="HF33" s="130"/>
      <c r="HG33" s="128">
        <f>データ!BF7</f>
        <v>98.1</v>
      </c>
      <c r="HH33" s="129"/>
      <c r="HI33" s="129"/>
      <c r="HJ33" s="129"/>
      <c r="HK33" s="129"/>
      <c r="HL33" s="129"/>
      <c r="HM33" s="129"/>
      <c r="HN33" s="129"/>
      <c r="HO33" s="129"/>
      <c r="HP33" s="129"/>
      <c r="HQ33" s="129"/>
      <c r="HR33" s="129"/>
      <c r="HS33" s="129"/>
      <c r="HT33" s="129"/>
      <c r="HU33" s="130"/>
      <c r="HV33" s="128">
        <f>データ!BG7</f>
        <v>93.8</v>
      </c>
      <c r="HW33" s="129"/>
      <c r="HX33" s="129"/>
      <c r="HY33" s="129"/>
      <c r="HZ33" s="129"/>
      <c r="IA33" s="129"/>
      <c r="IB33" s="129"/>
      <c r="IC33" s="129"/>
      <c r="ID33" s="129"/>
      <c r="IE33" s="129"/>
      <c r="IF33" s="129"/>
      <c r="IG33" s="129"/>
      <c r="IH33" s="129"/>
      <c r="II33" s="129"/>
      <c r="IJ33" s="130"/>
      <c r="IK33" s="128">
        <f>データ!BH7</f>
        <v>94.7</v>
      </c>
      <c r="IL33" s="129"/>
      <c r="IM33" s="129"/>
      <c r="IN33" s="129"/>
      <c r="IO33" s="129"/>
      <c r="IP33" s="129"/>
      <c r="IQ33" s="129"/>
      <c r="IR33" s="129"/>
      <c r="IS33" s="129"/>
      <c r="IT33" s="129"/>
      <c r="IU33" s="129"/>
      <c r="IV33" s="129"/>
      <c r="IW33" s="129"/>
      <c r="IX33" s="129"/>
      <c r="IY33" s="130"/>
      <c r="IZ33" s="128">
        <f>データ!BI7</f>
        <v>89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71.900000000000006</v>
      </c>
      <c r="KG33" s="129"/>
      <c r="KH33" s="129"/>
      <c r="KI33" s="129"/>
      <c r="KJ33" s="129"/>
      <c r="KK33" s="129"/>
      <c r="KL33" s="129"/>
      <c r="KM33" s="129"/>
      <c r="KN33" s="129"/>
      <c r="KO33" s="129"/>
      <c r="KP33" s="129"/>
      <c r="KQ33" s="129"/>
      <c r="KR33" s="129"/>
      <c r="KS33" s="129"/>
      <c r="KT33" s="130"/>
      <c r="KU33" s="128">
        <f>データ!BQ7</f>
        <v>76.900000000000006</v>
      </c>
      <c r="KV33" s="129"/>
      <c r="KW33" s="129"/>
      <c r="KX33" s="129"/>
      <c r="KY33" s="129"/>
      <c r="KZ33" s="129"/>
      <c r="LA33" s="129"/>
      <c r="LB33" s="129"/>
      <c r="LC33" s="129"/>
      <c r="LD33" s="129"/>
      <c r="LE33" s="129"/>
      <c r="LF33" s="129"/>
      <c r="LG33" s="129"/>
      <c r="LH33" s="129"/>
      <c r="LI33" s="130"/>
      <c r="LJ33" s="128">
        <f>データ!BR7</f>
        <v>70.3</v>
      </c>
      <c r="LK33" s="129"/>
      <c r="LL33" s="129"/>
      <c r="LM33" s="129"/>
      <c r="LN33" s="129"/>
      <c r="LO33" s="129"/>
      <c r="LP33" s="129"/>
      <c r="LQ33" s="129"/>
      <c r="LR33" s="129"/>
      <c r="LS33" s="129"/>
      <c r="LT33" s="129"/>
      <c r="LU33" s="129"/>
      <c r="LV33" s="129"/>
      <c r="LW33" s="129"/>
      <c r="LX33" s="130"/>
      <c r="LY33" s="128">
        <f>データ!BS7</f>
        <v>66.599999999999994</v>
      </c>
      <c r="LZ33" s="129"/>
      <c r="MA33" s="129"/>
      <c r="MB33" s="129"/>
      <c r="MC33" s="129"/>
      <c r="MD33" s="129"/>
      <c r="ME33" s="129"/>
      <c r="MF33" s="129"/>
      <c r="MG33" s="129"/>
      <c r="MH33" s="129"/>
      <c r="MI33" s="129"/>
      <c r="MJ33" s="129"/>
      <c r="MK33" s="129"/>
      <c r="ML33" s="129"/>
      <c r="MM33" s="130"/>
      <c r="MN33" s="128">
        <f>データ!BT7</f>
        <v>62.2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185</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39090</v>
      </c>
      <c r="Q55" s="144"/>
      <c r="R55" s="144"/>
      <c r="S55" s="144"/>
      <c r="T55" s="144"/>
      <c r="U55" s="144"/>
      <c r="V55" s="144"/>
      <c r="W55" s="144"/>
      <c r="X55" s="144"/>
      <c r="Y55" s="144"/>
      <c r="Z55" s="144"/>
      <c r="AA55" s="144"/>
      <c r="AB55" s="144"/>
      <c r="AC55" s="144"/>
      <c r="AD55" s="145"/>
      <c r="AE55" s="143">
        <f>データ!CB7</f>
        <v>40157</v>
      </c>
      <c r="AF55" s="144"/>
      <c r="AG55" s="144"/>
      <c r="AH55" s="144"/>
      <c r="AI55" s="144"/>
      <c r="AJ55" s="144"/>
      <c r="AK55" s="144"/>
      <c r="AL55" s="144"/>
      <c r="AM55" s="144"/>
      <c r="AN55" s="144"/>
      <c r="AO55" s="144"/>
      <c r="AP55" s="144"/>
      <c r="AQ55" s="144"/>
      <c r="AR55" s="144"/>
      <c r="AS55" s="145"/>
      <c r="AT55" s="143">
        <f>データ!CC7</f>
        <v>42802</v>
      </c>
      <c r="AU55" s="144"/>
      <c r="AV55" s="144"/>
      <c r="AW55" s="144"/>
      <c r="AX55" s="144"/>
      <c r="AY55" s="144"/>
      <c r="AZ55" s="144"/>
      <c r="BA55" s="144"/>
      <c r="BB55" s="144"/>
      <c r="BC55" s="144"/>
      <c r="BD55" s="144"/>
      <c r="BE55" s="144"/>
      <c r="BF55" s="144"/>
      <c r="BG55" s="144"/>
      <c r="BH55" s="145"/>
      <c r="BI55" s="143">
        <f>データ!CD7</f>
        <v>43880</v>
      </c>
      <c r="BJ55" s="144"/>
      <c r="BK55" s="144"/>
      <c r="BL55" s="144"/>
      <c r="BM55" s="144"/>
      <c r="BN55" s="144"/>
      <c r="BO55" s="144"/>
      <c r="BP55" s="144"/>
      <c r="BQ55" s="144"/>
      <c r="BR55" s="144"/>
      <c r="BS55" s="144"/>
      <c r="BT55" s="144"/>
      <c r="BU55" s="144"/>
      <c r="BV55" s="144"/>
      <c r="BW55" s="145"/>
      <c r="BX55" s="143">
        <f>データ!CE7</f>
        <v>45983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11944</v>
      </c>
      <c r="DE55" s="144"/>
      <c r="DF55" s="144"/>
      <c r="DG55" s="144"/>
      <c r="DH55" s="144"/>
      <c r="DI55" s="144"/>
      <c r="DJ55" s="144"/>
      <c r="DK55" s="144"/>
      <c r="DL55" s="144"/>
      <c r="DM55" s="144"/>
      <c r="DN55" s="144"/>
      <c r="DO55" s="144"/>
      <c r="DP55" s="144"/>
      <c r="DQ55" s="144"/>
      <c r="DR55" s="145"/>
      <c r="DS55" s="143">
        <f>データ!CM7</f>
        <v>12972</v>
      </c>
      <c r="DT55" s="144"/>
      <c r="DU55" s="144"/>
      <c r="DV55" s="144"/>
      <c r="DW55" s="144"/>
      <c r="DX55" s="144"/>
      <c r="DY55" s="144"/>
      <c r="DZ55" s="144"/>
      <c r="EA55" s="144"/>
      <c r="EB55" s="144"/>
      <c r="EC55" s="144"/>
      <c r="ED55" s="144"/>
      <c r="EE55" s="144"/>
      <c r="EF55" s="144"/>
      <c r="EG55" s="145"/>
      <c r="EH55" s="143">
        <f>データ!CN7</f>
        <v>14113</v>
      </c>
      <c r="EI55" s="144"/>
      <c r="EJ55" s="144"/>
      <c r="EK55" s="144"/>
      <c r="EL55" s="144"/>
      <c r="EM55" s="144"/>
      <c r="EN55" s="144"/>
      <c r="EO55" s="144"/>
      <c r="EP55" s="144"/>
      <c r="EQ55" s="144"/>
      <c r="ER55" s="144"/>
      <c r="ES55" s="144"/>
      <c r="ET55" s="144"/>
      <c r="EU55" s="144"/>
      <c r="EV55" s="145"/>
      <c r="EW55" s="143">
        <f>データ!CO7</f>
        <v>14657</v>
      </c>
      <c r="EX55" s="144"/>
      <c r="EY55" s="144"/>
      <c r="EZ55" s="144"/>
      <c r="FA55" s="144"/>
      <c r="FB55" s="144"/>
      <c r="FC55" s="144"/>
      <c r="FD55" s="144"/>
      <c r="FE55" s="144"/>
      <c r="FF55" s="144"/>
      <c r="FG55" s="144"/>
      <c r="FH55" s="144"/>
      <c r="FI55" s="144"/>
      <c r="FJ55" s="144"/>
      <c r="FK55" s="145"/>
      <c r="FL55" s="143">
        <f>データ!CP7</f>
        <v>14873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51.7</v>
      </c>
      <c r="GS55" s="129"/>
      <c r="GT55" s="129"/>
      <c r="GU55" s="129"/>
      <c r="GV55" s="129"/>
      <c r="GW55" s="129"/>
      <c r="GX55" s="129"/>
      <c r="GY55" s="129"/>
      <c r="GZ55" s="129"/>
      <c r="HA55" s="129"/>
      <c r="HB55" s="129"/>
      <c r="HC55" s="129"/>
      <c r="HD55" s="129"/>
      <c r="HE55" s="129"/>
      <c r="HF55" s="130"/>
      <c r="HG55" s="128">
        <f>データ!CX7</f>
        <v>52.6</v>
      </c>
      <c r="HH55" s="129"/>
      <c r="HI55" s="129"/>
      <c r="HJ55" s="129"/>
      <c r="HK55" s="129"/>
      <c r="HL55" s="129"/>
      <c r="HM55" s="129"/>
      <c r="HN55" s="129"/>
      <c r="HO55" s="129"/>
      <c r="HP55" s="129"/>
      <c r="HQ55" s="129"/>
      <c r="HR55" s="129"/>
      <c r="HS55" s="129"/>
      <c r="HT55" s="129"/>
      <c r="HU55" s="130"/>
      <c r="HV55" s="128">
        <f>データ!CY7</f>
        <v>63.1</v>
      </c>
      <c r="HW55" s="129"/>
      <c r="HX55" s="129"/>
      <c r="HY55" s="129"/>
      <c r="HZ55" s="129"/>
      <c r="IA55" s="129"/>
      <c r="IB55" s="129"/>
      <c r="IC55" s="129"/>
      <c r="ID55" s="129"/>
      <c r="IE55" s="129"/>
      <c r="IF55" s="129"/>
      <c r="IG55" s="129"/>
      <c r="IH55" s="129"/>
      <c r="II55" s="129"/>
      <c r="IJ55" s="130"/>
      <c r="IK55" s="128">
        <f>データ!CZ7</f>
        <v>62.1</v>
      </c>
      <c r="IL55" s="129"/>
      <c r="IM55" s="129"/>
      <c r="IN55" s="129"/>
      <c r="IO55" s="129"/>
      <c r="IP55" s="129"/>
      <c r="IQ55" s="129"/>
      <c r="IR55" s="129"/>
      <c r="IS55" s="129"/>
      <c r="IT55" s="129"/>
      <c r="IU55" s="129"/>
      <c r="IV55" s="129"/>
      <c r="IW55" s="129"/>
      <c r="IX55" s="129"/>
      <c r="IY55" s="130"/>
      <c r="IZ55" s="128">
        <f>データ!DA7</f>
        <v>65.7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19.600000000000001</v>
      </c>
      <c r="KG55" s="129"/>
      <c r="KH55" s="129"/>
      <c r="KI55" s="129"/>
      <c r="KJ55" s="129"/>
      <c r="KK55" s="129"/>
      <c r="KL55" s="129"/>
      <c r="KM55" s="129"/>
      <c r="KN55" s="129"/>
      <c r="KO55" s="129"/>
      <c r="KP55" s="129"/>
      <c r="KQ55" s="129"/>
      <c r="KR55" s="129"/>
      <c r="KS55" s="129"/>
      <c r="KT55" s="130"/>
      <c r="KU55" s="128">
        <f>データ!DI7</f>
        <v>21.1</v>
      </c>
      <c r="KV55" s="129"/>
      <c r="KW55" s="129"/>
      <c r="KX55" s="129"/>
      <c r="KY55" s="129"/>
      <c r="KZ55" s="129"/>
      <c r="LA55" s="129"/>
      <c r="LB55" s="129"/>
      <c r="LC55" s="129"/>
      <c r="LD55" s="129"/>
      <c r="LE55" s="129"/>
      <c r="LF55" s="129"/>
      <c r="LG55" s="129"/>
      <c r="LH55" s="129"/>
      <c r="LI55" s="130"/>
      <c r="LJ55" s="128">
        <f>データ!DJ7</f>
        <v>21.5</v>
      </c>
      <c r="LK55" s="129"/>
      <c r="LL55" s="129"/>
      <c r="LM55" s="129"/>
      <c r="LN55" s="129"/>
      <c r="LO55" s="129"/>
      <c r="LP55" s="129"/>
      <c r="LQ55" s="129"/>
      <c r="LR55" s="129"/>
      <c r="LS55" s="129"/>
      <c r="LT55" s="129"/>
      <c r="LU55" s="129"/>
      <c r="LV55" s="129"/>
      <c r="LW55" s="129"/>
      <c r="LX55" s="130"/>
      <c r="LY55" s="128">
        <f>データ!DK7</f>
        <v>21.9</v>
      </c>
      <c r="LZ55" s="129"/>
      <c r="MA55" s="129"/>
      <c r="MB55" s="129"/>
      <c r="MC55" s="129"/>
      <c r="MD55" s="129"/>
      <c r="ME55" s="129"/>
      <c r="MF55" s="129"/>
      <c r="MG55" s="129"/>
      <c r="MH55" s="129"/>
      <c r="MI55" s="129"/>
      <c r="MJ55" s="129"/>
      <c r="MK55" s="129"/>
      <c r="ML55" s="129"/>
      <c r="MM55" s="130"/>
      <c r="MN55" s="128">
        <f>データ!DL7</f>
        <v>23.3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52405</v>
      </c>
      <c r="Q56" s="144"/>
      <c r="R56" s="144"/>
      <c r="S56" s="144"/>
      <c r="T56" s="144"/>
      <c r="U56" s="144"/>
      <c r="V56" s="144"/>
      <c r="W56" s="144"/>
      <c r="X56" s="144"/>
      <c r="Y56" s="144"/>
      <c r="Z56" s="144"/>
      <c r="AA56" s="144"/>
      <c r="AB56" s="144"/>
      <c r="AC56" s="144"/>
      <c r="AD56" s="145"/>
      <c r="AE56" s="143">
        <f>データ!CG7</f>
        <v>53523</v>
      </c>
      <c r="AF56" s="144"/>
      <c r="AG56" s="144"/>
      <c r="AH56" s="144"/>
      <c r="AI56" s="144"/>
      <c r="AJ56" s="144"/>
      <c r="AK56" s="144"/>
      <c r="AL56" s="144"/>
      <c r="AM56" s="144"/>
      <c r="AN56" s="144"/>
      <c r="AO56" s="144"/>
      <c r="AP56" s="144"/>
      <c r="AQ56" s="144"/>
      <c r="AR56" s="144"/>
      <c r="AS56" s="145"/>
      <c r="AT56" s="143">
        <f>データ!CH7</f>
        <v>57368</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14290</v>
      </c>
      <c r="DE56" s="144"/>
      <c r="DF56" s="144"/>
      <c r="DG56" s="144"/>
      <c r="DH56" s="144"/>
      <c r="DI56" s="144"/>
      <c r="DJ56" s="144"/>
      <c r="DK56" s="144"/>
      <c r="DL56" s="144"/>
      <c r="DM56" s="144"/>
      <c r="DN56" s="144"/>
      <c r="DO56" s="144"/>
      <c r="DP56" s="144"/>
      <c r="DQ56" s="144"/>
      <c r="DR56" s="145"/>
      <c r="DS56" s="143">
        <f>データ!CR7</f>
        <v>15111</v>
      </c>
      <c r="DT56" s="144"/>
      <c r="DU56" s="144"/>
      <c r="DV56" s="144"/>
      <c r="DW56" s="144"/>
      <c r="DX56" s="144"/>
      <c r="DY56" s="144"/>
      <c r="DZ56" s="144"/>
      <c r="EA56" s="144"/>
      <c r="EB56" s="144"/>
      <c r="EC56" s="144"/>
      <c r="ED56" s="144"/>
      <c r="EE56" s="144"/>
      <c r="EF56" s="144"/>
      <c r="EG56" s="145"/>
      <c r="EH56" s="143">
        <f>データ!CS7</f>
        <v>15986</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187</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56.9</v>
      </c>
      <c r="DH79" s="129"/>
      <c r="DI79" s="129"/>
      <c r="DJ79" s="129"/>
      <c r="DK79" s="129"/>
      <c r="DL79" s="129"/>
      <c r="DM79" s="129"/>
      <c r="DN79" s="129"/>
      <c r="DO79" s="129"/>
      <c r="DP79" s="129"/>
      <c r="DQ79" s="129"/>
      <c r="DR79" s="129"/>
      <c r="DS79" s="129"/>
      <c r="DT79" s="129"/>
      <c r="DU79" s="130"/>
      <c r="DV79" s="128">
        <f>データ!EE7</f>
        <v>59.6</v>
      </c>
      <c r="DW79" s="129"/>
      <c r="DX79" s="129"/>
      <c r="DY79" s="129"/>
      <c r="DZ79" s="129"/>
      <c r="EA79" s="129"/>
      <c r="EB79" s="129"/>
      <c r="EC79" s="129"/>
      <c r="ED79" s="129"/>
      <c r="EE79" s="129"/>
      <c r="EF79" s="129"/>
      <c r="EG79" s="129"/>
      <c r="EH79" s="129"/>
      <c r="EI79" s="129"/>
      <c r="EJ79" s="130"/>
      <c r="EK79" s="128">
        <f>データ!EF7</f>
        <v>57.4</v>
      </c>
      <c r="EL79" s="129"/>
      <c r="EM79" s="129"/>
      <c r="EN79" s="129"/>
      <c r="EO79" s="129"/>
      <c r="EP79" s="129"/>
      <c r="EQ79" s="129"/>
      <c r="ER79" s="129"/>
      <c r="ES79" s="129"/>
      <c r="ET79" s="129"/>
      <c r="EU79" s="129"/>
      <c r="EV79" s="129"/>
      <c r="EW79" s="129"/>
      <c r="EX79" s="129"/>
      <c r="EY79" s="130"/>
      <c r="EZ79" s="128">
        <f>データ!EG7</f>
        <v>59.8</v>
      </c>
      <c r="FA79" s="129"/>
      <c r="FB79" s="129"/>
      <c r="FC79" s="129"/>
      <c r="FD79" s="129"/>
      <c r="FE79" s="129"/>
      <c r="FF79" s="129"/>
      <c r="FG79" s="129"/>
      <c r="FH79" s="129"/>
      <c r="FI79" s="129"/>
      <c r="FJ79" s="129"/>
      <c r="FK79" s="129"/>
      <c r="FL79" s="129"/>
      <c r="FM79" s="129"/>
      <c r="FN79" s="130"/>
      <c r="FO79" s="128">
        <f>データ!EH7</f>
        <v>61.9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v>
      </c>
      <c r="GU79" s="129"/>
      <c r="GV79" s="129"/>
      <c r="GW79" s="129"/>
      <c r="GX79" s="129"/>
      <c r="GY79" s="129"/>
      <c r="GZ79" s="129"/>
      <c r="HA79" s="129"/>
      <c r="HB79" s="129"/>
      <c r="HC79" s="129"/>
      <c r="HD79" s="129"/>
      <c r="HE79" s="129"/>
      <c r="HF79" s="129"/>
      <c r="HG79" s="129"/>
      <c r="HH79" s="130"/>
      <c r="HI79" s="128">
        <f>データ!EP7</f>
        <v>75.7</v>
      </c>
      <c r="HJ79" s="129"/>
      <c r="HK79" s="129"/>
      <c r="HL79" s="129"/>
      <c r="HM79" s="129"/>
      <c r="HN79" s="129"/>
      <c r="HO79" s="129"/>
      <c r="HP79" s="129"/>
      <c r="HQ79" s="129"/>
      <c r="HR79" s="129"/>
      <c r="HS79" s="129"/>
      <c r="HT79" s="129"/>
      <c r="HU79" s="129"/>
      <c r="HV79" s="129"/>
      <c r="HW79" s="130"/>
      <c r="HX79" s="128">
        <f>データ!EQ7</f>
        <v>62.9</v>
      </c>
      <c r="HY79" s="129"/>
      <c r="HZ79" s="129"/>
      <c r="IA79" s="129"/>
      <c r="IB79" s="129"/>
      <c r="IC79" s="129"/>
      <c r="ID79" s="129"/>
      <c r="IE79" s="129"/>
      <c r="IF79" s="129"/>
      <c r="IG79" s="129"/>
      <c r="IH79" s="129"/>
      <c r="II79" s="129"/>
      <c r="IJ79" s="129"/>
      <c r="IK79" s="129"/>
      <c r="IL79" s="130"/>
      <c r="IM79" s="128">
        <f>データ!ER7</f>
        <v>64.8</v>
      </c>
      <c r="IN79" s="129"/>
      <c r="IO79" s="129"/>
      <c r="IP79" s="129"/>
      <c r="IQ79" s="129"/>
      <c r="IR79" s="129"/>
      <c r="IS79" s="129"/>
      <c r="IT79" s="129"/>
      <c r="IU79" s="129"/>
      <c r="IV79" s="129"/>
      <c r="IW79" s="129"/>
      <c r="IX79" s="129"/>
      <c r="IY79" s="129"/>
      <c r="IZ79" s="129"/>
      <c r="JA79" s="130"/>
      <c r="JB79" s="128">
        <f>データ!ES7</f>
        <v>65.400000000000006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31599368</v>
      </c>
      <c r="KH79" s="144"/>
      <c r="KI79" s="144"/>
      <c r="KJ79" s="144"/>
      <c r="KK79" s="144"/>
      <c r="KL79" s="144"/>
      <c r="KM79" s="144"/>
      <c r="KN79" s="144"/>
      <c r="KO79" s="144"/>
      <c r="KP79" s="144"/>
      <c r="KQ79" s="144"/>
      <c r="KR79" s="144"/>
      <c r="KS79" s="144"/>
      <c r="KT79" s="144"/>
      <c r="KU79" s="145"/>
      <c r="KV79" s="143">
        <f>データ!FA7</f>
        <v>31928028</v>
      </c>
      <c r="KW79" s="144"/>
      <c r="KX79" s="144"/>
      <c r="KY79" s="144"/>
      <c r="KZ79" s="144"/>
      <c r="LA79" s="144"/>
      <c r="LB79" s="144"/>
      <c r="LC79" s="144"/>
      <c r="LD79" s="144"/>
      <c r="LE79" s="144"/>
      <c r="LF79" s="144"/>
      <c r="LG79" s="144"/>
      <c r="LH79" s="144"/>
      <c r="LI79" s="144"/>
      <c r="LJ79" s="145"/>
      <c r="LK79" s="143">
        <f>データ!FB7</f>
        <v>32433175</v>
      </c>
      <c r="LL79" s="144"/>
      <c r="LM79" s="144"/>
      <c r="LN79" s="144"/>
      <c r="LO79" s="144"/>
      <c r="LP79" s="144"/>
      <c r="LQ79" s="144"/>
      <c r="LR79" s="144"/>
      <c r="LS79" s="144"/>
      <c r="LT79" s="144"/>
      <c r="LU79" s="144"/>
      <c r="LV79" s="144"/>
      <c r="LW79" s="144"/>
      <c r="LX79" s="144"/>
      <c r="LY79" s="145"/>
      <c r="LZ79" s="143">
        <f>データ!FC7</f>
        <v>32904662</v>
      </c>
      <c r="MA79" s="144"/>
      <c r="MB79" s="144"/>
      <c r="MC79" s="144"/>
      <c r="MD79" s="144"/>
      <c r="ME79" s="144"/>
      <c r="MF79" s="144"/>
      <c r="MG79" s="144"/>
      <c r="MH79" s="144"/>
      <c r="MI79" s="144"/>
      <c r="MJ79" s="144"/>
      <c r="MK79" s="144"/>
      <c r="ML79" s="144"/>
      <c r="MM79" s="144"/>
      <c r="MN79" s="145"/>
      <c r="MO79" s="143">
        <f>データ!FD7</f>
        <v>33733183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48918364</v>
      </c>
      <c r="KH80" s="144"/>
      <c r="KI80" s="144"/>
      <c r="KJ80" s="144"/>
      <c r="KK80" s="144"/>
      <c r="KL80" s="144"/>
      <c r="KM80" s="144"/>
      <c r="KN80" s="144"/>
      <c r="KO80" s="144"/>
      <c r="KP80" s="144"/>
      <c r="KQ80" s="144"/>
      <c r="KR80" s="144"/>
      <c r="KS80" s="144"/>
      <c r="KT80" s="144"/>
      <c r="KU80" s="145"/>
      <c r="KV80" s="143">
        <f>データ!FF7</f>
        <v>49696718</v>
      </c>
      <c r="KW80" s="144"/>
      <c r="KX80" s="144"/>
      <c r="KY80" s="144"/>
      <c r="KZ80" s="144"/>
      <c r="LA80" s="144"/>
      <c r="LB80" s="144"/>
      <c r="LC80" s="144"/>
      <c r="LD80" s="144"/>
      <c r="LE80" s="144"/>
      <c r="LF80" s="144"/>
      <c r="LG80" s="144"/>
      <c r="LH80" s="144"/>
      <c r="LI80" s="144"/>
      <c r="LJ80" s="145"/>
      <c r="LK80" s="143">
        <f>データ!FG7</f>
        <v>50234873</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q8cddEv2yM6tGKaDcOAgSPiDyTKH5SSZNjtnFn3zb66eJpv9wX2iyaDibfebSTH9tGm10XUoYZmJaRjDNAo1g==" saltValue="MoK016s/KC2cZ63aTiBc+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157</v>
      </c>
      <c r="AY5" s="49" t="s">
        <v>151</v>
      </c>
      <c r="AZ5" s="49" t="s">
        <v>152</v>
      </c>
      <c r="BA5" s="49" t="s">
        <v>153</v>
      </c>
      <c r="BB5" s="49" t="s">
        <v>154</v>
      </c>
      <c r="BC5" s="49" t="s">
        <v>155</v>
      </c>
      <c r="BD5" s="49" t="s">
        <v>156</v>
      </c>
      <c r="BE5" s="49" t="s">
        <v>158</v>
      </c>
      <c r="BF5" s="49" t="s">
        <v>159</v>
      </c>
      <c r="BG5" s="49" t="s">
        <v>148</v>
      </c>
      <c r="BH5" s="49" t="s">
        <v>149</v>
      </c>
      <c r="BI5" s="49" t="s">
        <v>150</v>
      </c>
      <c r="BJ5" s="49" t="s">
        <v>151</v>
      </c>
      <c r="BK5" s="49" t="s">
        <v>152</v>
      </c>
      <c r="BL5" s="49" t="s">
        <v>153</v>
      </c>
      <c r="BM5" s="49" t="s">
        <v>154</v>
      </c>
      <c r="BN5" s="49" t="s">
        <v>155</v>
      </c>
      <c r="BO5" s="49" t="s">
        <v>156</v>
      </c>
      <c r="BP5" s="49" t="s">
        <v>146</v>
      </c>
      <c r="BQ5" s="49" t="s">
        <v>147</v>
      </c>
      <c r="BR5" s="49" t="s">
        <v>160</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161</v>
      </c>
      <c r="CO5" s="49" t="s">
        <v>149</v>
      </c>
      <c r="CP5" s="49" t="s">
        <v>157</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157</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159</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157</v>
      </c>
      <c r="ET5" s="49" t="s">
        <v>151</v>
      </c>
      <c r="EU5" s="49" t="s">
        <v>152</v>
      </c>
      <c r="EV5" s="49" t="s">
        <v>153</v>
      </c>
      <c r="EW5" s="49" t="s">
        <v>154</v>
      </c>
      <c r="EX5" s="49" t="s">
        <v>155</v>
      </c>
      <c r="EY5" s="49" t="s">
        <v>162</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432059</v>
      </c>
      <c r="D6" s="50">
        <f t="shared" si="2"/>
        <v>46</v>
      </c>
      <c r="E6" s="50">
        <f t="shared" si="2"/>
        <v>6</v>
      </c>
      <c r="F6" s="50">
        <f t="shared" si="2"/>
        <v>0</v>
      </c>
      <c r="G6" s="50">
        <f t="shared" si="2"/>
        <v>1</v>
      </c>
      <c r="H6" s="158" t="str">
        <f>IF(H8&lt;&gt;I8,H8,"")&amp;IF(I8&lt;&gt;J8,I8,"")&amp;"　"&amp;J8</f>
        <v>熊本県水俣市　国保水俣市立総合医療センター</v>
      </c>
      <c r="I6" s="159"/>
      <c r="J6" s="16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20</v>
      </c>
      <c r="R6" s="50" t="str">
        <f t="shared" si="3"/>
        <v>対象</v>
      </c>
      <c r="S6" s="50" t="str">
        <f t="shared" si="3"/>
        <v>ド 透 訓</v>
      </c>
      <c r="T6" s="50" t="str">
        <f t="shared" si="3"/>
        <v>救 臨 感 災 地 輪</v>
      </c>
      <c r="U6" s="51">
        <f>U8</f>
        <v>22709</v>
      </c>
      <c r="V6" s="51">
        <f>V8</f>
        <v>29327</v>
      </c>
      <c r="W6" s="50" t="str">
        <f>W8</f>
        <v>-</v>
      </c>
      <c r="X6" s="50" t="str">
        <f t="shared" ref="X6" si="4">X8</f>
        <v>第２種該当</v>
      </c>
      <c r="Y6" s="50" t="str">
        <f t="shared" si="3"/>
        <v>１０：１</v>
      </c>
      <c r="Z6" s="51">
        <f t="shared" si="3"/>
        <v>357</v>
      </c>
      <c r="AA6" s="51" t="str">
        <f t="shared" si="3"/>
        <v>-</v>
      </c>
      <c r="AB6" s="51" t="str">
        <f t="shared" si="3"/>
        <v>-</v>
      </c>
      <c r="AC6" s="51" t="str">
        <f t="shared" si="3"/>
        <v>-</v>
      </c>
      <c r="AD6" s="51">
        <f t="shared" si="3"/>
        <v>4</v>
      </c>
      <c r="AE6" s="51">
        <f t="shared" si="3"/>
        <v>361</v>
      </c>
      <c r="AF6" s="51">
        <f t="shared" si="3"/>
        <v>357</v>
      </c>
      <c r="AG6" s="51" t="str">
        <f t="shared" si="3"/>
        <v>-</v>
      </c>
      <c r="AH6" s="51">
        <f t="shared" si="3"/>
        <v>357</v>
      </c>
      <c r="AI6" s="52">
        <f>IF(AI8="-",NA(),AI8)</f>
        <v>106.5</v>
      </c>
      <c r="AJ6" s="52">
        <f t="shared" ref="AJ6:AR6" si="5">IF(AJ8="-",NA(),AJ8)</f>
        <v>105.5</v>
      </c>
      <c r="AK6" s="52">
        <f t="shared" si="5"/>
        <v>108.9</v>
      </c>
      <c r="AL6" s="52">
        <f t="shared" si="5"/>
        <v>115.4</v>
      </c>
      <c r="AM6" s="52">
        <f t="shared" si="5"/>
        <v>109.8</v>
      </c>
      <c r="AN6" s="52">
        <f t="shared" si="5"/>
        <v>97.8</v>
      </c>
      <c r="AO6" s="52">
        <f t="shared" si="5"/>
        <v>97</v>
      </c>
      <c r="AP6" s="52">
        <f t="shared" si="5"/>
        <v>102.4</v>
      </c>
      <c r="AQ6" s="52">
        <f t="shared" si="5"/>
        <v>107.2</v>
      </c>
      <c r="AR6" s="52">
        <f t="shared" si="5"/>
        <v>104.8</v>
      </c>
      <c r="AS6" s="52" t="str">
        <f>IF(AS8="-","【-】","【"&amp;SUBSTITUTE(TEXT(AS8,"#,##0.0"),"-","△")&amp;"】")</f>
        <v>【103.5】</v>
      </c>
      <c r="AT6" s="52">
        <f>IF(AT8="-",NA(),AT8)</f>
        <v>100.4</v>
      </c>
      <c r="AU6" s="52">
        <f t="shared" ref="AU6:BC6" si="6">IF(AU8="-",NA(),AU8)</f>
        <v>100.6</v>
      </c>
      <c r="AV6" s="52">
        <f t="shared" si="6"/>
        <v>96.4</v>
      </c>
      <c r="AW6" s="52">
        <f t="shared" si="6"/>
        <v>95.8</v>
      </c>
      <c r="AX6" s="52">
        <f t="shared" si="6"/>
        <v>89.9</v>
      </c>
      <c r="AY6" s="52">
        <f t="shared" si="6"/>
        <v>89.7</v>
      </c>
      <c r="AZ6" s="52">
        <f t="shared" si="6"/>
        <v>89.3</v>
      </c>
      <c r="BA6" s="52">
        <f t="shared" si="6"/>
        <v>84.1</v>
      </c>
      <c r="BB6" s="52">
        <f t="shared" si="6"/>
        <v>86.3</v>
      </c>
      <c r="BC6" s="52">
        <f t="shared" si="6"/>
        <v>86.6</v>
      </c>
      <c r="BD6" s="52" t="str">
        <f>IF(BD8="-","【-】","【"&amp;SUBSTITUTE(TEXT(BD8,"#,##0.0"),"-","△")&amp;"】")</f>
        <v>【86.4】</v>
      </c>
      <c r="BE6" s="52">
        <f>IF(BE8="-",NA(),BE8)</f>
        <v>98</v>
      </c>
      <c r="BF6" s="52">
        <f t="shared" ref="BF6:BN6" si="7">IF(BF8="-",NA(),BF8)</f>
        <v>98.1</v>
      </c>
      <c r="BG6" s="52">
        <f t="shared" si="7"/>
        <v>93.8</v>
      </c>
      <c r="BH6" s="52">
        <f t="shared" si="7"/>
        <v>94.7</v>
      </c>
      <c r="BI6" s="52">
        <f t="shared" si="7"/>
        <v>89</v>
      </c>
      <c r="BJ6" s="52">
        <f t="shared" si="7"/>
        <v>86.7</v>
      </c>
      <c r="BK6" s="52">
        <f t="shared" si="7"/>
        <v>86.5</v>
      </c>
      <c r="BL6" s="52">
        <f t="shared" si="7"/>
        <v>81.400000000000006</v>
      </c>
      <c r="BM6" s="52">
        <f t="shared" si="7"/>
        <v>83.7</v>
      </c>
      <c r="BN6" s="52">
        <f t="shared" si="7"/>
        <v>84</v>
      </c>
      <c r="BO6" s="52" t="str">
        <f>IF(BO8="-","【-】","【"&amp;SUBSTITUTE(TEXT(BO8,"#,##0.0"),"-","△")&amp;"】")</f>
        <v>【83.7】</v>
      </c>
      <c r="BP6" s="52">
        <f>IF(BP8="-",NA(),BP8)</f>
        <v>71.900000000000006</v>
      </c>
      <c r="BQ6" s="52">
        <f t="shared" ref="BQ6:BY6" si="8">IF(BQ8="-",NA(),BQ8)</f>
        <v>76.900000000000006</v>
      </c>
      <c r="BR6" s="52">
        <f t="shared" si="8"/>
        <v>70.3</v>
      </c>
      <c r="BS6" s="52">
        <f t="shared" si="8"/>
        <v>66.599999999999994</v>
      </c>
      <c r="BT6" s="52">
        <f t="shared" si="8"/>
        <v>62.2</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39090</v>
      </c>
      <c r="CB6" s="53">
        <f t="shared" ref="CB6:CJ6" si="9">IF(CB8="-",NA(),CB8)</f>
        <v>40157</v>
      </c>
      <c r="CC6" s="53">
        <f t="shared" si="9"/>
        <v>42802</v>
      </c>
      <c r="CD6" s="53">
        <f t="shared" si="9"/>
        <v>43880</v>
      </c>
      <c r="CE6" s="53">
        <f t="shared" si="9"/>
        <v>45983</v>
      </c>
      <c r="CF6" s="53">
        <f t="shared" si="9"/>
        <v>52405</v>
      </c>
      <c r="CG6" s="53">
        <f t="shared" si="9"/>
        <v>53523</v>
      </c>
      <c r="CH6" s="53">
        <f t="shared" si="9"/>
        <v>57368</v>
      </c>
      <c r="CI6" s="53">
        <f t="shared" si="9"/>
        <v>59838</v>
      </c>
      <c r="CJ6" s="53">
        <f t="shared" si="9"/>
        <v>62697</v>
      </c>
      <c r="CK6" s="52" t="str">
        <f>IF(CK8="-","【-】","【"&amp;SUBSTITUTE(TEXT(CK8,"#,##0"),"-","△")&amp;"】")</f>
        <v>【61,837】</v>
      </c>
      <c r="CL6" s="53">
        <f>IF(CL8="-",NA(),CL8)</f>
        <v>11944</v>
      </c>
      <c r="CM6" s="53">
        <f t="shared" ref="CM6:CU6" si="10">IF(CM8="-",NA(),CM8)</f>
        <v>12972</v>
      </c>
      <c r="CN6" s="53">
        <f t="shared" si="10"/>
        <v>14113</v>
      </c>
      <c r="CO6" s="53">
        <f t="shared" si="10"/>
        <v>14657</v>
      </c>
      <c r="CP6" s="53">
        <f t="shared" si="10"/>
        <v>14873</v>
      </c>
      <c r="CQ6" s="53">
        <f t="shared" si="10"/>
        <v>14290</v>
      </c>
      <c r="CR6" s="53">
        <f t="shared" si="10"/>
        <v>15111</v>
      </c>
      <c r="CS6" s="53">
        <f t="shared" si="10"/>
        <v>15986</v>
      </c>
      <c r="CT6" s="53">
        <f t="shared" si="10"/>
        <v>16421</v>
      </c>
      <c r="CU6" s="53">
        <f t="shared" si="10"/>
        <v>17279</v>
      </c>
      <c r="CV6" s="52" t="str">
        <f>IF(CV8="-","【-】","【"&amp;SUBSTITUTE(TEXT(CV8,"#,##0"),"-","△")&amp;"】")</f>
        <v>【17,600】</v>
      </c>
      <c r="CW6" s="52">
        <f>IF(CW8="-",NA(),CW8)</f>
        <v>51.7</v>
      </c>
      <c r="CX6" s="52">
        <f t="shared" ref="CX6:DF6" si="11">IF(CX8="-",NA(),CX8)</f>
        <v>52.6</v>
      </c>
      <c r="CY6" s="52">
        <f t="shared" si="11"/>
        <v>63.1</v>
      </c>
      <c r="CZ6" s="52">
        <f t="shared" si="11"/>
        <v>62.1</v>
      </c>
      <c r="DA6" s="52">
        <f t="shared" si="11"/>
        <v>65.7</v>
      </c>
      <c r="DB6" s="52">
        <f t="shared" si="11"/>
        <v>56</v>
      </c>
      <c r="DC6" s="52">
        <f t="shared" si="11"/>
        <v>56.2</v>
      </c>
      <c r="DD6" s="52">
        <f t="shared" si="11"/>
        <v>60.8</v>
      </c>
      <c r="DE6" s="52">
        <f t="shared" si="11"/>
        <v>57.4</v>
      </c>
      <c r="DF6" s="52">
        <f t="shared" si="11"/>
        <v>55.7</v>
      </c>
      <c r="DG6" s="52" t="str">
        <f>IF(DG8="-","【-】","【"&amp;SUBSTITUTE(TEXT(DG8,"#,##0.0"),"-","△")&amp;"】")</f>
        <v>【55.6】</v>
      </c>
      <c r="DH6" s="52">
        <f>IF(DH8="-",NA(),DH8)</f>
        <v>19.600000000000001</v>
      </c>
      <c r="DI6" s="52">
        <f t="shared" ref="DI6:DQ6" si="12">IF(DI8="-",NA(),DI8)</f>
        <v>21.1</v>
      </c>
      <c r="DJ6" s="52">
        <f t="shared" si="12"/>
        <v>21.5</v>
      </c>
      <c r="DK6" s="52">
        <f t="shared" si="12"/>
        <v>21.9</v>
      </c>
      <c r="DL6" s="52">
        <f t="shared" si="12"/>
        <v>23.3</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56.9</v>
      </c>
      <c r="EE6" s="52">
        <f t="shared" ref="EE6:EM6" si="14">IF(EE8="-",NA(),EE8)</f>
        <v>59.6</v>
      </c>
      <c r="EF6" s="52">
        <f t="shared" si="14"/>
        <v>57.4</v>
      </c>
      <c r="EG6" s="52">
        <f t="shared" si="14"/>
        <v>59.8</v>
      </c>
      <c r="EH6" s="52">
        <f t="shared" si="14"/>
        <v>61.9</v>
      </c>
      <c r="EI6" s="52">
        <f t="shared" si="14"/>
        <v>51.9</v>
      </c>
      <c r="EJ6" s="52">
        <f t="shared" si="14"/>
        <v>52.9</v>
      </c>
      <c r="EK6" s="52">
        <f t="shared" si="14"/>
        <v>54.3</v>
      </c>
      <c r="EL6" s="52">
        <f t="shared" si="14"/>
        <v>54.9</v>
      </c>
      <c r="EM6" s="52">
        <f t="shared" si="14"/>
        <v>56.1</v>
      </c>
      <c r="EN6" s="52" t="str">
        <f>IF(EN8="-","【-】","【"&amp;SUBSTITUTE(TEXT(EN8,"#,##0.0"),"-","△")&amp;"】")</f>
        <v>【56.4】</v>
      </c>
      <c r="EO6" s="52">
        <f>IF(EO8="-",NA(),EO8)</f>
        <v>73</v>
      </c>
      <c r="EP6" s="52">
        <f t="shared" ref="EP6:EX6" si="15">IF(EP8="-",NA(),EP8)</f>
        <v>75.7</v>
      </c>
      <c r="EQ6" s="52">
        <f t="shared" si="15"/>
        <v>62.9</v>
      </c>
      <c r="ER6" s="52">
        <f t="shared" si="15"/>
        <v>64.8</v>
      </c>
      <c r="ES6" s="52">
        <f t="shared" si="15"/>
        <v>65.400000000000006</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31599368</v>
      </c>
      <c r="FA6" s="53">
        <f t="shared" ref="FA6:FI6" si="16">IF(FA8="-",NA(),FA8)</f>
        <v>31928028</v>
      </c>
      <c r="FB6" s="53">
        <f t="shared" si="16"/>
        <v>32433175</v>
      </c>
      <c r="FC6" s="53">
        <f t="shared" si="16"/>
        <v>32904662</v>
      </c>
      <c r="FD6" s="53">
        <f t="shared" si="16"/>
        <v>33733183</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164</v>
      </c>
      <c r="B7" s="50">
        <f t="shared" ref="B7:AH7" si="17">B8</f>
        <v>2022</v>
      </c>
      <c r="C7" s="50">
        <f t="shared" si="17"/>
        <v>432059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20</v>
      </c>
      <c r="R7" s="50" t="str">
        <f t="shared" si="17"/>
        <v>対象</v>
      </c>
      <c r="S7" s="50" t="str">
        <f t="shared" si="17"/>
        <v>ド 透 訓</v>
      </c>
      <c r="T7" s="50" t="str">
        <f t="shared" si="17"/>
        <v>救 臨 感 災 地 輪</v>
      </c>
      <c r="U7" s="51">
        <f>U8</f>
        <v>22709</v>
      </c>
      <c r="V7" s="51">
        <f>V8</f>
        <v>29327</v>
      </c>
      <c r="W7" s="50" t="str">
        <f>W8</f>
        <v>-</v>
      </c>
      <c r="X7" s="50" t="str">
        <f t="shared" si="17"/>
        <v>第２種該当</v>
      </c>
      <c r="Y7" s="50" t="str">
        <f t="shared" si="17"/>
        <v>１０：１</v>
      </c>
      <c r="Z7" s="51">
        <f t="shared" si="17"/>
        <v>357</v>
      </c>
      <c r="AA7" s="51" t="str">
        <f t="shared" si="17"/>
        <v>-</v>
      </c>
      <c r="AB7" s="51" t="str">
        <f t="shared" si="17"/>
        <v>-</v>
      </c>
      <c r="AC7" s="51" t="str">
        <f t="shared" si="17"/>
        <v>-</v>
      </c>
      <c r="AD7" s="51">
        <f t="shared" si="17"/>
        <v>4</v>
      </c>
      <c r="AE7" s="51">
        <f t="shared" si="17"/>
        <v>361</v>
      </c>
      <c r="AF7" s="51">
        <f t="shared" si="17"/>
        <v>357</v>
      </c>
      <c r="AG7" s="51" t="str">
        <f t="shared" si="17"/>
        <v>-</v>
      </c>
      <c r="AH7" s="51">
        <f t="shared" si="17"/>
        <v>357</v>
      </c>
      <c r="AI7" s="52">
        <f>AI8</f>
        <v>106.5</v>
      </c>
      <c r="AJ7" s="52">
        <f t="shared" ref="AJ7:AR7" si="18">AJ8</f>
        <v>105.5</v>
      </c>
      <c r="AK7" s="52">
        <f t="shared" si="18"/>
        <v>108.9</v>
      </c>
      <c r="AL7" s="52">
        <f t="shared" si="18"/>
        <v>115.4</v>
      </c>
      <c r="AM7" s="52">
        <f t="shared" si="18"/>
        <v>109.8</v>
      </c>
      <c r="AN7" s="52">
        <f t="shared" si="18"/>
        <v>97.8</v>
      </c>
      <c r="AO7" s="52">
        <f t="shared" si="18"/>
        <v>97</v>
      </c>
      <c r="AP7" s="52">
        <f t="shared" si="18"/>
        <v>102.4</v>
      </c>
      <c r="AQ7" s="52">
        <f t="shared" si="18"/>
        <v>107.2</v>
      </c>
      <c r="AR7" s="52">
        <f t="shared" si="18"/>
        <v>104.8</v>
      </c>
      <c r="AS7" s="52"/>
      <c r="AT7" s="52">
        <f>AT8</f>
        <v>100.4</v>
      </c>
      <c r="AU7" s="52">
        <f t="shared" ref="AU7:BC7" si="19">AU8</f>
        <v>100.6</v>
      </c>
      <c r="AV7" s="52">
        <f t="shared" si="19"/>
        <v>96.4</v>
      </c>
      <c r="AW7" s="52">
        <f t="shared" si="19"/>
        <v>95.8</v>
      </c>
      <c r="AX7" s="52">
        <f t="shared" si="19"/>
        <v>89.9</v>
      </c>
      <c r="AY7" s="52">
        <f t="shared" si="19"/>
        <v>89.7</v>
      </c>
      <c r="AZ7" s="52">
        <f t="shared" si="19"/>
        <v>89.3</v>
      </c>
      <c r="BA7" s="52">
        <f t="shared" si="19"/>
        <v>84.1</v>
      </c>
      <c r="BB7" s="52">
        <f t="shared" si="19"/>
        <v>86.3</v>
      </c>
      <c r="BC7" s="52">
        <f t="shared" si="19"/>
        <v>86.6</v>
      </c>
      <c r="BD7" s="52"/>
      <c r="BE7" s="52">
        <f>BE8</f>
        <v>98</v>
      </c>
      <c r="BF7" s="52">
        <f t="shared" ref="BF7:BN7" si="20">BF8</f>
        <v>98.1</v>
      </c>
      <c r="BG7" s="52">
        <f t="shared" si="20"/>
        <v>93.8</v>
      </c>
      <c r="BH7" s="52">
        <f t="shared" si="20"/>
        <v>94.7</v>
      </c>
      <c r="BI7" s="52">
        <f t="shared" si="20"/>
        <v>89</v>
      </c>
      <c r="BJ7" s="52">
        <f t="shared" si="20"/>
        <v>86.7</v>
      </c>
      <c r="BK7" s="52">
        <f t="shared" si="20"/>
        <v>86.5</v>
      </c>
      <c r="BL7" s="52">
        <f t="shared" si="20"/>
        <v>81.400000000000006</v>
      </c>
      <c r="BM7" s="52">
        <f t="shared" si="20"/>
        <v>83.7</v>
      </c>
      <c r="BN7" s="52">
        <f t="shared" si="20"/>
        <v>84</v>
      </c>
      <c r="BO7" s="52"/>
      <c r="BP7" s="52">
        <f>BP8</f>
        <v>71.900000000000006</v>
      </c>
      <c r="BQ7" s="52">
        <f t="shared" ref="BQ7:BY7" si="21">BQ8</f>
        <v>76.900000000000006</v>
      </c>
      <c r="BR7" s="52">
        <f t="shared" si="21"/>
        <v>70.3</v>
      </c>
      <c r="BS7" s="52">
        <f t="shared" si="21"/>
        <v>66.599999999999994</v>
      </c>
      <c r="BT7" s="52">
        <f t="shared" si="21"/>
        <v>62.2</v>
      </c>
      <c r="BU7" s="52">
        <f t="shared" si="21"/>
        <v>74.099999999999994</v>
      </c>
      <c r="BV7" s="52">
        <f t="shared" si="21"/>
        <v>74.400000000000006</v>
      </c>
      <c r="BW7" s="52">
        <f t="shared" si="21"/>
        <v>66.5</v>
      </c>
      <c r="BX7" s="52">
        <f t="shared" si="21"/>
        <v>66.8</v>
      </c>
      <c r="BY7" s="52">
        <f t="shared" si="21"/>
        <v>66.599999999999994</v>
      </c>
      <c r="BZ7" s="52"/>
      <c r="CA7" s="53">
        <f>CA8</f>
        <v>39090</v>
      </c>
      <c r="CB7" s="53">
        <f t="shared" ref="CB7:CJ7" si="22">CB8</f>
        <v>40157</v>
      </c>
      <c r="CC7" s="53">
        <f t="shared" si="22"/>
        <v>42802</v>
      </c>
      <c r="CD7" s="53">
        <f t="shared" si="22"/>
        <v>43880</v>
      </c>
      <c r="CE7" s="53">
        <f t="shared" si="22"/>
        <v>45983</v>
      </c>
      <c r="CF7" s="53">
        <f t="shared" si="22"/>
        <v>52405</v>
      </c>
      <c r="CG7" s="53">
        <f t="shared" si="22"/>
        <v>53523</v>
      </c>
      <c r="CH7" s="53">
        <f t="shared" si="22"/>
        <v>57368</v>
      </c>
      <c r="CI7" s="53">
        <f t="shared" si="22"/>
        <v>59838</v>
      </c>
      <c r="CJ7" s="53">
        <f t="shared" si="22"/>
        <v>62697</v>
      </c>
      <c r="CK7" s="52"/>
      <c r="CL7" s="53">
        <f>CL8</f>
        <v>11944</v>
      </c>
      <c r="CM7" s="53">
        <f t="shared" ref="CM7:CU7" si="23">CM8</f>
        <v>12972</v>
      </c>
      <c r="CN7" s="53">
        <f t="shared" si="23"/>
        <v>14113</v>
      </c>
      <c r="CO7" s="53">
        <f t="shared" si="23"/>
        <v>14657</v>
      </c>
      <c r="CP7" s="53">
        <f t="shared" si="23"/>
        <v>14873</v>
      </c>
      <c r="CQ7" s="53">
        <f t="shared" si="23"/>
        <v>14290</v>
      </c>
      <c r="CR7" s="53">
        <f t="shared" si="23"/>
        <v>15111</v>
      </c>
      <c r="CS7" s="53">
        <f t="shared" si="23"/>
        <v>15986</v>
      </c>
      <c r="CT7" s="53">
        <f t="shared" si="23"/>
        <v>16421</v>
      </c>
      <c r="CU7" s="53">
        <f t="shared" si="23"/>
        <v>17279</v>
      </c>
      <c r="CV7" s="52"/>
      <c r="CW7" s="52">
        <f>CW8</f>
        <v>51.7</v>
      </c>
      <c r="CX7" s="52">
        <f t="shared" ref="CX7:DF7" si="24">CX8</f>
        <v>52.6</v>
      </c>
      <c r="CY7" s="52">
        <f t="shared" si="24"/>
        <v>63.1</v>
      </c>
      <c r="CZ7" s="52">
        <f t="shared" si="24"/>
        <v>62.1</v>
      </c>
      <c r="DA7" s="52">
        <f t="shared" si="24"/>
        <v>65.7</v>
      </c>
      <c r="DB7" s="52">
        <f t="shared" si="24"/>
        <v>56</v>
      </c>
      <c r="DC7" s="52">
        <f t="shared" si="24"/>
        <v>56.2</v>
      </c>
      <c r="DD7" s="52">
        <f t="shared" si="24"/>
        <v>60.8</v>
      </c>
      <c r="DE7" s="52">
        <f t="shared" si="24"/>
        <v>57.4</v>
      </c>
      <c r="DF7" s="52">
        <f t="shared" si="24"/>
        <v>55.7</v>
      </c>
      <c r="DG7" s="52"/>
      <c r="DH7" s="52">
        <f>DH8</f>
        <v>19.600000000000001</v>
      </c>
      <c r="DI7" s="52">
        <f t="shared" ref="DI7:DQ7" si="25">DI8</f>
        <v>21.1</v>
      </c>
      <c r="DJ7" s="52">
        <f t="shared" si="25"/>
        <v>21.5</v>
      </c>
      <c r="DK7" s="52">
        <f t="shared" si="25"/>
        <v>21.9</v>
      </c>
      <c r="DL7" s="52">
        <f t="shared" si="25"/>
        <v>23.3</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56.9</v>
      </c>
      <c r="EE7" s="52">
        <f t="shared" ref="EE7:EM7" si="27">EE8</f>
        <v>59.6</v>
      </c>
      <c r="EF7" s="52">
        <f t="shared" si="27"/>
        <v>57.4</v>
      </c>
      <c r="EG7" s="52">
        <f t="shared" si="27"/>
        <v>59.8</v>
      </c>
      <c r="EH7" s="52">
        <f t="shared" si="27"/>
        <v>61.9</v>
      </c>
      <c r="EI7" s="52">
        <f t="shared" si="27"/>
        <v>51.9</v>
      </c>
      <c r="EJ7" s="52">
        <f t="shared" si="27"/>
        <v>52.9</v>
      </c>
      <c r="EK7" s="52">
        <f t="shared" si="27"/>
        <v>54.3</v>
      </c>
      <c r="EL7" s="52">
        <f t="shared" si="27"/>
        <v>54.9</v>
      </c>
      <c r="EM7" s="52">
        <f t="shared" si="27"/>
        <v>56.1</v>
      </c>
      <c r="EN7" s="52"/>
      <c r="EO7" s="52">
        <f>EO8</f>
        <v>73</v>
      </c>
      <c r="EP7" s="52">
        <f t="shared" ref="EP7:EX7" si="28">EP8</f>
        <v>75.7</v>
      </c>
      <c r="EQ7" s="52">
        <f t="shared" si="28"/>
        <v>62.9</v>
      </c>
      <c r="ER7" s="52">
        <f t="shared" si="28"/>
        <v>64.8</v>
      </c>
      <c r="ES7" s="52">
        <f t="shared" si="28"/>
        <v>65.400000000000006</v>
      </c>
      <c r="ET7" s="52">
        <f t="shared" si="28"/>
        <v>68.2</v>
      </c>
      <c r="EU7" s="52">
        <f t="shared" si="28"/>
        <v>69.400000000000006</v>
      </c>
      <c r="EV7" s="52">
        <f t="shared" si="28"/>
        <v>69.900000000000006</v>
      </c>
      <c r="EW7" s="52">
        <f t="shared" si="28"/>
        <v>68.8</v>
      </c>
      <c r="EX7" s="52">
        <f t="shared" si="28"/>
        <v>69.7</v>
      </c>
      <c r="EY7" s="52"/>
      <c r="EZ7" s="53">
        <f>EZ8</f>
        <v>31599368</v>
      </c>
      <c r="FA7" s="53">
        <f t="shared" ref="FA7:FI7" si="29">FA8</f>
        <v>31928028</v>
      </c>
      <c r="FB7" s="53">
        <f t="shared" si="29"/>
        <v>32433175</v>
      </c>
      <c r="FC7" s="53">
        <f t="shared" si="29"/>
        <v>32904662</v>
      </c>
      <c r="FD7" s="53">
        <f t="shared" si="29"/>
        <v>33733183</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432059</v>
      </c>
      <c r="D8" s="55">
        <v>46</v>
      </c>
      <c r="E8" s="55">
        <v>6</v>
      </c>
      <c r="F8" s="55">
        <v>0</v>
      </c>
      <c r="G8" s="55">
        <v>1</v>
      </c>
      <c r="H8" s="55" t="s">
        <v>165</v>
      </c>
      <c r="I8" s="55" t="s">
        <v>166</v>
      </c>
      <c r="J8" s="55" t="s">
        <v>167</v>
      </c>
      <c r="K8" s="55" t="s">
        <v>168</v>
      </c>
      <c r="L8" s="55" t="s">
        <v>169</v>
      </c>
      <c r="M8" s="55" t="s">
        <v>170</v>
      </c>
      <c r="N8" s="55" t="s">
        <v>171</v>
      </c>
      <c r="O8" s="55" t="s">
        <v>172</v>
      </c>
      <c r="P8" s="55" t="s">
        <v>173</v>
      </c>
      <c r="Q8" s="56">
        <v>20</v>
      </c>
      <c r="R8" s="55" t="s">
        <v>174</v>
      </c>
      <c r="S8" s="55" t="s">
        <v>175</v>
      </c>
      <c r="T8" s="55" t="s">
        <v>176</v>
      </c>
      <c r="U8" s="56">
        <v>22709</v>
      </c>
      <c r="V8" s="56">
        <v>29327</v>
      </c>
      <c r="W8" s="55" t="s">
        <v>40</v>
      </c>
      <c r="X8" s="55" t="s">
        <v>177</v>
      </c>
      <c r="Y8" s="57" t="s">
        <v>178</v>
      </c>
      <c r="Z8" s="56">
        <v>357</v>
      </c>
      <c r="AA8" s="56" t="s">
        <v>40</v>
      </c>
      <c r="AB8" s="56" t="s">
        <v>40</v>
      </c>
      <c r="AC8" s="56" t="s">
        <v>40</v>
      </c>
      <c r="AD8" s="56">
        <v>4</v>
      </c>
      <c r="AE8" s="56">
        <v>361</v>
      </c>
      <c r="AF8" s="56">
        <v>357</v>
      </c>
      <c r="AG8" s="56" t="s">
        <v>40</v>
      </c>
      <c r="AH8" s="56">
        <v>357</v>
      </c>
      <c r="AI8" s="58">
        <v>106.5</v>
      </c>
      <c r="AJ8" s="58">
        <v>105.5</v>
      </c>
      <c r="AK8" s="58">
        <v>108.9</v>
      </c>
      <c r="AL8" s="58">
        <v>115.4</v>
      </c>
      <c r="AM8" s="58">
        <v>109.8</v>
      </c>
      <c r="AN8" s="58">
        <v>97.8</v>
      </c>
      <c r="AO8" s="58">
        <v>97</v>
      </c>
      <c r="AP8" s="58">
        <v>102.4</v>
      </c>
      <c r="AQ8" s="58">
        <v>107.2</v>
      </c>
      <c r="AR8" s="58">
        <v>104.8</v>
      </c>
      <c r="AS8" s="58">
        <v>103.5</v>
      </c>
      <c r="AT8" s="58">
        <v>100.4</v>
      </c>
      <c r="AU8" s="58">
        <v>100.6</v>
      </c>
      <c r="AV8" s="58">
        <v>96.4</v>
      </c>
      <c r="AW8" s="58">
        <v>95.8</v>
      </c>
      <c r="AX8" s="58">
        <v>89.9</v>
      </c>
      <c r="AY8" s="58">
        <v>89.7</v>
      </c>
      <c r="AZ8" s="58">
        <v>89.3</v>
      </c>
      <c r="BA8" s="58">
        <v>84.1</v>
      </c>
      <c r="BB8" s="58">
        <v>86.3</v>
      </c>
      <c r="BC8" s="58">
        <v>86.6</v>
      </c>
      <c r="BD8" s="58">
        <v>86.4</v>
      </c>
      <c r="BE8" s="59">
        <v>98</v>
      </c>
      <c r="BF8" s="59">
        <v>98.1</v>
      </c>
      <c r="BG8" s="59">
        <v>93.8</v>
      </c>
      <c r="BH8" s="59">
        <v>94.7</v>
      </c>
      <c r="BI8" s="59">
        <v>89</v>
      </c>
      <c r="BJ8" s="59">
        <v>86.7</v>
      </c>
      <c r="BK8" s="59">
        <v>86.5</v>
      </c>
      <c r="BL8" s="59">
        <v>81.400000000000006</v>
      </c>
      <c r="BM8" s="59">
        <v>83.7</v>
      </c>
      <c r="BN8" s="59">
        <v>84</v>
      </c>
      <c r="BO8" s="59">
        <v>83.7</v>
      </c>
      <c r="BP8" s="58">
        <v>71.900000000000006</v>
      </c>
      <c r="BQ8" s="58">
        <v>76.900000000000006</v>
      </c>
      <c r="BR8" s="58">
        <v>70.3</v>
      </c>
      <c r="BS8" s="58">
        <v>66.599999999999994</v>
      </c>
      <c r="BT8" s="58">
        <v>62.2</v>
      </c>
      <c r="BU8" s="58">
        <v>74.099999999999994</v>
      </c>
      <c r="BV8" s="58">
        <v>74.400000000000006</v>
      </c>
      <c r="BW8" s="58">
        <v>66.5</v>
      </c>
      <c r="BX8" s="58">
        <v>66.8</v>
      </c>
      <c r="BY8" s="58">
        <v>66.599999999999994</v>
      </c>
      <c r="BZ8" s="58">
        <v>66.8</v>
      </c>
      <c r="CA8" s="59">
        <v>39090</v>
      </c>
      <c r="CB8" s="59">
        <v>40157</v>
      </c>
      <c r="CC8" s="59">
        <v>42802</v>
      </c>
      <c r="CD8" s="59">
        <v>43880</v>
      </c>
      <c r="CE8" s="59">
        <v>45983</v>
      </c>
      <c r="CF8" s="59">
        <v>52405</v>
      </c>
      <c r="CG8" s="59">
        <v>53523</v>
      </c>
      <c r="CH8" s="59">
        <v>57368</v>
      </c>
      <c r="CI8" s="59">
        <v>59838</v>
      </c>
      <c r="CJ8" s="59">
        <v>62697</v>
      </c>
      <c r="CK8" s="58">
        <v>61837</v>
      </c>
      <c r="CL8" s="59">
        <v>11944</v>
      </c>
      <c r="CM8" s="59">
        <v>12972</v>
      </c>
      <c r="CN8" s="59">
        <v>14113</v>
      </c>
      <c r="CO8" s="59">
        <v>14657</v>
      </c>
      <c r="CP8" s="59">
        <v>14873</v>
      </c>
      <c r="CQ8" s="59">
        <v>14290</v>
      </c>
      <c r="CR8" s="59">
        <v>15111</v>
      </c>
      <c r="CS8" s="59">
        <v>15986</v>
      </c>
      <c r="CT8" s="59">
        <v>16421</v>
      </c>
      <c r="CU8" s="59">
        <v>17279</v>
      </c>
      <c r="CV8" s="58">
        <v>17600</v>
      </c>
      <c r="CW8" s="59">
        <v>51.7</v>
      </c>
      <c r="CX8" s="59">
        <v>52.6</v>
      </c>
      <c r="CY8" s="59">
        <v>63.1</v>
      </c>
      <c r="CZ8" s="59">
        <v>62.1</v>
      </c>
      <c r="DA8" s="59">
        <v>65.7</v>
      </c>
      <c r="DB8" s="59">
        <v>56</v>
      </c>
      <c r="DC8" s="59">
        <v>56.2</v>
      </c>
      <c r="DD8" s="59">
        <v>60.8</v>
      </c>
      <c r="DE8" s="59">
        <v>57.4</v>
      </c>
      <c r="DF8" s="59">
        <v>55.7</v>
      </c>
      <c r="DG8" s="59">
        <v>55.6</v>
      </c>
      <c r="DH8" s="59">
        <v>19.600000000000001</v>
      </c>
      <c r="DI8" s="59">
        <v>21.1</v>
      </c>
      <c r="DJ8" s="59">
        <v>21.5</v>
      </c>
      <c r="DK8" s="59">
        <v>21.9</v>
      </c>
      <c r="DL8" s="59">
        <v>23.3</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56.9</v>
      </c>
      <c r="EE8" s="58">
        <v>59.6</v>
      </c>
      <c r="EF8" s="58">
        <v>57.4</v>
      </c>
      <c r="EG8" s="58">
        <v>59.8</v>
      </c>
      <c r="EH8" s="58">
        <v>61.9</v>
      </c>
      <c r="EI8" s="58">
        <v>51.9</v>
      </c>
      <c r="EJ8" s="58">
        <v>52.9</v>
      </c>
      <c r="EK8" s="58">
        <v>54.3</v>
      </c>
      <c r="EL8" s="58">
        <v>54.9</v>
      </c>
      <c r="EM8" s="58">
        <v>56.1</v>
      </c>
      <c r="EN8" s="58">
        <v>56.4</v>
      </c>
      <c r="EO8" s="58">
        <v>73</v>
      </c>
      <c r="EP8" s="58">
        <v>75.7</v>
      </c>
      <c r="EQ8" s="58">
        <v>62.9</v>
      </c>
      <c r="ER8" s="58">
        <v>64.8</v>
      </c>
      <c r="ES8" s="58">
        <v>65.400000000000006</v>
      </c>
      <c r="ET8" s="58">
        <v>68.2</v>
      </c>
      <c r="EU8" s="58">
        <v>69.400000000000006</v>
      </c>
      <c r="EV8" s="58">
        <v>69.900000000000006</v>
      </c>
      <c r="EW8" s="58">
        <v>68.8</v>
      </c>
      <c r="EX8" s="58">
        <v>69.7</v>
      </c>
      <c r="EY8" s="58">
        <v>70.7</v>
      </c>
      <c r="EZ8" s="59">
        <v>31599368</v>
      </c>
      <c r="FA8" s="59">
        <v>31928028</v>
      </c>
      <c r="FB8" s="59">
        <v>32433175</v>
      </c>
      <c r="FC8" s="59">
        <v>32904662</v>
      </c>
      <c r="FD8" s="59">
        <v>33733183</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1500264</cp:lastModifiedBy>
  <cp:lastPrinted>2024-02-09T05:45:49Z</cp:lastPrinted>
  <dcterms:created xsi:type="dcterms:W3CDTF">2023-12-20T05:12:07Z</dcterms:created>
  <dcterms:modified xsi:type="dcterms:W3CDTF">2024-02-09T05:45:51Z</dcterms:modified>
  <cp:category/>
</cp:coreProperties>
</file>