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1.156\share\10703_水道課\データ\0620_各種調査・照会・通知等_水道\040_財政課関係調査\0040_経営比較分析調査\R05調査(R4決算経営比較分析表)\02_提出\"/>
    </mc:Choice>
  </mc:AlternateContent>
  <xr:revisionPtr revIDLastSave="0" documentId="13_ncr:1_{5EC41659-F1B1-4E4F-8461-47DD70237F87}" xr6:coauthVersionLast="47" xr6:coauthVersionMax="47" xr10:uidLastSave="{00000000-0000-0000-0000-000000000000}"/>
  <workbookProtection workbookAlgorithmName="SHA-512" workbookHashValue="hCKsppmKlqVlY6cL61jhhu5N/6yblvmTQglVCupBXzero+GDT5govBfifZ0ej5MkJTKz/38aD9v3SCdhCArdYg==" workbookSaltValue="KQj3ZKXo5Pdh0mjszZ+9uQ==" workbookSpinCount="100000" lockStructure="1"/>
  <bookViews>
    <workbookView xWindow="-108" yWindow="-108" windowWidth="23256" windowHeight="12576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RA81" i="4"/>
  <c r="PZ81" i="4"/>
  <c r="NX81" i="4"/>
  <c r="MW81" i="4"/>
  <c r="KO81" i="4"/>
  <c r="JN81" i="4"/>
  <c r="GK81" i="4"/>
  <c r="EC81" i="4"/>
  <c r="CA81" i="4"/>
  <c r="AZ81" i="4"/>
  <c r="Y81" i="4"/>
  <c r="RA80" i="4"/>
  <c r="PZ80" i="4"/>
  <c r="OY80" i="4"/>
  <c r="NX80" i="4"/>
  <c r="MW80" i="4"/>
  <c r="KO80" i="4"/>
  <c r="JN80" i="4"/>
  <c r="HL80" i="4"/>
  <c r="GK80" i="4"/>
  <c r="EC80" i="4"/>
  <c r="DB80" i="4"/>
  <c r="RA79" i="4"/>
  <c r="OY79" i="4"/>
  <c r="NX79" i="4"/>
  <c r="MW79" i="4"/>
  <c r="KO79" i="4"/>
  <c r="JN79" i="4"/>
  <c r="IM79" i="4"/>
  <c r="GK79" i="4"/>
  <c r="EC79" i="4"/>
  <c r="DB79" i="4"/>
  <c r="CA79" i="4"/>
  <c r="PT56" i="4"/>
  <c r="OZ56" i="4"/>
  <c r="OF56" i="4"/>
  <c r="MN56" i="4"/>
  <c r="LT56" i="4"/>
  <c r="KZ56" i="4"/>
  <c r="KF56" i="4"/>
  <c r="HT56" i="4"/>
  <c r="GZ56" i="4"/>
  <c r="GF56" i="4"/>
  <c r="FL56" i="4"/>
  <c r="RH55" i="4"/>
  <c r="QN55" i="4"/>
  <c r="PT55" i="4"/>
  <c r="OZ55" i="4"/>
  <c r="OF55" i="4"/>
  <c r="KZ55" i="4"/>
  <c r="KF55" i="4"/>
  <c r="JL55" i="4"/>
  <c r="CZ55" i="4"/>
  <c r="CF55" i="4"/>
  <c r="BL55" i="4"/>
  <c r="AR55" i="4"/>
  <c r="X55" i="4"/>
  <c r="RH54" i="4"/>
  <c r="OZ54" i="4"/>
  <c r="OF54" i="4"/>
  <c r="MN54" i="4"/>
  <c r="JL54" i="4"/>
  <c r="HT54" i="4"/>
  <c r="GZ54" i="4"/>
  <c r="GF54" i="4"/>
  <c r="ER54" i="4"/>
  <c r="CZ54" i="4"/>
  <c r="CF54" i="4"/>
  <c r="X54" i="4"/>
  <c r="RH33" i="4"/>
  <c r="MN33" i="4"/>
  <c r="LT33" i="4"/>
  <c r="KZ33" i="4"/>
  <c r="KF33" i="4"/>
  <c r="JL33" i="4"/>
  <c r="HT33" i="4"/>
  <c r="GZ33" i="4"/>
  <c r="GF33" i="4"/>
  <c r="CF33" i="4"/>
  <c r="BL33" i="4"/>
  <c r="QN32" i="4"/>
  <c r="PT32" i="4"/>
  <c r="OZ32" i="4"/>
  <c r="OF32" i="4"/>
  <c r="KZ32" i="4"/>
  <c r="KF32" i="4"/>
  <c r="HT32" i="4"/>
  <c r="GZ32" i="4"/>
  <c r="GF32" i="4"/>
  <c r="FL32" i="4"/>
  <c r="X32" i="4"/>
  <c r="RH31" i="4"/>
  <c r="PT31" i="4"/>
  <c r="OZ31" i="4"/>
  <c r="OF31" i="4"/>
  <c r="MN31" i="4"/>
  <c r="LT31" i="4"/>
  <c r="KZ31" i="4"/>
  <c r="KF31" i="4"/>
  <c r="J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X56" i="4" l="1"/>
  <c r="ER55" i="4"/>
  <c r="Y80" i="4"/>
  <c r="FL55" i="4"/>
  <c r="BL56" i="4"/>
  <c r="QN56" i="4"/>
  <c r="CF32" i="4"/>
  <c r="OF33" i="4"/>
  <c r="CF56" i="4"/>
  <c r="GZ31" i="4"/>
  <c r="CZ32" i="4"/>
  <c r="X33" i="4"/>
  <c r="OZ33" i="4"/>
  <c r="KZ54" i="4"/>
  <c r="GZ55" i="4"/>
  <c r="CZ56" i="4"/>
  <c r="Y79" i="4"/>
  <c r="AZ80" i="4"/>
  <c r="AR32" i="4"/>
  <c r="AR56" i="4"/>
  <c r="PZ79" i="4"/>
  <c r="FL31" i="4"/>
  <c r="BL32" i="4"/>
  <c r="GF31" i="4"/>
  <c r="RH32" i="4"/>
  <c r="KF54" i="4"/>
  <c r="GF55" i="4"/>
  <c r="RH56" i="4"/>
  <c r="HT31" i="4"/>
  <c r="ER32" i="4"/>
  <c r="AR33" i="4"/>
  <c r="PT33" i="4"/>
  <c r="LT54" i="4"/>
  <c r="HT55" i="4"/>
  <c r="ER56" i="4"/>
  <c r="AZ79" i="4"/>
  <c r="CA80" i="4"/>
  <c r="DB81" i="4"/>
  <c r="QN33" i="4"/>
  <c r="CZ33" i="4"/>
  <c r="HL81" i="4"/>
  <c r="ER33" i="4"/>
  <c r="AR54" i="4"/>
  <c r="PT54" i="4"/>
  <c r="LT55" i="4"/>
  <c r="IM81" i="4"/>
  <c r="JL32" i="4"/>
  <c r="FL33" i="4"/>
  <c r="BL54" i="4"/>
  <c r="QN54" i="4"/>
  <c r="MN55" i="4"/>
  <c r="JL56" i="4"/>
  <c r="HL79" i="4"/>
  <c r="IM80" i="4"/>
  <c r="LT32" i="4"/>
  <c r="BL31" i="4"/>
  <c r="QN31" i="4"/>
  <c r="MN32" i="4"/>
  <c r="FL54" i="4"/>
  <c r="OY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<sst xmlns="http://schemas.openxmlformats.org/spreadsheetml/2006/main" count="262" uniqueCount="107">
  <si>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</si>
  <si>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</si>
  <si>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</si>
  <si>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</si>
  <si>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</si>
  <si>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</si>
  <si>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</si>
  <si>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</si>
  <si>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</si>
  <si>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</si>
  <si>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</si>
  <si>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</si>
  <si>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</si>
  <si>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</si>
  <si>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</si>
  <si>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</si>
  <si>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</si>
  <si>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</si>
  <si>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</si>
  <si>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</si>
  <si>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</si>
  <si>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</si>
  <si>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</si>
  <si>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</si>
  <si>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</si>
  <si>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</si>
  <si>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</si>
  <si>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</si>
  <si>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</si>
  <si>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</si>
  <si>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</si>
  <si>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</si>
  <si>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</si>
  <si>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</si>
  <si>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</si>
  <si>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</si>
  <si>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</si>
  <si>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</si>
  <si>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</si>
  <si>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</si>
  <si>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</si>
  <si>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</si>
  <si>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</si>
  <si>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</si>
  <si>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</si>
  <si>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</si>
  <si>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</si>
  <si>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</si>
  <si>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</si>
  <si>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</si>
  <si>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</si>
  <si>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</si>
  <si>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</si>
  <si>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</si>
  <si>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</si>
  <si>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</si>
  <si>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</si>
  <si>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</si>
  <si>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</si>
  <si>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</si>
  <si>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</si>
  <si>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</si>
  <si>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</si>
  <si>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</si>
  <si>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</si>
  <si>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</si>
  <si>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</si>
  <si>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</si>
  <si>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</si>
  <si>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</si>
  <si>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</si>
  <si>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</si>
  <si>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</si>
  <si>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</si>
  <si>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</si>
  <si>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</si>
  <si>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</si>
  <si>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</si>
  <si>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</si>
  <si>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</si>
  <si>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</si>
  <si>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</si>
  <si>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</si>
  <si>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</si>
  <si>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</si>
  <si>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</si>
  <si>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</si>
  <si>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</si>
  <si>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432164</t>
  </si>
  <si>
    <t>46</t>
  </si>
  <si>
    <t>02</t>
  </si>
  <si>
    <t>0</t>
  </si>
  <si>
    <t>000</t>
  </si>
  <si>
    <t>熊本県　合志市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</si>
  <si>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</si>
  <si>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</si>
  <si>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</si>
  <si>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</si>
  <si>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</si>
  <si>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</si>
  <si>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</si>
  <si>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</si>
  <si>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</si>
  <si>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</si>
  <si>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①有形固定資産減価償却率：類似団体と同様な水準にあり、今後は老朽化の進行が考えられます。
②管路経年化率：法定耐用年数を経過した管路はありません。
③管路更新率：近年更新した管路はありません。</t>
    <phoneticPr fontId="5"/>
  </si>
  <si>
    <t>　近年は安定した経営状態にあると考えられます。全体的に現在の数値を維持していくとともに、さらなる高い水準を目指していかなければならないと思われます。
　今後施設等の老朽化の進行が考えられます。令和2年度に策定した経営戦略をもとに、経営基盤の強化、計画的な施設等の更新の実施に向けて取り組んでいきます。</t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</si>
  <si>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③流動比率：類似団体平均値を大幅に上回り、短期的な支払能力は十分に備わっていると考えられます。
④企業債残高対給水収益比率：企業債の借入は行っていません。
⑤料金回収率：100％を上回っており、給水に係る費用を給水収益で十分賄えていると考えられます。
⑥給水原価：類似団体と比較しても低い水準であり、工事請負費等の経常費用の増加に伴い、昨年度より数値が増加しています。
⑦施設利用率：類似団体平均値を上回っており、有効に施設利用ができていると考えられます。
⑧契約率：契約水量の大幅増減がないため、近年は数値が横ばいの状態です。</t>
    <rPh sb="241" eb="243">
      <t>ゾウカ</t>
    </rPh>
    <rPh sb="255" eb="257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</si>
</sst>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64.37</c:v>
                </c:pt>
                <c:pt idx="1">
                  <c:v>65.930000000000007</c:v>
                </c:pt>
                <c:pt idx="2">
                  <c:v>67.38</c:v>
                </c:pt>
                <c:pt idx="3">
                  <c:v>68.47</c:v>
                </c:pt>
                <c:pt idx="4">
                  <c:v>69.64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5-43F3-BC96-3BD755D0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5-43F3-BC96-3BD755D0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4-41DB-9DC8-09453AC8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4-41DB-9DC8-09453AC8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168.92</c:v>
                </c:pt>
                <c:pt idx="1">
                  <c:v>143.9</c:v>
                </c:pt>
                <c:pt idx="2">
                  <c:v>160.87</c:v>
                </c:pt>
                <c:pt idx="3">
                  <c:v>181.83</c:v>
                </c:pt>
                <c:pt idx="4">
                  <c:v>140.72999999999999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F-463C-B1F5-9435B85A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F-463C-B1F5-9435B85A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A9A-84B3-F3DF20F3D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A9A-84B3-F3DF20F3D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E-4036-ACFB-E9F18A0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E-4036-ACFB-E9F18A0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21314.29</c:v>
                </c:pt>
                <c:pt idx="1">
                  <c:v>12092.01</c:v>
                </c:pt>
                <c:pt idx="2">
                  <c:v>18915.080000000002</c:v>
                </c:pt>
                <c:pt idx="3">
                  <c:v>18683.060000000001</c:v>
                </c:pt>
                <c:pt idx="4">
                  <c:v>13187.39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0-4726-8862-3ECB716A7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0-4726-8862-3ECB716A7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0C9-B4C6-CACB3F07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0-40C9-B4C6-CACB3F07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228.84</c:v>
                </c:pt>
                <c:pt idx="1">
                  <c:v>160.91</c:v>
                </c:pt>
                <c:pt idx="2">
                  <c:v>187.31</c:v>
                </c:pt>
                <c:pt idx="3">
                  <c:v>217.48</c:v>
                </c:pt>
                <c:pt idx="4">
                  <c:v>154.25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311-8281-25F55B5A1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9-4311-8281-25F55B5A1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22.66</c:v>
                </c:pt>
                <c:pt idx="1">
                  <c:v>32.17</c:v>
                </c:pt>
                <c:pt idx="2">
                  <c:v>27.79</c:v>
                </c:pt>
                <c:pt idx="3">
                  <c:v>23.76</c:v>
                </c:pt>
                <c:pt idx="4">
                  <c:v>34.85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D-437B-97C9-CD7BE6B9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D-437B-97C9-CD7BE6B9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89.48</c:v>
                </c:pt>
                <c:pt idx="1">
                  <c:v>90.3</c:v>
                </c:pt>
                <c:pt idx="2">
                  <c:v>89.48</c:v>
                </c:pt>
                <c:pt idx="3">
                  <c:v>86.48</c:v>
                </c:pt>
                <c:pt idx="4">
                  <c:v>92.43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8-4AAE-A645-B1FDB736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8-4AAE-A645-B1FDB736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85</c:v>
                </c:pt>
                <c:pt idx="1">
                  <c:v>93.65</c:v>
                </c:pt>
                <c:pt idx="2">
                  <c:v>89.43</c:v>
                </c:pt>
                <c:pt idx="3">
                  <c:v>91.17</c:v>
                </c:pt>
                <c:pt idx="4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6-4C3E-926D-64A68878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6-4C3E-926D-64A68878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C1" zoomScale="70" zoomScaleNormal="70" workbookViewId="0">
      <selection activeCell="SM48" sqref="SM48:TA65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2">
      <c r="A5" s="2"/>
      <c r="B5" s="139" t="str">
        <f>データ!H7</f>
        <v>熊本県　合志市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</row>
    <row r="6" spans="1:521" ht="18.75" customHeight="1" x14ac:dyDescent="0.2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4"/>
      <c r="KX6" s="143"/>
      <c r="KY6" s="143"/>
      <c r="KZ6" s="143"/>
      <c r="LA6" s="143"/>
      <c r="LB6" s="143"/>
      <c r="LC6" s="5"/>
      <c r="LD6" s="2"/>
      <c r="LE6" s="2"/>
      <c r="LF6" s="2"/>
      <c r="LG6" s="2"/>
      <c r="LH6" s="2"/>
      <c r="LI6" s="4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4"/>
      <c r="MM6" s="4"/>
      <c r="MN6" s="4"/>
      <c r="MO6" s="4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4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4"/>
      <c r="OW6" s="4"/>
      <c r="OX6" s="4"/>
      <c r="OY6" s="4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4"/>
      <c r="QC6" s="6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4"/>
      <c r="RF6" s="4"/>
      <c r="RG6" s="4"/>
      <c r="RH6" s="4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</row>
    <row r="7" spans="1:521" ht="18.75" customHeight="1" x14ac:dyDescent="0.2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4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2">
      <c r="A8" s="7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2300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2126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4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2">
      <c r="A9" s="7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8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4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2">
      <c r="A10" s="7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99.5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7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2227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10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3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3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3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3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3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3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3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2"/>
      <c r="SL11" s="2"/>
      <c r="SM11" s="12"/>
      <c r="SN11" s="12"/>
      <c r="SO11" s="5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2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2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106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H30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R01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R02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R03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R04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H30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R01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R02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R03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R04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H30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R01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R02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R03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R04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H30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R01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R02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R03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R04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168.92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143.9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160.87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181.83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140.72999999999999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21314.29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12092.01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18915.080000000002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18683.060000000001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13187.39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104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H30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R01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R02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R03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R04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H30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R01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R02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R03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R04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H30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R01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R02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R03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R04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H30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R01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R02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R03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R04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228.84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160.91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187.31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217.48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154.25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22.66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32.17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27.79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23.76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34.85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89.48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90.3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89.48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86.48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92.43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85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93.65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89.43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91.17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96.83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2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2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H30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R01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R02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R03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R04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H30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R01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R02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R03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R04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H30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R01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R02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R03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R04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64.37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65.930000000000007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67.38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68.47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69.64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53.49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54.3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55.32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55.08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56.95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3.28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4.66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7.35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7.6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7.9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0.02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0.06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0.09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0.4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0.14000000000000001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31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49" t="str">
        <f>データ!AD6</f>
        <v>【112.60】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【29.72】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【473.00】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【233.74】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【106.87】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【20.26】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【53.19】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【75.85】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【61.17】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【49.58】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【0.21】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jlb44oyARyeSS503IPtFkvNazPrugyXcjpiiTWptjjFKBC9cUIVScx+F+ExbYHQXPIq1c/OgO7+nYEdCekYbTg==" saltValue="thX6qpKkqSyvI0juwvxU2Q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37</v>
      </c>
    </row>
    <row r="2" spans="1:140" x14ac:dyDescent="0.2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2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168.92</v>
      </c>
      <c r="U6" s="35">
        <f>U7</f>
        <v>143.9</v>
      </c>
      <c r="V6" s="35">
        <f>V7</f>
        <v>160.87</v>
      </c>
      <c r="W6" s="35">
        <f>W7</f>
        <v>181.83</v>
      </c>
      <c r="X6" s="35">
        <f t="shared" si="3"/>
        <v>140.72999999999999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21314.29</v>
      </c>
      <c r="AQ6" s="35">
        <f>AQ7</f>
        <v>12092.01</v>
      </c>
      <c r="AR6" s="35">
        <f>AR7</f>
        <v>18915.080000000002</v>
      </c>
      <c r="AS6" s="35">
        <f>AS7</f>
        <v>18683.060000000001</v>
      </c>
      <c r="AT6" s="35">
        <f t="shared" si="3"/>
        <v>13187.39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228.84</v>
      </c>
      <c r="BM6" s="35">
        <f>BM7</f>
        <v>160.91</v>
      </c>
      <c r="BN6" s="35">
        <f>BN7</f>
        <v>187.31</v>
      </c>
      <c r="BO6" s="35">
        <f>BO7</f>
        <v>217.48</v>
      </c>
      <c r="BP6" s="35">
        <f t="shared" si="3"/>
        <v>154.25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22.66</v>
      </c>
      <c r="BX6" s="35">
        <f>BX7</f>
        <v>32.17</v>
      </c>
      <c r="BY6" s="35">
        <f>BY7</f>
        <v>27.79</v>
      </c>
      <c r="BZ6" s="35">
        <f>BZ7</f>
        <v>23.76</v>
      </c>
      <c r="CA6" s="35">
        <f t="shared" si="3"/>
        <v>34.85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89.48</v>
      </c>
      <c r="CI6" s="35">
        <f>CI7</f>
        <v>90.3</v>
      </c>
      <c r="CJ6" s="35">
        <f>CJ7</f>
        <v>89.48</v>
      </c>
      <c r="CK6" s="35">
        <f>CK7</f>
        <v>86.48</v>
      </c>
      <c r="CL6" s="35">
        <f t="shared" si="5"/>
        <v>92.43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85</v>
      </c>
      <c r="CT6" s="35">
        <f>CT7</f>
        <v>93.65</v>
      </c>
      <c r="CU6" s="35">
        <f>CU7</f>
        <v>89.43</v>
      </c>
      <c r="CV6" s="35">
        <f>CV7</f>
        <v>91.17</v>
      </c>
      <c r="CW6" s="35">
        <f t="shared" si="6"/>
        <v>96.83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64.37</v>
      </c>
      <c r="DE6" s="35">
        <f>DE7</f>
        <v>65.930000000000007</v>
      </c>
      <c r="DF6" s="35">
        <f>DF7</f>
        <v>67.38</v>
      </c>
      <c r="DG6" s="35">
        <f>DG7</f>
        <v>68.47</v>
      </c>
      <c r="DH6" s="35">
        <f t="shared" si="7"/>
        <v>69.64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2300</v>
      </c>
      <c r="L7" s="37" t="s">
        <v>96</v>
      </c>
      <c r="M7" s="38">
        <v>1</v>
      </c>
      <c r="N7" s="38">
        <v>2126</v>
      </c>
      <c r="O7" s="39" t="s">
        <v>97</v>
      </c>
      <c r="P7" s="39">
        <v>99.5</v>
      </c>
      <c r="Q7" s="38">
        <v>7</v>
      </c>
      <c r="R7" s="38">
        <v>2227</v>
      </c>
      <c r="S7" s="37" t="s">
        <v>98</v>
      </c>
      <c r="T7" s="40">
        <v>168.92</v>
      </c>
      <c r="U7" s="40">
        <v>143.9</v>
      </c>
      <c r="V7" s="40">
        <v>160.87</v>
      </c>
      <c r="W7" s="40">
        <v>181.83</v>
      </c>
      <c r="X7" s="40">
        <v>140.72999999999999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21314.29</v>
      </c>
      <c r="AQ7" s="40">
        <v>12092.01</v>
      </c>
      <c r="AR7" s="40">
        <v>18915.080000000002</v>
      </c>
      <c r="AS7" s="40">
        <v>18683.060000000001</v>
      </c>
      <c r="AT7" s="40">
        <v>13187.39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228.84</v>
      </c>
      <c r="BM7" s="40">
        <v>160.91</v>
      </c>
      <c r="BN7" s="40">
        <v>187.31</v>
      </c>
      <c r="BO7" s="40">
        <v>217.48</v>
      </c>
      <c r="BP7" s="40">
        <v>154.25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22.66</v>
      </c>
      <c r="BX7" s="40">
        <v>32.17</v>
      </c>
      <c r="BY7" s="40">
        <v>27.79</v>
      </c>
      <c r="BZ7" s="40">
        <v>23.76</v>
      </c>
      <c r="CA7" s="40">
        <v>34.85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89.48</v>
      </c>
      <c r="CI7" s="40">
        <v>90.3</v>
      </c>
      <c r="CJ7" s="40">
        <v>89.48</v>
      </c>
      <c r="CK7" s="40">
        <v>86.48</v>
      </c>
      <c r="CL7" s="40">
        <v>92.43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85</v>
      </c>
      <c r="CT7" s="40">
        <v>93.65</v>
      </c>
      <c r="CU7" s="40">
        <v>89.43</v>
      </c>
      <c r="CV7" s="40">
        <v>91.17</v>
      </c>
      <c r="CW7" s="40">
        <v>96.83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64.37</v>
      </c>
      <c r="DE7" s="40">
        <v>65.930000000000007</v>
      </c>
      <c r="DF7" s="40">
        <v>67.38</v>
      </c>
      <c r="DG7" s="40">
        <v>68.47</v>
      </c>
      <c r="DH7" s="40">
        <v>69.64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168.92</v>
      </c>
      <c r="V11" s="48">
        <f>IF(U6="-",NA(),U6)</f>
        <v>143.9</v>
      </c>
      <c r="W11" s="48">
        <f>IF(V6="-",NA(),V6)</f>
        <v>160.87</v>
      </c>
      <c r="X11" s="48">
        <f>IF(W6="-",NA(),W6)</f>
        <v>181.83</v>
      </c>
      <c r="Y11" s="48">
        <f>IF(X6="-",NA(),X6)</f>
        <v>140.72999999999999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21314.29</v>
      </c>
      <c r="AR11" s="48">
        <f>IF(AQ6="-",NA(),AQ6)</f>
        <v>12092.01</v>
      </c>
      <c r="AS11" s="48">
        <f>IF(AR6="-",NA(),AR6)</f>
        <v>18915.080000000002</v>
      </c>
      <c r="AT11" s="48">
        <f>IF(AS6="-",NA(),AS6)</f>
        <v>18683.060000000001</v>
      </c>
      <c r="AU11" s="48">
        <f>IF(AT6="-",NA(),AT6)</f>
        <v>13187.39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228.84</v>
      </c>
      <c r="BN11" s="48">
        <f>IF(BM6="-",NA(),BM6)</f>
        <v>160.91</v>
      </c>
      <c r="BO11" s="48">
        <f>IF(BN6="-",NA(),BN6)</f>
        <v>187.31</v>
      </c>
      <c r="BP11" s="48">
        <f>IF(BO6="-",NA(),BO6)</f>
        <v>217.48</v>
      </c>
      <c r="BQ11" s="48">
        <f>IF(BP6="-",NA(),BP6)</f>
        <v>154.25</v>
      </c>
      <c r="BW11" s="47" t="s">
        <v>23</v>
      </c>
      <c r="BX11" s="48">
        <f>IF(BW6="-",NA(),BW6)</f>
        <v>22.66</v>
      </c>
      <c r="BY11" s="48">
        <f>IF(BX6="-",NA(),BX6)</f>
        <v>32.17</v>
      </c>
      <c r="BZ11" s="48">
        <f>IF(BY6="-",NA(),BY6)</f>
        <v>27.79</v>
      </c>
      <c r="CA11" s="48">
        <f>IF(BZ6="-",NA(),BZ6)</f>
        <v>23.76</v>
      </c>
      <c r="CB11" s="48">
        <f>IF(CA6="-",NA(),CA6)</f>
        <v>34.85</v>
      </c>
      <c r="CH11" s="47" t="s">
        <v>23</v>
      </c>
      <c r="CI11" s="48">
        <f>IF(CH6="-",NA(),CH6)</f>
        <v>89.48</v>
      </c>
      <c r="CJ11" s="48">
        <f>IF(CI6="-",NA(),CI6)</f>
        <v>90.3</v>
      </c>
      <c r="CK11" s="48">
        <f>IF(CJ6="-",NA(),CJ6)</f>
        <v>89.48</v>
      </c>
      <c r="CL11" s="48">
        <f>IF(CK6="-",NA(),CK6)</f>
        <v>86.48</v>
      </c>
      <c r="CM11" s="48">
        <f>IF(CL6="-",NA(),CL6)</f>
        <v>92.43</v>
      </c>
      <c r="CS11" s="47" t="s">
        <v>23</v>
      </c>
      <c r="CT11" s="48">
        <f>IF(CS6="-",NA(),CS6)</f>
        <v>85</v>
      </c>
      <c r="CU11" s="48">
        <f>IF(CT6="-",NA(),CT6)</f>
        <v>93.65</v>
      </c>
      <c r="CV11" s="48">
        <f>IF(CU6="-",NA(),CU6)</f>
        <v>89.43</v>
      </c>
      <c r="CW11" s="48">
        <f>IF(CV6="-",NA(),CV6)</f>
        <v>91.17</v>
      </c>
      <c r="CX11" s="48">
        <f>IF(CW6="-",NA(),CW6)</f>
        <v>96.83</v>
      </c>
      <c r="DD11" s="47" t="s">
        <v>23</v>
      </c>
      <c r="DE11" s="48">
        <f>IF(DD6="-",NA(),DD6)</f>
        <v>64.37</v>
      </c>
      <c r="DF11" s="48">
        <f>IF(DE6="-",NA(),DE6)</f>
        <v>65.930000000000007</v>
      </c>
      <c r="DG11" s="48">
        <f>IF(DF6="-",NA(),DF6)</f>
        <v>67.38</v>
      </c>
      <c r="DH11" s="48">
        <f>IF(DG6="-",NA(),DG6)</f>
        <v>68.47</v>
      </c>
      <c r="DI11" s="48">
        <f>IF(DH6="-",NA(),DH6)</f>
        <v>69.64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津留　京弥</cp:lastModifiedBy>
  <cp:lastPrinted>2024-01-19T05:06:25Z</cp:lastPrinted>
  <dcterms:created xsi:type="dcterms:W3CDTF">2023-12-05T01:33:00Z</dcterms:created>
  <dcterms:modified xsi:type="dcterms:W3CDTF">2024-01-19T05:06:27Z</dcterms:modified>
  <cp:category/>
</cp:coreProperties>
</file>