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RJJqjTu95c069NoG+/lJhrE4K6qwkjTkPjO0W+m9B1ECVKx+OojcMX3hPr4T8LgWkxIG//iC6/DOjgj8N2xuA==" workbookSaltValue="AhpOs3DiIcM+KN1BHafYb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<sst xmlns="http://schemas.openxmlformats.org/spreadsheetml/2006/main" count="267" uniqueCount="111">
  <si>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</si>
  <si>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</si>
  <si>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</si>
  <si>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</si>
  <si>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</si>
  <si>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</si>
  <si>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</si>
  <si>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</si>
  <si>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</si>
  <si>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</si>
  <si>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</si>
  <si>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</si>
  <si>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</si>
  <si>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</si>
  <si>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</si>
  <si>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</si>
  <si>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</si>
  <si>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</si>
  <si>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</si>
  <si>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</si>
  <si>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</si>
  <si>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</si>
  <si>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</si>
  <si>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</si>
  <si>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</si>
  <si>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</si>
  <si>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</si>
  <si>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</si>
  <si>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</si>
  <si>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</si>
  <si>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</si>
  <si>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</si>
  <si>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</si>
  <si>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</si>
  <si>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</si>
  <si>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</si>
  <si>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</si>
  <si>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</si>
  <si>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</si>
  <si>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</si>
  <si>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</si>
  <si>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</si>
  <si>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</si>
  <si>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</si>
  <si>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</si>
  <si>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</si>
  <si>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</si>
  <si>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</si>
  <si>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</si>
  <si>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</si>
  <si>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</si>
  <si>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</si>
  <si>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</si>
  <si>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</si>
  <si>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</si>
  <si>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</si>
  <si>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</si>
  <si>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</si>
  <si>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</si>
  <si>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</si>
  <si>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</si>
  <si>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</si>
  <si>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</si>
  <si>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</si>
  <si>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</si>
  <si>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</si>
  <si>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</si>
  <si>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</si>
  <si>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</si>
  <si>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</si>
  <si>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</si>
  <si>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</si>
  <si>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</si>
  <si>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</si>
  <si>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</si>
  <si>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</si>
  <si>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</si>
  <si>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</si>
  <si>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</si>
  <si>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</si>
  <si>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</si>
  <si>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</si>
  <si>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</si>
  <si>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</si>
  <si>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</si>
  <si>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</si>
  <si>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</si>
  <si>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</si>
  <si>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</si>
  <si>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</si>
  <si>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</si>
  <si>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</si>
  <si>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</si>
  <si>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</si>
  <si>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</si>
  <si>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</si>
  <si>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</si>
  <si>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法適用</t>
  </si>
  <si>
    <t>下水道事業</t>
  </si>
  <si>
    <t>漁業集落排水</t>
  </si>
  <si>
    <t>H1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</si>
  <si>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</si>
  <si>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</si>
  <si>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</si>
  <si>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</si>
  <si>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</si>
  <si>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</si>
  <si>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</si>
  <si>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本事業は、昭和59年度供用開始であり、一部老朽化した管渠については更新し、適正な状態を維持している。今後も、点検、診断を実施し、適正な維持管理に努めたい。</t>
    <rPh sb="1" eb="2">
      <t>ホン</t>
    </rPh>
    <rPh sb="2" eb="4">
      <t>ジギョウ</t>
    </rPh>
    <rPh sb="6" eb="8">
      <t>ショウワ</t>
    </rPh>
    <rPh sb="10" eb="12">
      <t>ネンド</t>
    </rPh>
    <rPh sb="12" eb="14">
      <t>キョウヨウ</t>
    </rPh>
    <rPh sb="14" eb="16">
      <t>カイシ</t>
    </rPh>
    <rPh sb="20" eb="22">
      <t>イチブ</t>
    </rPh>
    <rPh sb="22" eb="25">
      <t>ロウキュウカ</t>
    </rPh>
    <rPh sb="27" eb="29">
      <t>カンキョ</t>
    </rPh>
    <rPh sb="34" eb="36">
      <t>コウシン</t>
    </rPh>
    <rPh sb="38" eb="40">
      <t>テキセイ</t>
    </rPh>
    <rPh sb="41" eb="43">
      <t>ジョウタイ</t>
    </rPh>
    <rPh sb="44" eb="46">
      <t>イジ</t>
    </rPh>
    <rPh sb="51" eb="53">
      <t>コンゴ</t>
    </rPh>
    <rPh sb="55" eb="57">
      <t>テンケン</t>
    </rPh>
    <rPh sb="58" eb="60">
      <t>シンダン</t>
    </rPh>
    <rPh sb="61" eb="63">
      <t>ジッシ</t>
    </rPh>
    <rPh sb="65" eb="67">
      <t>テキセイ</t>
    </rPh>
    <rPh sb="68" eb="70">
      <t>イジ</t>
    </rPh>
    <rPh sb="70" eb="72">
      <t>カンリ</t>
    </rPh>
    <rPh sb="73" eb="74">
      <t>ツト</t>
    </rPh>
    <phoneticPr fontId="4"/>
  </si>
  <si>
    <t>　本事業は、複数の小規模な処理区から構成されており、汚水処理原価が示すとおり、厳しい経営環境にある。
　平成28年度から法適用に移行し、集合処理４事業（公共、特環、漁集、農集）の会計を統合した。本事業単独による経費回収率の適正化は困難な状況にあるが、水洗化率の向上に努めるなどの改善を図り、会計全体での経営健全化を図りたい。</t>
    <rPh sb="1" eb="2">
      <t>ホン</t>
    </rPh>
    <rPh sb="2" eb="4">
      <t>ジギョウ</t>
    </rPh>
    <rPh sb="6" eb="8">
      <t>フクスウ</t>
    </rPh>
    <rPh sb="9" eb="12">
      <t>ショウキボ</t>
    </rPh>
    <rPh sb="13" eb="15">
      <t>ショリ</t>
    </rPh>
    <rPh sb="15" eb="16">
      <t>ク</t>
    </rPh>
    <rPh sb="18" eb="20">
      <t>コウセイ</t>
    </rPh>
    <rPh sb="26" eb="28">
      <t>オスイ</t>
    </rPh>
    <rPh sb="28" eb="30">
      <t>ショリ</t>
    </rPh>
    <rPh sb="30" eb="32">
      <t>ゲンカ</t>
    </rPh>
    <rPh sb="33" eb="34">
      <t>シメ</t>
    </rPh>
    <rPh sb="39" eb="40">
      <t>キビ</t>
    </rPh>
    <rPh sb="42" eb="44">
      <t>ケイエイ</t>
    </rPh>
    <rPh sb="44" eb="46">
      <t>カンキョウ</t>
    </rPh>
    <rPh sb="52" eb="54">
      <t>ヘイセイ</t>
    </rPh>
    <rPh sb="56" eb="58">
      <t>ネンド</t>
    </rPh>
    <rPh sb="60" eb="61">
      <t>ホウ</t>
    </rPh>
    <rPh sb="61" eb="63">
      <t>テキヨウ</t>
    </rPh>
    <rPh sb="64" eb="66">
      <t>イコウ</t>
    </rPh>
    <rPh sb="68" eb="70">
      <t>シュウゴウ</t>
    </rPh>
    <rPh sb="70" eb="72">
      <t>ショリ</t>
    </rPh>
    <rPh sb="73" eb="75">
      <t>ジギョウ</t>
    </rPh>
    <rPh sb="76" eb="78">
      <t>コウキョウ</t>
    </rPh>
    <rPh sb="79" eb="81">
      <t>トッカン</t>
    </rPh>
    <rPh sb="82" eb="84">
      <t>ギョシュウ</t>
    </rPh>
    <rPh sb="85" eb="87">
      <t>ノウシュウ</t>
    </rPh>
    <rPh sb="89" eb="91">
      <t>カイケイ</t>
    </rPh>
    <rPh sb="92" eb="94">
      <t>トウゴウ</t>
    </rPh>
    <rPh sb="97" eb="98">
      <t>ホン</t>
    </rPh>
    <rPh sb="98" eb="100">
      <t>ジギョウ</t>
    </rPh>
    <rPh sb="100" eb="102">
      <t>タンドク</t>
    </rPh>
    <rPh sb="105" eb="107">
      <t>ケイヒ</t>
    </rPh>
    <rPh sb="107" eb="109">
      <t>カイシュウ</t>
    </rPh>
    <rPh sb="109" eb="110">
      <t>リツ</t>
    </rPh>
    <rPh sb="111" eb="114">
      <t>テキセイカ</t>
    </rPh>
    <rPh sb="115" eb="117">
      <t>コンナン</t>
    </rPh>
    <rPh sb="118" eb="120">
      <t>ジョウキョウ</t>
    </rPh>
    <rPh sb="125" eb="128">
      <t>スイセンカ</t>
    </rPh>
    <rPh sb="128" eb="129">
      <t>リツ</t>
    </rPh>
    <rPh sb="130" eb="132">
      <t>コウジョウ</t>
    </rPh>
    <rPh sb="133" eb="134">
      <t>ツト</t>
    </rPh>
    <rPh sb="139" eb="141">
      <t>カイゼン</t>
    </rPh>
    <rPh sb="142" eb="143">
      <t>ハカ</t>
    </rPh>
    <rPh sb="145" eb="147">
      <t>カイケイ</t>
    </rPh>
    <rPh sb="147" eb="149">
      <t>ゼンタイ</t>
    </rPh>
    <rPh sb="151" eb="153">
      <t>ケイエイ</t>
    </rPh>
    <rPh sb="153" eb="156">
      <t>ケンゼンカ</t>
    </rPh>
    <rPh sb="157" eb="158">
      <t>ハカ</t>
    </rPh>
    <phoneticPr fontId="4"/>
  </si>
  <si>
    <t>　経常収支比率及び累積欠損金比率は、法適用移行後３期連続で良好な数値を維持している。流動比率、企業債残高対事業規模比率については、類似団体平均値との比較では概ね良好な状態にあるものの、類似団体と同様に汚水処理原価の高さが、本事業の経営環境の厳しさを示している。また、水洗化率の低さが低い施設利用率に表れており、改善を要する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ルイセキ</t>
    </rPh>
    <rPh sb="11" eb="13">
      <t>ケッソン</t>
    </rPh>
    <rPh sb="13" eb="14">
      <t>キン</t>
    </rPh>
    <rPh sb="14" eb="16">
      <t>ヒリツ</t>
    </rPh>
    <rPh sb="18" eb="19">
      <t>ホウ</t>
    </rPh>
    <rPh sb="19" eb="21">
      <t>テキヨウ</t>
    </rPh>
    <rPh sb="21" eb="23">
      <t>イコウ</t>
    </rPh>
    <rPh sb="23" eb="24">
      <t>ゴ</t>
    </rPh>
    <rPh sb="25" eb="26">
      <t>キ</t>
    </rPh>
    <rPh sb="26" eb="28">
      <t>レンゾク</t>
    </rPh>
    <rPh sb="29" eb="31">
      <t>リョウコウ</t>
    </rPh>
    <rPh sb="32" eb="34">
      <t>スウチ</t>
    </rPh>
    <rPh sb="35" eb="37">
      <t>イジ</t>
    </rPh>
    <rPh sb="42" eb="44">
      <t>リュウドウ</t>
    </rPh>
    <rPh sb="44" eb="46">
      <t>ヒリツ</t>
    </rPh>
    <rPh sb="47" eb="49">
      <t>キギョウ</t>
    </rPh>
    <rPh sb="49" eb="50">
      <t>サイ</t>
    </rPh>
    <rPh sb="50" eb="52">
      <t>ザンダカ</t>
    </rPh>
    <rPh sb="52" eb="53">
      <t>タイ</t>
    </rPh>
    <rPh sb="53" eb="55">
      <t>ジギョウ</t>
    </rPh>
    <rPh sb="55" eb="57">
      <t>キボ</t>
    </rPh>
    <rPh sb="57" eb="59">
      <t>ヒリツ</t>
    </rPh>
    <rPh sb="65" eb="67">
      <t>ルイジ</t>
    </rPh>
    <rPh sb="67" eb="69">
      <t>ダンタイ</t>
    </rPh>
    <rPh sb="69" eb="72">
      <t>ヘイキンチ</t>
    </rPh>
    <rPh sb="74" eb="76">
      <t>ヒカク</t>
    </rPh>
    <rPh sb="78" eb="79">
      <t>オオム</t>
    </rPh>
    <rPh sb="80" eb="82">
      <t>リョウコウ</t>
    </rPh>
    <rPh sb="83" eb="85">
      <t>ジョウタイ</t>
    </rPh>
    <rPh sb="97" eb="99">
      <t>ドウヨウ</t>
    </rPh>
    <rPh sb="100" eb="102">
      <t>オスイ</t>
    </rPh>
    <rPh sb="102" eb="104">
      <t>ショリ</t>
    </rPh>
    <rPh sb="104" eb="106">
      <t>ゲンカ</t>
    </rPh>
    <rPh sb="107" eb="108">
      <t>タカ</t>
    </rPh>
    <rPh sb="111" eb="112">
      <t>ホン</t>
    </rPh>
    <rPh sb="112" eb="114">
      <t>ジギョウ</t>
    </rPh>
    <rPh sb="115" eb="117">
      <t>ケイエイ</t>
    </rPh>
    <rPh sb="117" eb="119">
      <t>カンキョウ</t>
    </rPh>
    <rPh sb="120" eb="121">
      <t>キビ</t>
    </rPh>
    <rPh sb="124" eb="125">
      <t>シメ</t>
    </rPh>
    <rPh sb="133" eb="136">
      <t>スイセンカ</t>
    </rPh>
    <rPh sb="136" eb="137">
      <t>リツ</t>
    </rPh>
    <rPh sb="138" eb="139">
      <t>ヒク</t>
    </rPh>
    <rPh sb="141" eb="142">
      <t>ヒク</t>
    </rPh>
    <rPh sb="143" eb="145">
      <t>シセツ</t>
    </rPh>
    <rPh sb="145" eb="147">
      <t>リヨウ</t>
    </rPh>
    <rPh sb="147" eb="148">
      <t>リツ</t>
    </rPh>
    <rPh sb="149" eb="150">
      <t>アラワ</t>
    </rPh>
    <rPh sb="155" eb="157">
      <t>カイゼン</t>
    </rPh>
    <rPh sb="158" eb="159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</si>
</sst>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FB-47B0-B572-EAEF2A7CF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15104"/>
        <c:axId val="6522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FB-47B0-B572-EAEF2A7CF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15104"/>
        <c:axId val="65229568"/>
      </c:lineChart>
      <c:dateAx>
        <c:axId val="6521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229568"/>
        <c:crosses val="autoZero"/>
        <c:auto val="1"/>
        <c:lblOffset val="100"/>
        <c:baseTimeUnit val="years"/>
      </c:dateAx>
      <c:valAx>
        <c:axId val="6522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1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32.42</c:v>
                </c:pt>
                <c:pt idx="3">
                  <c:v>31.64</c:v>
                </c:pt>
                <c:pt idx="4">
                  <c:v>31.96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B5-48CE-BFA6-8783A0EA8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48704"/>
        <c:axId val="11786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39.9</c:v>
                </c:pt>
                <c:pt idx="3">
                  <c:v>39.799999999999997</c:v>
                </c:pt>
                <c:pt idx="4">
                  <c:v>40.83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B5-48CE-BFA6-8783A0EA8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48704"/>
        <c:axId val="117863168"/>
      </c:lineChart>
      <c:dateAx>
        <c:axId val="11784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863168"/>
        <c:crosses val="autoZero"/>
        <c:auto val="1"/>
        <c:lblOffset val="100"/>
        <c:baseTimeUnit val="years"/>
      </c:dateAx>
      <c:valAx>
        <c:axId val="11786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84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67.09</c:v>
                </c:pt>
                <c:pt idx="3">
                  <c:v>67.77</c:v>
                </c:pt>
                <c:pt idx="4">
                  <c:v>68.2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C4-4657-A41F-315B30A4C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93248"/>
        <c:axId val="12229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85.72</c:v>
                </c:pt>
                <c:pt idx="3">
                  <c:v>85.32</c:v>
                </c:pt>
                <c:pt idx="4">
                  <c:v>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C4-4657-A41F-315B30A4C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93248"/>
        <c:axId val="122295424"/>
      </c:lineChart>
      <c:dateAx>
        <c:axId val="12229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95424"/>
        <c:crosses val="autoZero"/>
        <c:auto val="1"/>
        <c:lblOffset val="100"/>
        <c:baseTimeUnit val="years"/>
      </c:dateAx>
      <c:valAx>
        <c:axId val="12229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29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109.35</c:v>
                </c:pt>
                <c:pt idx="3">
                  <c:v>111.55</c:v>
                </c:pt>
                <c:pt idx="4">
                  <c:v>115.46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EA-4C46-876E-8A512CC99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48256"/>
        <c:axId val="6525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102.25</c:v>
                </c:pt>
                <c:pt idx="3">
                  <c:v>103.8</c:v>
                </c:pt>
                <c:pt idx="4">
                  <c:v>101.8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EA-4C46-876E-8A512CC99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8256"/>
        <c:axId val="65254528"/>
      </c:lineChart>
      <c:dateAx>
        <c:axId val="6524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254528"/>
        <c:crosses val="autoZero"/>
        <c:auto val="1"/>
        <c:lblOffset val="100"/>
        <c:baseTimeUnit val="years"/>
      </c:dateAx>
      <c:valAx>
        <c:axId val="6525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4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4.2</c:v>
                </c:pt>
                <c:pt idx="3">
                  <c:v>8.08</c:v>
                </c:pt>
                <c:pt idx="4">
                  <c:v>11.49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F7-41DE-8955-C2B3E6034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01024"/>
        <c:axId val="6680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13.77</c:v>
                </c:pt>
                <c:pt idx="3">
                  <c:v>17.260000000000002</c:v>
                </c:pt>
                <c:pt idx="4">
                  <c:v>27.21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F7-41DE-8955-C2B3E6034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01024"/>
        <c:axId val="66803200"/>
      </c:lineChart>
      <c:dateAx>
        <c:axId val="6680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803200"/>
        <c:crosses val="autoZero"/>
        <c:auto val="1"/>
        <c:lblOffset val="100"/>
        <c:baseTimeUnit val="years"/>
      </c:dateAx>
      <c:valAx>
        <c:axId val="6680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80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34-40C0-9DDE-B900B5327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42624"/>
        <c:axId val="6684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34-40C0-9DDE-B900B5327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2624"/>
        <c:axId val="66844544"/>
      </c:lineChart>
      <c:dateAx>
        <c:axId val="6684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844544"/>
        <c:crosses val="autoZero"/>
        <c:auto val="1"/>
        <c:lblOffset val="100"/>
        <c:baseTimeUnit val="years"/>
      </c:dateAx>
      <c:valAx>
        <c:axId val="6684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84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01-496B-A0A9-710F0C444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80256"/>
        <c:axId val="6688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12.96</c:v>
                </c:pt>
                <c:pt idx="3">
                  <c:v>5.81</c:v>
                </c:pt>
                <c:pt idx="4">
                  <c:v>3.87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01-496B-A0A9-710F0C444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80256"/>
        <c:axId val="66882176"/>
      </c:lineChart>
      <c:dateAx>
        <c:axId val="6688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882176"/>
        <c:crosses val="autoZero"/>
        <c:auto val="1"/>
        <c:lblOffset val="100"/>
        <c:baseTimeUnit val="years"/>
      </c:dateAx>
      <c:valAx>
        <c:axId val="6688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88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16.25</c:v>
                </c:pt>
                <c:pt idx="3">
                  <c:v>28.59</c:v>
                </c:pt>
                <c:pt idx="4">
                  <c:v>50.97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1B-4CC5-98F7-06F37BAB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49760"/>
        <c:axId val="8415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11.03</c:v>
                </c:pt>
                <c:pt idx="3">
                  <c:v>22.04</c:v>
                </c:pt>
                <c:pt idx="4">
                  <c:v>27.44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1B-4CC5-98F7-06F37BAB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49760"/>
        <c:axId val="84151680"/>
      </c:lineChart>
      <c:dateAx>
        <c:axId val="8414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51680"/>
        <c:crosses val="autoZero"/>
        <c:auto val="1"/>
        <c:lblOffset val="100"/>
        <c:baseTimeUnit val="years"/>
      </c:dateAx>
      <c:valAx>
        <c:axId val="8415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4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926.18</c:v>
                </c:pt>
                <c:pt idx="3">
                  <c:v>254.18</c:v>
                </c:pt>
                <c:pt idx="4">
                  <c:v>161.78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24-45DA-B49E-08A41D9C5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8912"/>
        <c:axId val="8420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238.95</c:v>
                </c:pt>
                <c:pt idx="3">
                  <c:v>169.47</c:v>
                </c:pt>
                <c:pt idx="4">
                  <c:v>512.88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24-45DA-B49E-08A41D9C5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98912"/>
        <c:axId val="84200832"/>
      </c:lineChart>
      <c:dateAx>
        <c:axId val="8419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00832"/>
        <c:crosses val="autoZero"/>
        <c:auto val="1"/>
        <c:lblOffset val="100"/>
        <c:baseTimeUnit val="years"/>
      </c:dateAx>
      <c:valAx>
        <c:axId val="8420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9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37.99</c:v>
                </c:pt>
                <c:pt idx="3">
                  <c:v>51.04</c:v>
                </c:pt>
                <c:pt idx="4">
                  <c:v>60.04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E3-4AEE-80D4-E485C039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6496"/>
        <c:axId val="11778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53.57</c:v>
                </c:pt>
                <c:pt idx="3">
                  <c:v>53.03</c:v>
                </c:pt>
                <c:pt idx="4">
                  <c:v>51.07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E3-4AEE-80D4-E485C039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6496"/>
        <c:axId val="117788672"/>
      </c:lineChart>
      <c:dateAx>
        <c:axId val="11778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788672"/>
        <c:crosses val="autoZero"/>
        <c:auto val="1"/>
        <c:lblOffset val="100"/>
        <c:baseTimeUnit val="years"/>
      </c:dateAx>
      <c:valAx>
        <c:axId val="11778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78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479.65</c:v>
                </c:pt>
                <c:pt idx="3">
                  <c:v>357.54</c:v>
                </c:pt>
                <c:pt idx="4">
                  <c:v>305.04000000000002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11-49A6-AFA7-26B88B485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19648"/>
        <c:axId val="11782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310.41000000000003</c:v>
                </c:pt>
                <c:pt idx="3">
                  <c:v>301.77</c:v>
                </c:pt>
                <c:pt idx="4">
                  <c:v>314.68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11-49A6-AFA7-26B88B485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19648"/>
        <c:axId val="117825920"/>
      </c:lineChart>
      <c:dateAx>
        <c:axId val="11781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825920"/>
        <c:crosses val="autoZero"/>
        <c:auto val="1"/>
        <c:lblOffset val="100"/>
        <c:baseTimeUnit val="years"/>
      </c:dateAx>
      <c:valAx>
        <c:axId val="11782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81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【973.20】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天草市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漁業集落排水</v>
      </c>
      <c r="Q8" s="71"/>
      <c r="R8" s="71"/>
      <c r="S8" s="71"/>
      <c r="T8" s="71"/>
      <c r="U8" s="71"/>
      <c r="V8" s="71"/>
      <c r="W8" s="71" t="str">
        <f>データ!L6</f>
        <v>H1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81177</v>
      </c>
      <c r="AM8" s="68"/>
      <c r="AN8" s="68"/>
      <c r="AO8" s="68"/>
      <c r="AP8" s="68"/>
      <c r="AQ8" s="68"/>
      <c r="AR8" s="68"/>
      <c r="AS8" s="68"/>
      <c r="AT8" s="67">
        <f>データ!T6</f>
        <v>683.87</v>
      </c>
      <c r="AU8" s="67"/>
      <c r="AV8" s="67"/>
      <c r="AW8" s="67"/>
      <c r="AX8" s="67"/>
      <c r="AY8" s="67"/>
      <c r="AZ8" s="67"/>
      <c r="BA8" s="67"/>
      <c r="BB8" s="67">
        <f>データ!U6</f>
        <v>118.7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66.040000000000006</v>
      </c>
      <c r="J10" s="67"/>
      <c r="K10" s="67"/>
      <c r="L10" s="67"/>
      <c r="M10" s="67"/>
      <c r="N10" s="67"/>
      <c r="O10" s="67"/>
      <c r="P10" s="67">
        <f>データ!P6</f>
        <v>7.06</v>
      </c>
      <c r="Q10" s="67"/>
      <c r="R10" s="67"/>
      <c r="S10" s="67"/>
      <c r="T10" s="67"/>
      <c r="U10" s="67"/>
      <c r="V10" s="67"/>
      <c r="W10" s="67">
        <f>データ!Q6</f>
        <v>88.61</v>
      </c>
      <c r="X10" s="67"/>
      <c r="Y10" s="67"/>
      <c r="Z10" s="67"/>
      <c r="AA10" s="67"/>
      <c r="AB10" s="67"/>
      <c r="AC10" s="67"/>
      <c r="AD10" s="68">
        <f>データ!R6</f>
        <v>3672</v>
      </c>
      <c r="AE10" s="68"/>
      <c r="AF10" s="68"/>
      <c r="AG10" s="68"/>
      <c r="AH10" s="68"/>
      <c r="AI10" s="68"/>
      <c r="AJ10" s="68"/>
      <c r="AK10" s="2"/>
      <c r="AL10" s="68">
        <f>データ!V6</f>
        <v>5663</v>
      </c>
      <c r="AM10" s="68"/>
      <c r="AN10" s="68"/>
      <c r="AO10" s="68"/>
      <c r="AP10" s="68"/>
      <c r="AQ10" s="68"/>
      <c r="AR10" s="68"/>
      <c r="AS10" s="68"/>
      <c r="AT10" s="67">
        <f>データ!W6</f>
        <v>1.92</v>
      </c>
      <c r="AU10" s="67"/>
      <c r="AV10" s="67"/>
      <c r="AW10" s="67"/>
      <c r="AX10" s="67"/>
      <c r="AY10" s="67"/>
      <c r="AZ10" s="67"/>
      <c r="BA10" s="67"/>
      <c r="BB10" s="67">
        <f>データ!X6</f>
        <v>2949.48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【101.27】</v>
      </c>
      <c r="F85" s="26" t="str">
        <f>データ!AT6</f>
        <v>【101.38】</v>
      </c>
      <c r="G85" s="26" t="str">
        <f>データ!BE6</f>
        <v>【65.72】</v>
      </c>
      <c r="H85" s="26" t="str">
        <f>データ!BP6</f>
        <v>【973.20】</v>
      </c>
      <c r="I85" s="26" t="str">
        <f>データ!CA6</f>
        <v>【45.14】</v>
      </c>
      <c r="J85" s="26" t="str">
        <f>データ!CL6</f>
        <v>【377.19】</v>
      </c>
      <c r="K85" s="26" t="str">
        <f>データ!CW6</f>
        <v>【33.69】</v>
      </c>
      <c r="L85" s="26" t="str">
        <f>データ!DH6</f>
        <v>【80.08】</v>
      </c>
      <c r="M85" s="26" t="str">
        <f>データ!DS6</f>
        <v>【27.36】</v>
      </c>
      <c r="N85" s="26" t="str">
        <f>データ!ED6</f>
        <v>【0.00】</v>
      </c>
      <c r="O85" s="26" t="str">
        <f>データ!EO6</f>
        <v>【0.04】</v>
      </c>
    </row>
  </sheetData>
  <sheetProtection algorithmName="SHA-512" hashValue="KvOQbfx/uMXdsP3Thsqz7XEwq60cO46LvKtu6JeD7u8aMbB7+NdA3Fwyd/B7c+5nIjOVcyjnAZOET6aEUvpuZg==" saltValue="35wLCsiX5JxYKDJoKHBIt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432156</v>
      </c>
      <c r="D6" s="33">
        <f t="shared" si="3"/>
        <v>46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熊本県　天草市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H1</v>
      </c>
      <c r="M6" s="33" t="str">
        <f t="shared" si="3"/>
        <v>非設置</v>
      </c>
      <c r="N6" s="34" t="str">
        <f t="shared" si="3"/>
        <v>-</v>
      </c>
      <c r="O6" s="34">
        <f t="shared" si="3"/>
        <v>66.040000000000006</v>
      </c>
      <c r="P6" s="34">
        <f t="shared" si="3"/>
        <v>7.06</v>
      </c>
      <c r="Q6" s="34">
        <f t="shared" si="3"/>
        <v>88.61</v>
      </c>
      <c r="R6" s="34">
        <f t="shared" si="3"/>
        <v>3672</v>
      </c>
      <c r="S6" s="34">
        <f t="shared" si="3"/>
        <v>81177</v>
      </c>
      <c r="T6" s="34">
        <f t="shared" si="3"/>
        <v>683.87</v>
      </c>
      <c r="U6" s="34">
        <f t="shared" si="3"/>
        <v>118.7</v>
      </c>
      <c r="V6" s="34">
        <f t="shared" si="3"/>
        <v>5663</v>
      </c>
      <c r="W6" s="34">
        <f t="shared" si="3"/>
        <v>1.92</v>
      </c>
      <c r="X6" s="34">
        <f t="shared" si="3"/>
        <v>2949.48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109.35</v>
      </c>
      <c r="AB6" s="35">
        <f t="shared" si="4"/>
        <v>111.55</v>
      </c>
      <c r="AC6" s="35">
        <f t="shared" si="4"/>
        <v>115.46</v>
      </c>
      <c r="AD6" s="35" t="str">
        <f t="shared" si="4"/>
        <v>-</v>
      </c>
      <c r="AE6" s="35" t="str">
        <f t="shared" si="4"/>
        <v>-</v>
      </c>
      <c r="AF6" s="35">
        <f t="shared" si="4"/>
        <v>102.25</v>
      </c>
      <c r="AG6" s="35">
        <f t="shared" si="4"/>
        <v>103.8</v>
      </c>
      <c r="AH6" s="35">
        <f t="shared" si="4"/>
        <v>101.8</v>
      </c>
      <c r="AI6" s="34" t="str">
        <f>IF(AI7="","",IF(AI7="-","【-】","【"&amp;SUBSTITUTE(TEXT(AI7,"#,##0.00"),"-","△")&amp;"】"))</f>
        <v>【101.27】</v>
      </c>
      <c r="AJ6" s="35" t="str">
        <f>IF(AJ7="",NA(),AJ7)</f>
        <v>-</v>
      </c>
      <c r="AK6" s="35" t="str">
        <f t="shared" ref="AK6:AS6" si="5">IF(AK7="",NA(),AK7)</f>
        <v>-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>
        <f t="shared" si="5"/>
        <v>12.96</v>
      </c>
      <c r="AR6" s="35">
        <f t="shared" si="5"/>
        <v>5.81</v>
      </c>
      <c r="AS6" s="35">
        <f t="shared" si="5"/>
        <v>3.87</v>
      </c>
      <c r="AT6" s="34" t="str">
        <f>IF(AT7="","",IF(AT7="-","【-】","【"&amp;SUBSTITUTE(TEXT(AT7,"#,##0.00"),"-","△")&amp;"】"))</f>
        <v>【101.38】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16.25</v>
      </c>
      <c r="AX6" s="35">
        <f t="shared" si="6"/>
        <v>28.59</v>
      </c>
      <c r="AY6" s="35">
        <f t="shared" si="6"/>
        <v>50.97</v>
      </c>
      <c r="AZ6" s="35" t="str">
        <f t="shared" si="6"/>
        <v>-</v>
      </c>
      <c r="BA6" s="35" t="str">
        <f t="shared" si="6"/>
        <v>-</v>
      </c>
      <c r="BB6" s="35">
        <f t="shared" si="6"/>
        <v>11.03</v>
      </c>
      <c r="BC6" s="35">
        <f t="shared" si="6"/>
        <v>22.04</v>
      </c>
      <c r="BD6" s="35">
        <f t="shared" si="6"/>
        <v>27.44</v>
      </c>
      <c r="BE6" s="34" t="str">
        <f>IF(BE7="","",IF(BE7="-","【-】","【"&amp;SUBSTITUTE(TEXT(BE7,"#,##0.00"),"-","△")&amp;"】"))</f>
        <v>【65.72】</v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926.18</v>
      </c>
      <c r="BI6" s="35">
        <f t="shared" si="7"/>
        <v>254.18</v>
      </c>
      <c r="BJ6" s="35">
        <f t="shared" si="7"/>
        <v>161.78</v>
      </c>
      <c r="BK6" s="35" t="str">
        <f t="shared" si="7"/>
        <v>-</v>
      </c>
      <c r="BL6" s="35" t="str">
        <f t="shared" si="7"/>
        <v>-</v>
      </c>
      <c r="BM6" s="35">
        <f t="shared" si="7"/>
        <v>238.95</v>
      </c>
      <c r="BN6" s="35">
        <f t="shared" si="7"/>
        <v>169.47</v>
      </c>
      <c r="BO6" s="35">
        <f t="shared" si="7"/>
        <v>512.88</v>
      </c>
      <c r="BP6" s="34" t="str">
        <f>IF(BP7="","",IF(BP7="-","【-】","【"&amp;SUBSTITUTE(TEXT(BP7,"#,##0.00"),"-","△")&amp;"】"))</f>
        <v>【973.20】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37.99</v>
      </c>
      <c r="BT6" s="35">
        <f t="shared" si="8"/>
        <v>51.04</v>
      </c>
      <c r="BU6" s="35">
        <f t="shared" si="8"/>
        <v>60.04</v>
      </c>
      <c r="BV6" s="35" t="str">
        <f t="shared" si="8"/>
        <v>-</v>
      </c>
      <c r="BW6" s="35" t="str">
        <f t="shared" si="8"/>
        <v>-</v>
      </c>
      <c r="BX6" s="35">
        <f t="shared" si="8"/>
        <v>53.57</v>
      </c>
      <c r="BY6" s="35">
        <f t="shared" si="8"/>
        <v>53.03</v>
      </c>
      <c r="BZ6" s="35">
        <f t="shared" si="8"/>
        <v>51.07</v>
      </c>
      <c r="CA6" s="34" t="str">
        <f>IF(CA7="","",IF(CA7="-","【-】","【"&amp;SUBSTITUTE(TEXT(CA7,"#,##0.00"),"-","△")&amp;"】"))</f>
        <v>【45.14】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479.65</v>
      </c>
      <c r="CE6" s="35">
        <f t="shared" si="9"/>
        <v>357.54</v>
      </c>
      <c r="CF6" s="35">
        <f t="shared" si="9"/>
        <v>305.04000000000002</v>
      </c>
      <c r="CG6" s="35" t="str">
        <f t="shared" si="9"/>
        <v>-</v>
      </c>
      <c r="CH6" s="35" t="str">
        <f t="shared" si="9"/>
        <v>-</v>
      </c>
      <c r="CI6" s="35">
        <f t="shared" si="9"/>
        <v>310.41000000000003</v>
      </c>
      <c r="CJ6" s="35">
        <f t="shared" si="9"/>
        <v>301.77</v>
      </c>
      <c r="CK6" s="35">
        <f t="shared" si="9"/>
        <v>314.68</v>
      </c>
      <c r="CL6" s="34" t="str">
        <f>IF(CL7="","",IF(CL7="-","【-】","【"&amp;SUBSTITUTE(TEXT(CL7,"#,##0.00"),"-","△")&amp;"】"))</f>
        <v>【377.19】</v>
      </c>
      <c r="CM6" s="35" t="str">
        <f>IF(CM7="",NA(),CM7)</f>
        <v>-</v>
      </c>
      <c r="CN6" s="35" t="str">
        <f t="shared" ref="CN6:CV6" si="10">IF(CN7="",NA(),CN7)</f>
        <v>-</v>
      </c>
      <c r="CO6" s="35">
        <f t="shared" si="10"/>
        <v>32.42</v>
      </c>
      <c r="CP6" s="35">
        <f t="shared" si="10"/>
        <v>31.64</v>
      </c>
      <c r="CQ6" s="35">
        <f t="shared" si="10"/>
        <v>31.96</v>
      </c>
      <c r="CR6" s="35" t="str">
        <f t="shared" si="10"/>
        <v>-</v>
      </c>
      <c r="CS6" s="35" t="str">
        <f t="shared" si="10"/>
        <v>-</v>
      </c>
      <c r="CT6" s="35">
        <f t="shared" si="10"/>
        <v>39.9</v>
      </c>
      <c r="CU6" s="35">
        <f t="shared" si="10"/>
        <v>39.799999999999997</v>
      </c>
      <c r="CV6" s="35">
        <f t="shared" si="10"/>
        <v>40.83</v>
      </c>
      <c r="CW6" s="34" t="str">
        <f>IF(CW7="","",IF(CW7="-","【-】","【"&amp;SUBSTITUTE(TEXT(CW7,"#,##0.00"),"-","△")&amp;"】"))</f>
        <v>【33.69】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67.09</v>
      </c>
      <c r="DA6" s="35">
        <f t="shared" si="11"/>
        <v>67.77</v>
      </c>
      <c r="DB6" s="35">
        <f t="shared" si="11"/>
        <v>68.2</v>
      </c>
      <c r="DC6" s="35" t="str">
        <f t="shared" si="11"/>
        <v>-</v>
      </c>
      <c r="DD6" s="35" t="str">
        <f t="shared" si="11"/>
        <v>-</v>
      </c>
      <c r="DE6" s="35">
        <f t="shared" si="11"/>
        <v>85.72</v>
      </c>
      <c r="DF6" s="35">
        <f t="shared" si="11"/>
        <v>85.32</v>
      </c>
      <c r="DG6" s="35">
        <f t="shared" si="11"/>
        <v>86</v>
      </c>
      <c r="DH6" s="34" t="str">
        <f>IF(DH7="","",IF(DH7="-","【-】","【"&amp;SUBSTITUTE(TEXT(DH7,"#,##0.00"),"-","△")&amp;"】"))</f>
        <v>【80.08】</v>
      </c>
      <c r="DI6" s="35" t="str">
        <f>IF(DI7="",NA(),DI7)</f>
        <v>-</v>
      </c>
      <c r="DJ6" s="35" t="str">
        <f t="shared" ref="DJ6:DR6" si="12">IF(DJ7="",NA(),DJ7)</f>
        <v>-</v>
      </c>
      <c r="DK6" s="35">
        <f t="shared" si="12"/>
        <v>4.2</v>
      </c>
      <c r="DL6" s="35">
        <f t="shared" si="12"/>
        <v>8.08</v>
      </c>
      <c r="DM6" s="35">
        <f t="shared" si="12"/>
        <v>11.49</v>
      </c>
      <c r="DN6" s="35" t="str">
        <f t="shared" si="12"/>
        <v>-</v>
      </c>
      <c r="DO6" s="35" t="str">
        <f t="shared" si="12"/>
        <v>-</v>
      </c>
      <c r="DP6" s="35">
        <f t="shared" si="12"/>
        <v>13.77</v>
      </c>
      <c r="DQ6" s="35">
        <f t="shared" si="12"/>
        <v>17.260000000000002</v>
      </c>
      <c r="DR6" s="35">
        <f t="shared" si="12"/>
        <v>27.21</v>
      </c>
      <c r="DS6" s="34" t="str">
        <f>IF(DS7="","",IF(DS7="-","【-】","【"&amp;SUBSTITUTE(TEXT(DS7,"#,##0.00"),"-","△")&amp;"】"))</f>
        <v>【27.36】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>
        <f t="shared" si="14"/>
        <v>0.05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>
        <f t="shared" si="14"/>
        <v>0.12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【0.04】</v>
      </c>
    </row>
    <row r="7" spans="1:148" s="36" customFormat="1" x14ac:dyDescent="0.15">
      <c r="A7" s="28"/>
      <c r="B7" s="37">
        <v>2018</v>
      </c>
      <c r="C7" s="37">
        <v>432156</v>
      </c>
      <c r="D7" s="37">
        <v>46</v>
      </c>
      <c r="E7" s="37">
        <v>17</v>
      </c>
      <c r="F7" s="37">
        <v>6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66.040000000000006</v>
      </c>
      <c r="P7" s="38">
        <v>7.06</v>
      </c>
      <c r="Q7" s="38">
        <v>88.61</v>
      </c>
      <c r="R7" s="38">
        <v>3672</v>
      </c>
      <c r="S7" s="38">
        <v>81177</v>
      </c>
      <c r="T7" s="38">
        <v>683.87</v>
      </c>
      <c r="U7" s="38">
        <v>118.7</v>
      </c>
      <c r="V7" s="38">
        <v>5663</v>
      </c>
      <c r="W7" s="38">
        <v>1.92</v>
      </c>
      <c r="X7" s="38">
        <v>2949.48</v>
      </c>
      <c r="Y7" s="38" t="s">
        <v>102</v>
      </c>
      <c r="Z7" s="38" t="s">
        <v>102</v>
      </c>
      <c r="AA7" s="38">
        <v>109.35</v>
      </c>
      <c r="AB7" s="38">
        <v>111.55</v>
      </c>
      <c r="AC7" s="38">
        <v>115.46</v>
      </c>
      <c r="AD7" s="38" t="s">
        <v>102</v>
      </c>
      <c r="AE7" s="38" t="s">
        <v>102</v>
      </c>
      <c r="AF7" s="38">
        <v>102.25</v>
      </c>
      <c r="AG7" s="38">
        <v>103.8</v>
      </c>
      <c r="AH7" s="38">
        <v>101.8</v>
      </c>
      <c r="AI7" s="38">
        <v>101.27</v>
      </c>
      <c r="AJ7" s="38" t="s">
        <v>102</v>
      </c>
      <c r="AK7" s="38" t="s">
        <v>102</v>
      </c>
      <c r="AL7" s="38">
        <v>0</v>
      </c>
      <c r="AM7" s="38">
        <v>0</v>
      </c>
      <c r="AN7" s="38">
        <v>0</v>
      </c>
      <c r="AO7" s="38" t="s">
        <v>102</v>
      </c>
      <c r="AP7" s="38" t="s">
        <v>102</v>
      </c>
      <c r="AQ7" s="38">
        <v>12.96</v>
      </c>
      <c r="AR7" s="38">
        <v>5.81</v>
      </c>
      <c r="AS7" s="38">
        <v>3.87</v>
      </c>
      <c r="AT7" s="38">
        <v>101.38</v>
      </c>
      <c r="AU7" s="38" t="s">
        <v>102</v>
      </c>
      <c r="AV7" s="38" t="s">
        <v>102</v>
      </c>
      <c r="AW7" s="38">
        <v>16.25</v>
      </c>
      <c r="AX7" s="38">
        <v>28.59</v>
      </c>
      <c r="AY7" s="38">
        <v>50.97</v>
      </c>
      <c r="AZ7" s="38" t="s">
        <v>102</v>
      </c>
      <c r="BA7" s="38" t="s">
        <v>102</v>
      </c>
      <c r="BB7" s="38">
        <v>11.03</v>
      </c>
      <c r="BC7" s="38">
        <v>22.04</v>
      </c>
      <c r="BD7" s="38">
        <v>27.44</v>
      </c>
      <c r="BE7" s="38">
        <v>65.72</v>
      </c>
      <c r="BF7" s="38" t="s">
        <v>102</v>
      </c>
      <c r="BG7" s="38" t="s">
        <v>102</v>
      </c>
      <c r="BH7" s="38">
        <v>926.18</v>
      </c>
      <c r="BI7" s="38">
        <v>254.18</v>
      </c>
      <c r="BJ7" s="38">
        <v>161.78</v>
      </c>
      <c r="BK7" s="38" t="s">
        <v>102</v>
      </c>
      <c r="BL7" s="38" t="s">
        <v>102</v>
      </c>
      <c r="BM7" s="38">
        <v>238.95</v>
      </c>
      <c r="BN7" s="38">
        <v>169.47</v>
      </c>
      <c r="BO7" s="38">
        <v>512.88</v>
      </c>
      <c r="BP7" s="38">
        <v>973.2</v>
      </c>
      <c r="BQ7" s="38" t="s">
        <v>102</v>
      </c>
      <c r="BR7" s="38" t="s">
        <v>102</v>
      </c>
      <c r="BS7" s="38">
        <v>37.99</v>
      </c>
      <c r="BT7" s="38">
        <v>51.04</v>
      </c>
      <c r="BU7" s="38">
        <v>60.04</v>
      </c>
      <c r="BV7" s="38" t="s">
        <v>102</v>
      </c>
      <c r="BW7" s="38" t="s">
        <v>102</v>
      </c>
      <c r="BX7" s="38">
        <v>53.57</v>
      </c>
      <c r="BY7" s="38">
        <v>53.03</v>
      </c>
      <c r="BZ7" s="38">
        <v>51.07</v>
      </c>
      <c r="CA7" s="38">
        <v>45.14</v>
      </c>
      <c r="CB7" s="38" t="s">
        <v>102</v>
      </c>
      <c r="CC7" s="38" t="s">
        <v>102</v>
      </c>
      <c r="CD7" s="38">
        <v>479.65</v>
      </c>
      <c r="CE7" s="38">
        <v>357.54</v>
      </c>
      <c r="CF7" s="38">
        <v>305.04000000000002</v>
      </c>
      <c r="CG7" s="38" t="s">
        <v>102</v>
      </c>
      <c r="CH7" s="38" t="s">
        <v>102</v>
      </c>
      <c r="CI7" s="38">
        <v>310.41000000000003</v>
      </c>
      <c r="CJ7" s="38">
        <v>301.77</v>
      </c>
      <c r="CK7" s="38">
        <v>314.68</v>
      </c>
      <c r="CL7" s="38">
        <v>377.19</v>
      </c>
      <c r="CM7" s="38" t="s">
        <v>102</v>
      </c>
      <c r="CN7" s="38" t="s">
        <v>102</v>
      </c>
      <c r="CO7" s="38">
        <v>32.42</v>
      </c>
      <c r="CP7" s="38">
        <v>31.64</v>
      </c>
      <c r="CQ7" s="38">
        <v>31.96</v>
      </c>
      <c r="CR7" s="38" t="s">
        <v>102</v>
      </c>
      <c r="CS7" s="38" t="s">
        <v>102</v>
      </c>
      <c r="CT7" s="38">
        <v>39.9</v>
      </c>
      <c r="CU7" s="38">
        <v>39.799999999999997</v>
      </c>
      <c r="CV7" s="38">
        <v>40.83</v>
      </c>
      <c r="CW7" s="38">
        <v>33.69</v>
      </c>
      <c r="CX7" s="38" t="s">
        <v>102</v>
      </c>
      <c r="CY7" s="38" t="s">
        <v>102</v>
      </c>
      <c r="CZ7" s="38">
        <v>67.09</v>
      </c>
      <c r="DA7" s="38">
        <v>67.77</v>
      </c>
      <c r="DB7" s="38">
        <v>68.2</v>
      </c>
      <c r="DC7" s="38" t="s">
        <v>102</v>
      </c>
      <c r="DD7" s="38" t="s">
        <v>102</v>
      </c>
      <c r="DE7" s="38">
        <v>85.72</v>
      </c>
      <c r="DF7" s="38">
        <v>85.32</v>
      </c>
      <c r="DG7" s="38">
        <v>86</v>
      </c>
      <c r="DH7" s="38">
        <v>80.08</v>
      </c>
      <c r="DI7" s="38" t="s">
        <v>102</v>
      </c>
      <c r="DJ7" s="38" t="s">
        <v>102</v>
      </c>
      <c r="DK7" s="38">
        <v>4.2</v>
      </c>
      <c r="DL7" s="38">
        <v>8.08</v>
      </c>
      <c r="DM7" s="38">
        <v>11.49</v>
      </c>
      <c r="DN7" s="38" t="s">
        <v>102</v>
      </c>
      <c r="DO7" s="38" t="s">
        <v>102</v>
      </c>
      <c r="DP7" s="38">
        <v>13.77</v>
      </c>
      <c r="DQ7" s="38">
        <v>17.260000000000002</v>
      </c>
      <c r="DR7" s="38">
        <v>27.21</v>
      </c>
      <c r="DS7" s="38">
        <v>27.36</v>
      </c>
      <c r="DT7" s="38" t="s">
        <v>102</v>
      </c>
      <c r="DU7" s="38" t="s">
        <v>102</v>
      </c>
      <c r="DV7" s="38">
        <v>0</v>
      </c>
      <c r="DW7" s="38">
        <v>0</v>
      </c>
      <c r="DX7" s="38">
        <v>0</v>
      </c>
      <c r="DY7" s="38" t="s">
        <v>102</v>
      </c>
      <c r="DZ7" s="38" t="s">
        <v>102</v>
      </c>
      <c r="EA7" s="38">
        <v>0</v>
      </c>
      <c r="EB7" s="38">
        <v>0</v>
      </c>
      <c r="EC7" s="38">
        <v>0</v>
      </c>
      <c r="ED7" s="38">
        <v>0</v>
      </c>
      <c r="EE7" s="38" t="s">
        <v>102</v>
      </c>
      <c r="EF7" s="38" t="s">
        <v>102</v>
      </c>
      <c r="EG7" s="38">
        <v>0.05</v>
      </c>
      <c r="EH7" s="38">
        <v>0</v>
      </c>
      <c r="EI7" s="38">
        <v>0</v>
      </c>
      <c r="EJ7" s="38" t="s">
        <v>102</v>
      </c>
      <c r="EK7" s="38" t="s">
        <v>102</v>
      </c>
      <c r="EL7" s="38">
        <v>0.12</v>
      </c>
      <c r="EM7" s="38">
        <v>0</v>
      </c>
      <c r="EN7" s="38">
        <v>0</v>
      </c>
      <c r="EO7" s="38">
        <v>0.04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sukeiei81</cp:lastModifiedBy>
  <cp:lastPrinted>2020-01-27T00:36:47Z</cp:lastPrinted>
  <dcterms:created xsi:type="dcterms:W3CDTF">2019-12-05T04:56:21Z</dcterms:created>
  <dcterms:modified xsi:type="dcterms:W3CDTF">2020-01-27T00:39:32Z</dcterms:modified>
</cp:coreProperties>
</file>