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工業用水道課\＠平成31年度\決算\⑭公営企業に係る経営比較分析表（平成３０年度決算）の分析等\"/>
    </mc:Choice>
  </mc:AlternateContent>
  <workbookProtection workbookAlgorithmName="SHA-512" workbookHashValue="3U1wrDzDp8sNftkO6kd71VzAtd+nYaAgx9jJbOuiOKNn+6IgV+KQbsMt62QQLVw/3LhSt1aJe5KOHgn8fvO9vg==" workbookSaltValue="qO32q0Z0ATpYD9hn4ZyO+Q==" workbookSpinCount="100000" lockStructure="1"/>
  <bookViews>
    <workbookView xWindow="0" yWindow="0" windowWidth="23040" windowHeight="996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<sst xmlns="http://schemas.openxmlformats.org/spreadsheetml/2006/main" count="262" uniqueCount="109">
  <si>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</si>
  <si>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</si>
  <si>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</si>
  <si>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</si>
  <si>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</si>
  <si>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</si>
  <si>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</si>
  <si>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</si>
  <si>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</si>
  <si>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</si>
  <si>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</si>
  <si>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</si>
  <si>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</si>
  <si>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</si>
  <si>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</si>
  <si>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</si>
  <si>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</si>
  <si>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</si>
  <si>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</si>
  <si>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</si>
  <si>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</si>
  <si>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</si>
  <si>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</si>
  <si>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</si>
  <si>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</si>
  <si>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</si>
  <si>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</si>
  <si>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</si>
  <si>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</si>
  <si>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</si>
  <si>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</si>
  <si>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</si>
  <si>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</si>
  <si>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</si>
  <si>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</si>
  <si>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</si>
  <si>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</si>
  <si>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</si>
  <si>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</si>
  <si>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</si>
  <si>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</si>
  <si>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</si>
  <si>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</si>
  <si>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</si>
  <si>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</si>
  <si>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</si>
  <si>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</si>
  <si>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</si>
  <si>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</si>
  <si>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</si>
  <si>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</si>
  <si>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</si>
  <si>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</si>
  <si>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</si>
  <si>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</si>
  <si>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</si>
  <si>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</si>
  <si>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</si>
  <si>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</si>
  <si>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</si>
  <si>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</si>
  <si>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</si>
  <si>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</si>
  <si>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</si>
  <si>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</si>
  <si>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</si>
  <si>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</si>
  <si>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</si>
  <si>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</si>
  <si>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</si>
  <si>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</si>
  <si>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</si>
  <si>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</si>
  <si>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</si>
  <si>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</si>
  <si>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</si>
  <si>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</si>
  <si>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</si>
  <si>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</si>
  <si>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</si>
  <si>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</si>
  <si>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</si>
  <si>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</si>
  <si>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</si>
  <si>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</si>
  <si>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</si>
  <si>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</si>
  <si>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</si>
  <si>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</si>
  <si>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</si>
  <si>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434035</t>
  </si>
  <si>
    <t>46</t>
  </si>
  <si>
    <t>02</t>
  </si>
  <si>
    <t>0</t>
  </si>
  <si>
    <t>000</t>
  </si>
  <si>
    <t>熊本県　大津町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</si>
  <si>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</si>
  <si>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</si>
  <si>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</si>
  <si>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</si>
  <si>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</si>
  <si>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</si>
  <si>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</si>
  <si>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</si>
  <si>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</si>
  <si>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</si>
  <si>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①経常収支比率：100％以上で推移し、類似団体と比較しても高い水準にあり良好です。　　　　　　　　　　　　　　　　　　②累積欠損金比率：累積欠損金は発生しておりません。　　　　　　　　　　　　　　　　　　　　　　　　　③流動比率：類似団体と比較しても大幅に高い数値を示しており、短期的な支払能力は十分備わっています。　　　　　　　　　　　　　　　　　　　　　④企業債残高対給水収益比率：平成13年度を最後に借入を行っておらず、また、その償還が進んできていることから類似団体と比較しても大幅に低い数値となっています。今後は経営戦略計画に基づいて企業債の借入を行う予定であり、有効に活用していくこととしています。　　　　　　　　　　　　　　　⑤料金回収率：100％以上であり、給水に係る費用が給水収益で賄われていることが示されています。　　　　　　　　　　　　　　　　　　　　　　　　　　　　　　　　　　　　　　　　　⑥給水原価：良質な地下水を水源としており、類似団体と比較しても低い水準で推移しています。　　⑦施設利用率：類似団体と比較しても高い数値となっており、有効に施設利用ができています。　　⑧契約率：類似団体と比較しても高い数値となっており、有効な契約率となっています。</t>
    <rPh sb="1" eb="3">
      <t>ケイジョウ</t>
    </rPh>
    <rPh sb="3" eb="5">
      <t>シュウシ</t>
    </rPh>
    <rPh sb="5" eb="7">
      <t>ヒリツ</t>
    </rPh>
    <rPh sb="12" eb="14">
      <t>イジョウ</t>
    </rPh>
    <rPh sb="15" eb="17">
      <t>スイイ</t>
    </rPh>
    <rPh sb="19" eb="21">
      <t>ルイジ</t>
    </rPh>
    <rPh sb="21" eb="23">
      <t>ダンタイ</t>
    </rPh>
    <rPh sb="24" eb="26">
      <t>ヒカク</t>
    </rPh>
    <rPh sb="29" eb="30">
      <t>タカ</t>
    </rPh>
    <rPh sb="31" eb="33">
      <t>スイジュン</t>
    </rPh>
    <rPh sb="36" eb="38">
      <t>リョウコウ</t>
    </rPh>
    <rPh sb="60" eb="62">
      <t>ルイセキ</t>
    </rPh>
    <rPh sb="62" eb="64">
      <t>ケッソン</t>
    </rPh>
    <rPh sb="64" eb="65">
      <t>キン</t>
    </rPh>
    <rPh sb="65" eb="67">
      <t>ヒリツ</t>
    </rPh>
    <rPh sb="68" eb="70">
      <t>ルイセキ</t>
    </rPh>
    <rPh sb="70" eb="73">
      <t>ケッソンキン</t>
    </rPh>
    <rPh sb="74" eb="76">
      <t>ハッセイ</t>
    </rPh>
    <rPh sb="110" eb="112">
      <t>リュウドウ</t>
    </rPh>
    <rPh sb="112" eb="114">
      <t>ヒリツ</t>
    </rPh>
    <rPh sb="115" eb="117">
      <t>ルイジ</t>
    </rPh>
    <rPh sb="117" eb="119">
      <t>ダンタイ</t>
    </rPh>
    <rPh sb="120" eb="122">
      <t>ヒカク</t>
    </rPh>
    <rPh sb="125" eb="127">
      <t>オオハバ</t>
    </rPh>
    <rPh sb="128" eb="129">
      <t>タカ</t>
    </rPh>
    <rPh sb="130" eb="132">
      <t>スウチ</t>
    </rPh>
    <rPh sb="133" eb="134">
      <t>シメ</t>
    </rPh>
    <rPh sb="139" eb="142">
      <t>タンキテキ</t>
    </rPh>
    <rPh sb="143" eb="145">
      <t>シハラ</t>
    </rPh>
    <rPh sb="145" eb="147">
      <t>ノウリョク</t>
    </rPh>
    <rPh sb="148" eb="150">
      <t>ジュウブン</t>
    </rPh>
    <rPh sb="150" eb="151">
      <t>ソナ</t>
    </rPh>
    <rPh sb="180" eb="182">
      <t>キギョウ</t>
    </rPh>
    <rPh sb="182" eb="183">
      <t>サイ</t>
    </rPh>
    <rPh sb="183" eb="185">
      <t>ザンダカ</t>
    </rPh>
    <rPh sb="185" eb="186">
      <t>タイ</t>
    </rPh>
    <rPh sb="186" eb="188">
      <t>キュウスイ</t>
    </rPh>
    <rPh sb="188" eb="190">
      <t>シュウエキ</t>
    </rPh>
    <rPh sb="190" eb="192">
      <t>ヒリツ</t>
    </rPh>
    <rPh sb="193" eb="195">
      <t>ヘイセイ</t>
    </rPh>
    <rPh sb="197" eb="199">
      <t>ネンド</t>
    </rPh>
    <rPh sb="200" eb="202">
      <t>サイゴ</t>
    </rPh>
    <rPh sb="203" eb="205">
      <t>カリイレ</t>
    </rPh>
    <rPh sb="206" eb="207">
      <t>オコナ</t>
    </rPh>
    <rPh sb="218" eb="220">
      <t>ショウカン</t>
    </rPh>
    <rPh sb="221" eb="222">
      <t>スス</t>
    </rPh>
    <rPh sb="232" eb="234">
      <t>ルイジ</t>
    </rPh>
    <rPh sb="234" eb="236">
      <t>ダンタイ</t>
    </rPh>
    <rPh sb="237" eb="239">
      <t>ヒカク</t>
    </rPh>
    <rPh sb="242" eb="244">
      <t>オオハバ</t>
    </rPh>
    <rPh sb="245" eb="246">
      <t>ヒク</t>
    </rPh>
    <rPh sb="247" eb="249">
      <t>スウチ</t>
    </rPh>
    <rPh sb="257" eb="259">
      <t>コンゴ</t>
    </rPh>
    <rPh sb="260" eb="262">
      <t>ケイエイ</t>
    </rPh>
    <rPh sb="262" eb="264">
      <t>センリャク</t>
    </rPh>
    <rPh sb="264" eb="266">
      <t>ケイカク</t>
    </rPh>
    <rPh sb="267" eb="268">
      <t>モト</t>
    </rPh>
    <rPh sb="271" eb="273">
      <t>キギョウ</t>
    </rPh>
    <rPh sb="273" eb="274">
      <t>サイ</t>
    </rPh>
    <rPh sb="275" eb="277">
      <t>カリイレ</t>
    </rPh>
    <rPh sb="278" eb="279">
      <t>オコナ</t>
    </rPh>
    <rPh sb="280" eb="282">
      <t>ヨテイ</t>
    </rPh>
    <rPh sb="286" eb="288">
      <t>ユウコウ</t>
    </rPh>
    <rPh sb="289" eb="291">
      <t>カツヨウ</t>
    </rPh>
    <rPh sb="320" eb="322">
      <t>リョウキン</t>
    </rPh>
    <rPh sb="322" eb="324">
      <t>カイシュウ</t>
    </rPh>
    <rPh sb="324" eb="325">
      <t>リツ</t>
    </rPh>
    <rPh sb="330" eb="332">
      <t>イジョウ</t>
    </rPh>
    <rPh sb="336" eb="338">
      <t>キュウスイ</t>
    </rPh>
    <rPh sb="339" eb="340">
      <t>カカ</t>
    </rPh>
    <rPh sb="341" eb="343">
      <t>ヒヨウ</t>
    </rPh>
    <rPh sb="344" eb="346">
      <t>キュウスイ</t>
    </rPh>
    <rPh sb="346" eb="348">
      <t>シュウエキ</t>
    </rPh>
    <rPh sb="349" eb="350">
      <t>マカナ</t>
    </rPh>
    <rPh sb="358" eb="359">
      <t>シメ</t>
    </rPh>
    <rPh sb="408" eb="410">
      <t>キュウスイ</t>
    </rPh>
    <rPh sb="410" eb="412">
      <t>ゲンカ</t>
    </rPh>
    <rPh sb="413" eb="415">
      <t>リョウシツ</t>
    </rPh>
    <rPh sb="416" eb="419">
      <t>チカスイ</t>
    </rPh>
    <rPh sb="420" eb="422">
      <t>スイゲン</t>
    </rPh>
    <rPh sb="428" eb="430">
      <t>ルイジ</t>
    </rPh>
    <rPh sb="430" eb="432">
      <t>ダンタイ</t>
    </rPh>
    <rPh sb="433" eb="435">
      <t>ヒカク</t>
    </rPh>
    <rPh sb="438" eb="439">
      <t>ヒク</t>
    </rPh>
    <rPh sb="440" eb="442">
      <t>スイジュン</t>
    </rPh>
    <rPh sb="443" eb="445">
      <t>スイイ</t>
    </rPh>
    <rPh sb="454" eb="456">
      <t>シセツ</t>
    </rPh>
    <rPh sb="456" eb="458">
      <t>リヨウ</t>
    </rPh>
    <rPh sb="458" eb="459">
      <t>リツ</t>
    </rPh>
    <rPh sb="460" eb="462">
      <t>ルイジ</t>
    </rPh>
    <rPh sb="462" eb="464">
      <t>ダンタイ</t>
    </rPh>
    <rPh sb="465" eb="467">
      <t>ヒカク</t>
    </rPh>
    <rPh sb="470" eb="471">
      <t>タカ</t>
    </rPh>
    <rPh sb="472" eb="474">
      <t>スウチ</t>
    </rPh>
    <rPh sb="481" eb="483">
      <t>ユウコウ</t>
    </rPh>
    <rPh sb="484" eb="486">
      <t>シセツ</t>
    </rPh>
    <rPh sb="486" eb="488">
      <t>リヨウ</t>
    </rPh>
    <rPh sb="499" eb="501">
      <t>ケイヤク</t>
    </rPh>
    <rPh sb="501" eb="502">
      <t>リツ</t>
    </rPh>
    <rPh sb="503" eb="505">
      <t>ルイジ</t>
    </rPh>
    <rPh sb="505" eb="507">
      <t>ダンタイ</t>
    </rPh>
    <rPh sb="508" eb="510">
      <t>ヒカク</t>
    </rPh>
    <rPh sb="513" eb="514">
      <t>タカ</t>
    </rPh>
    <rPh sb="515" eb="517">
      <t>スウチ</t>
    </rPh>
    <rPh sb="524" eb="526">
      <t>ユウコウ</t>
    </rPh>
    <rPh sb="527" eb="529">
      <t>ケイヤク</t>
    </rPh>
    <rPh sb="529" eb="530">
      <t>リツ</t>
    </rPh>
    <phoneticPr fontId="5"/>
  </si>
  <si>
    <t>①有形固定資産減価償却率：償却資産の老朽化が進んできていることが示されており、経営戦略計画を基に更新を行っていく必要があります。　　　　　　②管路経年化率：現在のところ法定耐用年数を経過した管路はありませんが、経営戦略計画を基に更新を行っていく必要があります。　　　　　　　　　③管路更新率：当該年度に更新した管路はありませんでした。</t>
    <rPh sb="1" eb="3">
      <t>ユウケイ</t>
    </rPh>
    <rPh sb="3" eb="5">
      <t>コテイ</t>
    </rPh>
    <rPh sb="5" eb="7">
      <t>シサン</t>
    </rPh>
    <rPh sb="7" eb="9">
      <t>ゲンカ</t>
    </rPh>
    <rPh sb="9" eb="12">
      <t>ショウキャクリツ</t>
    </rPh>
    <rPh sb="13" eb="15">
      <t>ショウキャク</t>
    </rPh>
    <rPh sb="15" eb="17">
      <t>シサン</t>
    </rPh>
    <rPh sb="18" eb="21">
      <t>ロウキュウカ</t>
    </rPh>
    <rPh sb="22" eb="23">
      <t>スス</t>
    </rPh>
    <rPh sb="32" eb="33">
      <t>シメ</t>
    </rPh>
    <rPh sb="39" eb="41">
      <t>ケイエイ</t>
    </rPh>
    <rPh sb="41" eb="43">
      <t>センリャク</t>
    </rPh>
    <rPh sb="43" eb="45">
      <t>ケイカク</t>
    </rPh>
    <rPh sb="46" eb="47">
      <t>モト</t>
    </rPh>
    <rPh sb="48" eb="50">
      <t>コウシン</t>
    </rPh>
    <rPh sb="51" eb="52">
      <t>オコナ</t>
    </rPh>
    <rPh sb="56" eb="58">
      <t>ヒツヨウ</t>
    </rPh>
    <rPh sb="71" eb="73">
      <t>カンロ</t>
    </rPh>
    <rPh sb="73" eb="75">
      <t>ケイネン</t>
    </rPh>
    <rPh sb="75" eb="76">
      <t>カ</t>
    </rPh>
    <rPh sb="76" eb="77">
      <t>リツ</t>
    </rPh>
    <rPh sb="78" eb="80">
      <t>ゲンザイ</t>
    </rPh>
    <rPh sb="84" eb="86">
      <t>ホウテイ</t>
    </rPh>
    <rPh sb="86" eb="88">
      <t>タイヨウ</t>
    </rPh>
    <rPh sb="88" eb="90">
      <t>ネンスウ</t>
    </rPh>
    <rPh sb="91" eb="93">
      <t>ケイカ</t>
    </rPh>
    <rPh sb="95" eb="97">
      <t>カンロ</t>
    </rPh>
    <rPh sb="105" eb="107">
      <t>ケイエイ</t>
    </rPh>
    <rPh sb="107" eb="109">
      <t>センリャク</t>
    </rPh>
    <rPh sb="109" eb="111">
      <t>ケイカク</t>
    </rPh>
    <rPh sb="112" eb="113">
      <t>モト</t>
    </rPh>
    <rPh sb="114" eb="116">
      <t>コウシン</t>
    </rPh>
    <rPh sb="117" eb="118">
      <t>オコナ</t>
    </rPh>
    <rPh sb="122" eb="124">
      <t>ヒツヨウ</t>
    </rPh>
    <rPh sb="140" eb="142">
      <t>カンロ</t>
    </rPh>
    <rPh sb="142" eb="144">
      <t>コウシン</t>
    </rPh>
    <rPh sb="144" eb="145">
      <t>リツ</t>
    </rPh>
    <rPh sb="146" eb="148">
      <t>トウガイ</t>
    </rPh>
    <rPh sb="148" eb="150">
      <t>ネンド</t>
    </rPh>
    <rPh sb="151" eb="153">
      <t>コウシン</t>
    </rPh>
    <rPh sb="155" eb="157">
      <t>カンロ</t>
    </rPh>
    <phoneticPr fontId="5"/>
  </si>
  <si>
    <t>１．経営の健全性・効率性に係る指標を分析すると、概ね健全な経営ができていると思われますが、令和元年度中に完成予定の第４水源地が整備されれば、近年の課題であった企業からの給水量増の要望にも応えることができ、さらに施設利用率や契約率の向上が期待できます。　　　　　　　　　　　　　　　２．老朽化の状況に係る指標を分析すると、特に有形固定資産減価償却率は、類似団体や全国的な傾向と同様に、資産の老朽化が進んでいることが見て取れ、経営戦略計画に基づいた更新を行っていく必要があります。　　　　　　　　　　　　　　　　３．これまでのことから、老朽化対策としての施設更新等、投資需要が拡大する見込みであることから、令和元年度中に経営戦略を作成し、給水収益で効果的な事業運営を行うとともに、企業債の活用も行いながら、施設・管路の更新を図り、健全で効率的な経営を目指します。</t>
    <rPh sb="2" eb="4">
      <t>ケイエイ</t>
    </rPh>
    <rPh sb="5" eb="8">
      <t>ケンゼンセイ</t>
    </rPh>
    <rPh sb="9" eb="12">
      <t>コウリツセイ</t>
    </rPh>
    <rPh sb="13" eb="14">
      <t>カカ</t>
    </rPh>
    <rPh sb="15" eb="17">
      <t>シヒョウ</t>
    </rPh>
    <rPh sb="18" eb="20">
      <t>ブンセキ</t>
    </rPh>
    <rPh sb="24" eb="25">
      <t>オオム</t>
    </rPh>
    <rPh sb="26" eb="28">
      <t>ケンゼン</t>
    </rPh>
    <rPh sb="29" eb="31">
      <t>ケイエイ</t>
    </rPh>
    <rPh sb="38" eb="39">
      <t>オモ</t>
    </rPh>
    <rPh sb="45" eb="46">
      <t>レイ</t>
    </rPh>
    <rPh sb="46" eb="47">
      <t>ワ</t>
    </rPh>
    <rPh sb="47" eb="48">
      <t>ガン</t>
    </rPh>
    <rPh sb="48" eb="50">
      <t>ネンド</t>
    </rPh>
    <rPh sb="50" eb="51">
      <t>ナカ</t>
    </rPh>
    <rPh sb="52" eb="54">
      <t>カンセイ</t>
    </rPh>
    <rPh sb="54" eb="56">
      <t>ヨテイ</t>
    </rPh>
    <rPh sb="57" eb="58">
      <t>ダイ</t>
    </rPh>
    <rPh sb="59" eb="62">
      <t>スイゲンチ</t>
    </rPh>
    <rPh sb="63" eb="65">
      <t>セイビ</t>
    </rPh>
    <rPh sb="70" eb="72">
      <t>キンネン</t>
    </rPh>
    <rPh sb="73" eb="75">
      <t>カダイ</t>
    </rPh>
    <rPh sb="79" eb="81">
      <t>キギョウ</t>
    </rPh>
    <rPh sb="84" eb="86">
      <t>キュウスイ</t>
    </rPh>
    <rPh sb="86" eb="87">
      <t>リョウ</t>
    </rPh>
    <rPh sb="87" eb="88">
      <t>ゾウ</t>
    </rPh>
    <rPh sb="89" eb="91">
      <t>ヨウボウ</t>
    </rPh>
    <rPh sb="93" eb="94">
      <t>コタ</t>
    </rPh>
    <rPh sb="105" eb="107">
      <t>シセツ</t>
    </rPh>
    <rPh sb="107" eb="110">
      <t>リヨウリツ</t>
    </rPh>
    <rPh sb="111" eb="113">
      <t>ケイヤク</t>
    </rPh>
    <rPh sb="113" eb="114">
      <t>リツ</t>
    </rPh>
    <rPh sb="115" eb="117">
      <t>コウジョウ</t>
    </rPh>
    <rPh sb="118" eb="120">
      <t>キタイ</t>
    </rPh>
    <rPh sb="142" eb="145">
      <t>ロウキュウカ</t>
    </rPh>
    <rPh sb="146" eb="148">
      <t>ジョウキョウ</t>
    </rPh>
    <rPh sb="149" eb="150">
      <t>カカ</t>
    </rPh>
    <rPh sb="151" eb="153">
      <t>シヒョウ</t>
    </rPh>
    <rPh sb="154" eb="156">
      <t>ブンセキ</t>
    </rPh>
    <rPh sb="160" eb="161">
      <t>トク</t>
    </rPh>
    <rPh sb="162" eb="164">
      <t>ユウケイ</t>
    </rPh>
    <rPh sb="164" eb="166">
      <t>コテイ</t>
    </rPh>
    <rPh sb="166" eb="168">
      <t>シサン</t>
    </rPh>
    <rPh sb="168" eb="170">
      <t>ゲンカ</t>
    </rPh>
    <rPh sb="170" eb="173">
      <t>ショウキャクリツ</t>
    </rPh>
    <rPh sb="175" eb="177">
      <t>ルイジ</t>
    </rPh>
    <rPh sb="177" eb="179">
      <t>ダンタイ</t>
    </rPh>
    <rPh sb="180" eb="183">
      <t>ゼンコクテキ</t>
    </rPh>
    <rPh sb="184" eb="186">
      <t>ケイコウ</t>
    </rPh>
    <rPh sb="187" eb="189">
      <t>ドウヨウ</t>
    </rPh>
    <rPh sb="191" eb="193">
      <t>シサン</t>
    </rPh>
    <rPh sb="194" eb="197">
      <t>ロウキュウカ</t>
    </rPh>
    <rPh sb="198" eb="199">
      <t>スス</t>
    </rPh>
    <rPh sb="206" eb="207">
      <t>ミ</t>
    </rPh>
    <rPh sb="208" eb="209">
      <t>ト</t>
    </rPh>
    <rPh sb="211" eb="213">
      <t>ケイエイ</t>
    </rPh>
    <rPh sb="213" eb="215">
      <t>センリャク</t>
    </rPh>
    <rPh sb="215" eb="217">
      <t>ケイカク</t>
    </rPh>
    <rPh sb="218" eb="219">
      <t>モト</t>
    </rPh>
    <rPh sb="222" eb="224">
      <t>コウシン</t>
    </rPh>
    <rPh sb="225" eb="226">
      <t>オコナ</t>
    </rPh>
    <rPh sb="230" eb="232">
      <t>ヒツヨウ</t>
    </rPh>
    <rPh sb="266" eb="269">
      <t>ロウキュウカ</t>
    </rPh>
    <rPh sb="269" eb="271">
      <t>タイサク</t>
    </rPh>
    <rPh sb="275" eb="277">
      <t>シセツ</t>
    </rPh>
    <rPh sb="277" eb="279">
      <t>コウシン</t>
    </rPh>
    <rPh sb="279" eb="280">
      <t>ナド</t>
    </rPh>
    <rPh sb="281" eb="283">
      <t>トウシ</t>
    </rPh>
    <rPh sb="283" eb="285">
      <t>ジュヨウ</t>
    </rPh>
    <rPh sb="286" eb="288">
      <t>カクダイ</t>
    </rPh>
    <rPh sb="290" eb="292">
      <t>ミコ</t>
    </rPh>
    <rPh sb="301" eb="302">
      <t>レイ</t>
    </rPh>
    <rPh sb="302" eb="303">
      <t>ワ</t>
    </rPh>
    <rPh sb="303" eb="304">
      <t>ガン</t>
    </rPh>
    <rPh sb="304" eb="306">
      <t>ネンド</t>
    </rPh>
    <rPh sb="306" eb="307">
      <t>ナカ</t>
    </rPh>
    <rPh sb="308" eb="310">
      <t>ケイエイ</t>
    </rPh>
    <rPh sb="310" eb="312">
      <t>センリャク</t>
    </rPh>
    <rPh sb="313" eb="315">
      <t>サクセイ</t>
    </rPh>
    <rPh sb="317" eb="319">
      <t>キュウスイ</t>
    </rPh>
    <rPh sb="319" eb="321">
      <t>シュウエキ</t>
    </rPh>
    <rPh sb="322" eb="325">
      <t>コウカテキ</t>
    </rPh>
    <rPh sb="326" eb="328">
      <t>ジギョウ</t>
    </rPh>
    <rPh sb="328" eb="330">
      <t>ウンエイ</t>
    </rPh>
    <rPh sb="331" eb="332">
      <t>オコナ</t>
    </rPh>
    <rPh sb="338" eb="340">
      <t>キギョウ</t>
    </rPh>
    <rPh sb="340" eb="341">
      <t>サイ</t>
    </rPh>
    <rPh sb="342" eb="344">
      <t>カツヨウ</t>
    </rPh>
    <rPh sb="345" eb="346">
      <t>オコナ</t>
    </rPh>
    <rPh sb="351" eb="353">
      <t>シセツ</t>
    </rPh>
    <rPh sb="354" eb="356">
      <t>カンロ</t>
    </rPh>
    <rPh sb="357" eb="359">
      <t>コウシン</t>
    </rPh>
    <rPh sb="360" eb="361">
      <t>ハカ</t>
    </rPh>
    <rPh sb="363" eb="365">
      <t>ケンゼン</t>
    </rPh>
    <rPh sb="366" eb="369">
      <t>コウリツテキ</t>
    </rPh>
    <rPh sb="370" eb="372">
      <t>ケイエイ</t>
    </rPh>
    <rPh sb="373" eb="375">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</si>
</sst>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60.44</c:v>
                </c:pt>
                <c:pt idx="1">
                  <c:v>57.86</c:v>
                </c:pt>
                <c:pt idx="2">
                  <c:v>60</c:v>
                </c:pt>
                <c:pt idx="3">
                  <c:v>62.13</c:v>
                </c:pt>
                <c:pt idx="4">
                  <c:v>63.65</c:v>
                </c:pt>
              </c:numCache>
            </c:numRef>
          </c:val>
          <c:extLst xmlns:c16r2="http://schemas.microsoft.com/office/drawing/2015/06/chart">
            <c:ext xmlns:c16="http://schemas.microsoft.com/office/drawing/2014/chart" uri="{C3380CC4-5D6E-409C-BE32-E72D297353CC}">
              <c16:uniqueId val="{00000000-404D-43AA-9149-76A00DF1BE95}"/>
            </c:ext>
          </c:extLst>
        </c:ser>
        <c:dLbls>
          <c:showLegendKey val="0"/>
          <c:showVal val="0"/>
          <c:showCatName val="0"/>
          <c:showSerName val="0"/>
          <c:showPercent val="0"/>
          <c:showBubbleSize val="0"/>
        </c:dLbls>
        <c:gapWidth val="150"/>
        <c:axId val="100835736"/>
        <c:axId val="10083612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404D-43AA-9149-76A00DF1BE95}"/>
            </c:ext>
          </c:extLst>
        </c:ser>
        <c:dLbls>
          <c:showLegendKey val="0"/>
          <c:showVal val="0"/>
          <c:showCatName val="0"/>
          <c:showSerName val="0"/>
          <c:showPercent val="0"/>
          <c:showBubbleSize val="0"/>
        </c:dLbls>
        <c:marker val="1"/>
        <c:smooth val="0"/>
        <c:axId val="100835736"/>
        <c:axId val="100836128"/>
      </c:lineChart>
      <c:dateAx>
        <c:axId val="100835736"/>
        <c:scaling>
          <c:orientation val="minMax"/>
        </c:scaling>
        <c:delete val="1"/>
        <c:axPos val="b"/>
        <c:numFmt formatCode="ge" sourceLinked="1"/>
        <c:majorTickMark val="none"/>
        <c:minorTickMark val="none"/>
        <c:tickLblPos val="none"/>
        <c:crossAx val="100836128"/>
        <c:crosses val="autoZero"/>
        <c:auto val="1"/>
        <c:lblOffset val="100"/>
        <c:baseTimeUnit val="years"/>
      </c:dateAx>
      <c:valAx>
        <c:axId val="100836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35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8A-478F-8E2F-7DDCFED1DC61}"/>
            </c:ext>
          </c:extLst>
        </c:ser>
        <c:dLbls>
          <c:showLegendKey val="0"/>
          <c:showVal val="0"/>
          <c:showCatName val="0"/>
          <c:showSerName val="0"/>
          <c:showPercent val="0"/>
          <c:showBubbleSize val="0"/>
        </c:dLbls>
        <c:gapWidth val="150"/>
        <c:axId val="346722616"/>
        <c:axId val="34672300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CD8A-478F-8E2F-7DDCFED1DC61}"/>
            </c:ext>
          </c:extLst>
        </c:ser>
        <c:dLbls>
          <c:showLegendKey val="0"/>
          <c:showVal val="0"/>
          <c:showCatName val="0"/>
          <c:showSerName val="0"/>
          <c:showPercent val="0"/>
          <c:showBubbleSize val="0"/>
        </c:dLbls>
        <c:marker val="1"/>
        <c:smooth val="0"/>
        <c:axId val="346722616"/>
        <c:axId val="346723008"/>
      </c:lineChart>
      <c:dateAx>
        <c:axId val="346722616"/>
        <c:scaling>
          <c:orientation val="minMax"/>
        </c:scaling>
        <c:delete val="1"/>
        <c:axPos val="b"/>
        <c:numFmt formatCode="ge" sourceLinked="1"/>
        <c:majorTickMark val="none"/>
        <c:minorTickMark val="none"/>
        <c:tickLblPos val="none"/>
        <c:crossAx val="346723008"/>
        <c:crosses val="autoZero"/>
        <c:auto val="1"/>
        <c:lblOffset val="100"/>
        <c:baseTimeUnit val="years"/>
      </c:dateAx>
      <c:valAx>
        <c:axId val="3467230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6722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144.02000000000001</c:v>
                </c:pt>
                <c:pt idx="1">
                  <c:v>143.15</c:v>
                </c:pt>
                <c:pt idx="2">
                  <c:v>119.62</c:v>
                </c:pt>
                <c:pt idx="3">
                  <c:v>152.27000000000001</c:v>
                </c:pt>
                <c:pt idx="4">
                  <c:v>145.99</c:v>
                </c:pt>
              </c:numCache>
            </c:numRef>
          </c:val>
          <c:extLst xmlns:c16r2="http://schemas.microsoft.com/office/drawing/2015/06/chart">
            <c:ext xmlns:c16="http://schemas.microsoft.com/office/drawing/2014/chart" uri="{C3380CC4-5D6E-409C-BE32-E72D297353CC}">
              <c16:uniqueId val="{00000000-2BCE-4DE8-ABAA-363067EAD666}"/>
            </c:ext>
          </c:extLst>
        </c:ser>
        <c:dLbls>
          <c:showLegendKey val="0"/>
          <c:showVal val="0"/>
          <c:showCatName val="0"/>
          <c:showSerName val="0"/>
          <c:showPercent val="0"/>
          <c:showBubbleSize val="0"/>
        </c:dLbls>
        <c:gapWidth val="150"/>
        <c:axId val="346723792"/>
        <c:axId val="34672418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2BCE-4DE8-ABAA-363067EAD666}"/>
            </c:ext>
          </c:extLst>
        </c:ser>
        <c:dLbls>
          <c:showLegendKey val="0"/>
          <c:showVal val="0"/>
          <c:showCatName val="0"/>
          <c:showSerName val="0"/>
          <c:showPercent val="0"/>
          <c:showBubbleSize val="0"/>
        </c:dLbls>
        <c:marker val="1"/>
        <c:smooth val="0"/>
        <c:axId val="346723792"/>
        <c:axId val="346724184"/>
      </c:lineChart>
      <c:dateAx>
        <c:axId val="346723792"/>
        <c:scaling>
          <c:orientation val="minMax"/>
        </c:scaling>
        <c:delete val="1"/>
        <c:axPos val="b"/>
        <c:numFmt formatCode="ge" sourceLinked="1"/>
        <c:majorTickMark val="none"/>
        <c:minorTickMark val="none"/>
        <c:tickLblPos val="none"/>
        <c:crossAx val="346724184"/>
        <c:crosses val="autoZero"/>
        <c:auto val="1"/>
        <c:lblOffset val="100"/>
        <c:baseTimeUnit val="years"/>
      </c:dateAx>
      <c:valAx>
        <c:axId val="346724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67237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AD-4D36-8E33-3E7C56E5FB4B}"/>
            </c:ext>
          </c:extLst>
        </c:ser>
        <c:dLbls>
          <c:showLegendKey val="0"/>
          <c:showVal val="0"/>
          <c:showCatName val="0"/>
          <c:showSerName val="0"/>
          <c:showPercent val="0"/>
          <c:showBubbleSize val="0"/>
        </c:dLbls>
        <c:gapWidth val="150"/>
        <c:axId val="100836912"/>
        <c:axId val="1008373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BDAD-4D36-8E33-3E7C56E5FB4B}"/>
            </c:ext>
          </c:extLst>
        </c:ser>
        <c:dLbls>
          <c:showLegendKey val="0"/>
          <c:showVal val="0"/>
          <c:showCatName val="0"/>
          <c:showSerName val="0"/>
          <c:showPercent val="0"/>
          <c:showBubbleSize val="0"/>
        </c:dLbls>
        <c:marker val="1"/>
        <c:smooth val="0"/>
        <c:axId val="100836912"/>
        <c:axId val="100837304"/>
      </c:lineChart>
      <c:dateAx>
        <c:axId val="100836912"/>
        <c:scaling>
          <c:orientation val="minMax"/>
        </c:scaling>
        <c:delete val="1"/>
        <c:axPos val="b"/>
        <c:numFmt formatCode="ge" sourceLinked="1"/>
        <c:majorTickMark val="none"/>
        <c:minorTickMark val="none"/>
        <c:tickLblPos val="none"/>
        <c:crossAx val="100837304"/>
        <c:crosses val="autoZero"/>
        <c:auto val="1"/>
        <c:lblOffset val="100"/>
        <c:baseTimeUnit val="years"/>
      </c:dateAx>
      <c:valAx>
        <c:axId val="100837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36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34-4744-8756-193F90CEC151}"/>
            </c:ext>
          </c:extLst>
        </c:ser>
        <c:dLbls>
          <c:showLegendKey val="0"/>
          <c:showVal val="0"/>
          <c:showCatName val="0"/>
          <c:showSerName val="0"/>
          <c:showPercent val="0"/>
          <c:showBubbleSize val="0"/>
        </c:dLbls>
        <c:gapWidth val="150"/>
        <c:axId val="100838088"/>
        <c:axId val="10083848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0134-4744-8756-193F90CEC151}"/>
            </c:ext>
          </c:extLst>
        </c:ser>
        <c:dLbls>
          <c:showLegendKey val="0"/>
          <c:showVal val="0"/>
          <c:showCatName val="0"/>
          <c:showSerName val="0"/>
          <c:showPercent val="0"/>
          <c:showBubbleSize val="0"/>
        </c:dLbls>
        <c:marker val="1"/>
        <c:smooth val="0"/>
        <c:axId val="100838088"/>
        <c:axId val="100838480"/>
      </c:lineChart>
      <c:dateAx>
        <c:axId val="100838088"/>
        <c:scaling>
          <c:orientation val="minMax"/>
        </c:scaling>
        <c:delete val="1"/>
        <c:axPos val="b"/>
        <c:numFmt formatCode="ge" sourceLinked="1"/>
        <c:majorTickMark val="none"/>
        <c:minorTickMark val="none"/>
        <c:tickLblPos val="none"/>
        <c:crossAx val="100838480"/>
        <c:crosses val="autoZero"/>
        <c:auto val="1"/>
        <c:lblOffset val="100"/>
        <c:baseTimeUnit val="years"/>
      </c:dateAx>
      <c:valAx>
        <c:axId val="1008384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380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2183.91</c:v>
                </c:pt>
                <c:pt idx="1">
                  <c:v>2800.61</c:v>
                </c:pt>
                <c:pt idx="2">
                  <c:v>3042.88</c:v>
                </c:pt>
                <c:pt idx="3">
                  <c:v>3090.74</c:v>
                </c:pt>
                <c:pt idx="4">
                  <c:v>3114.05</c:v>
                </c:pt>
              </c:numCache>
            </c:numRef>
          </c:val>
          <c:extLst xmlns:c16r2="http://schemas.microsoft.com/office/drawing/2015/06/chart">
            <c:ext xmlns:c16="http://schemas.microsoft.com/office/drawing/2014/chart" uri="{C3380CC4-5D6E-409C-BE32-E72D297353CC}">
              <c16:uniqueId val="{00000000-53DE-49E5-A5F4-E6EAB872DBF5}"/>
            </c:ext>
          </c:extLst>
        </c:ser>
        <c:dLbls>
          <c:showLegendKey val="0"/>
          <c:showVal val="0"/>
          <c:showCatName val="0"/>
          <c:showSerName val="0"/>
          <c:showPercent val="0"/>
          <c:showBubbleSize val="0"/>
        </c:dLbls>
        <c:gapWidth val="150"/>
        <c:axId val="100839264"/>
        <c:axId val="1008396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53DE-49E5-A5F4-E6EAB872DBF5}"/>
            </c:ext>
          </c:extLst>
        </c:ser>
        <c:dLbls>
          <c:showLegendKey val="0"/>
          <c:showVal val="0"/>
          <c:showCatName val="0"/>
          <c:showSerName val="0"/>
          <c:showPercent val="0"/>
          <c:showBubbleSize val="0"/>
        </c:dLbls>
        <c:marker val="1"/>
        <c:smooth val="0"/>
        <c:axId val="100839264"/>
        <c:axId val="100839656"/>
      </c:lineChart>
      <c:dateAx>
        <c:axId val="100839264"/>
        <c:scaling>
          <c:orientation val="minMax"/>
        </c:scaling>
        <c:delete val="1"/>
        <c:axPos val="b"/>
        <c:numFmt formatCode="ge" sourceLinked="1"/>
        <c:majorTickMark val="none"/>
        <c:minorTickMark val="none"/>
        <c:tickLblPos val="none"/>
        <c:crossAx val="100839656"/>
        <c:crosses val="autoZero"/>
        <c:auto val="1"/>
        <c:lblOffset val="100"/>
        <c:baseTimeUnit val="years"/>
      </c:dateAx>
      <c:valAx>
        <c:axId val="1008396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39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18.350000000000001</c:v>
                </c:pt>
                <c:pt idx="1">
                  <c:v>13.18</c:v>
                </c:pt>
                <c:pt idx="2">
                  <c:v>14.17</c:v>
                </c:pt>
                <c:pt idx="3">
                  <c:v>7.59</c:v>
                </c:pt>
                <c:pt idx="4">
                  <c:v>5.0199999999999996</c:v>
                </c:pt>
              </c:numCache>
            </c:numRef>
          </c:val>
          <c:extLst xmlns:c16r2="http://schemas.microsoft.com/office/drawing/2015/06/chart">
            <c:ext xmlns:c16="http://schemas.microsoft.com/office/drawing/2014/chart" uri="{C3380CC4-5D6E-409C-BE32-E72D297353CC}">
              <c16:uniqueId val="{00000000-F205-4564-B0B0-86D06BE52380}"/>
            </c:ext>
          </c:extLst>
        </c:ser>
        <c:dLbls>
          <c:showLegendKey val="0"/>
          <c:showVal val="0"/>
          <c:showCatName val="0"/>
          <c:showSerName val="0"/>
          <c:showPercent val="0"/>
          <c:showBubbleSize val="0"/>
        </c:dLbls>
        <c:gapWidth val="150"/>
        <c:axId val="100840440"/>
        <c:axId val="1008408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F205-4564-B0B0-86D06BE52380}"/>
            </c:ext>
          </c:extLst>
        </c:ser>
        <c:dLbls>
          <c:showLegendKey val="0"/>
          <c:showVal val="0"/>
          <c:showCatName val="0"/>
          <c:showSerName val="0"/>
          <c:showPercent val="0"/>
          <c:showBubbleSize val="0"/>
        </c:dLbls>
        <c:marker val="1"/>
        <c:smooth val="0"/>
        <c:axId val="100840440"/>
        <c:axId val="100840832"/>
      </c:lineChart>
      <c:dateAx>
        <c:axId val="100840440"/>
        <c:scaling>
          <c:orientation val="minMax"/>
        </c:scaling>
        <c:delete val="1"/>
        <c:axPos val="b"/>
        <c:numFmt formatCode="ge" sourceLinked="1"/>
        <c:majorTickMark val="none"/>
        <c:minorTickMark val="none"/>
        <c:tickLblPos val="none"/>
        <c:crossAx val="100840832"/>
        <c:crosses val="autoZero"/>
        <c:auto val="1"/>
        <c:lblOffset val="100"/>
        <c:baseTimeUnit val="years"/>
      </c:dateAx>
      <c:valAx>
        <c:axId val="100840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404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144.78</c:v>
                </c:pt>
                <c:pt idx="1">
                  <c:v>144.21</c:v>
                </c:pt>
                <c:pt idx="2">
                  <c:v>120.32</c:v>
                </c:pt>
                <c:pt idx="3">
                  <c:v>153.59</c:v>
                </c:pt>
                <c:pt idx="4">
                  <c:v>147.61000000000001</c:v>
                </c:pt>
              </c:numCache>
            </c:numRef>
          </c:val>
          <c:extLst xmlns:c16r2="http://schemas.microsoft.com/office/drawing/2015/06/chart">
            <c:ext xmlns:c16="http://schemas.microsoft.com/office/drawing/2014/chart" uri="{C3380CC4-5D6E-409C-BE32-E72D297353CC}">
              <c16:uniqueId val="{00000000-2854-4306-AE1D-98D91A648AFF}"/>
            </c:ext>
          </c:extLst>
        </c:ser>
        <c:dLbls>
          <c:showLegendKey val="0"/>
          <c:showVal val="0"/>
          <c:showCatName val="0"/>
          <c:showSerName val="0"/>
          <c:showPercent val="0"/>
          <c:showBubbleSize val="0"/>
        </c:dLbls>
        <c:gapWidth val="150"/>
        <c:axId val="100841616"/>
        <c:axId val="347250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2854-4306-AE1D-98D91A648AFF}"/>
            </c:ext>
          </c:extLst>
        </c:ser>
        <c:dLbls>
          <c:showLegendKey val="0"/>
          <c:showVal val="0"/>
          <c:showCatName val="0"/>
          <c:showSerName val="0"/>
          <c:showPercent val="0"/>
          <c:showBubbleSize val="0"/>
        </c:dLbls>
        <c:marker val="1"/>
        <c:smooth val="0"/>
        <c:axId val="100841616"/>
        <c:axId val="347250504"/>
      </c:lineChart>
      <c:dateAx>
        <c:axId val="100841616"/>
        <c:scaling>
          <c:orientation val="minMax"/>
        </c:scaling>
        <c:delete val="1"/>
        <c:axPos val="b"/>
        <c:numFmt formatCode="ge" sourceLinked="1"/>
        <c:majorTickMark val="none"/>
        <c:minorTickMark val="none"/>
        <c:tickLblPos val="none"/>
        <c:crossAx val="347250504"/>
        <c:crosses val="autoZero"/>
        <c:auto val="1"/>
        <c:lblOffset val="100"/>
        <c:baseTimeUnit val="years"/>
      </c:dateAx>
      <c:valAx>
        <c:axId val="347250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008416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33.840000000000003</c:v>
                </c:pt>
                <c:pt idx="1">
                  <c:v>32.96</c:v>
                </c:pt>
                <c:pt idx="2">
                  <c:v>40.520000000000003</c:v>
                </c:pt>
                <c:pt idx="3">
                  <c:v>31.91</c:v>
                </c:pt>
                <c:pt idx="4">
                  <c:v>32.56</c:v>
                </c:pt>
              </c:numCache>
            </c:numRef>
          </c:val>
          <c:extLst xmlns:c16r2="http://schemas.microsoft.com/office/drawing/2015/06/chart">
            <c:ext xmlns:c16="http://schemas.microsoft.com/office/drawing/2014/chart" uri="{C3380CC4-5D6E-409C-BE32-E72D297353CC}">
              <c16:uniqueId val="{00000000-D226-499E-A5F4-C9C43BAF8495}"/>
            </c:ext>
          </c:extLst>
        </c:ser>
        <c:dLbls>
          <c:showLegendKey val="0"/>
          <c:showVal val="0"/>
          <c:showCatName val="0"/>
          <c:showSerName val="0"/>
          <c:showPercent val="0"/>
          <c:showBubbleSize val="0"/>
        </c:dLbls>
        <c:gapWidth val="150"/>
        <c:axId val="347251288"/>
        <c:axId val="34725168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D226-499E-A5F4-C9C43BAF8495}"/>
            </c:ext>
          </c:extLst>
        </c:ser>
        <c:dLbls>
          <c:showLegendKey val="0"/>
          <c:showVal val="0"/>
          <c:showCatName val="0"/>
          <c:showSerName val="0"/>
          <c:showPercent val="0"/>
          <c:showBubbleSize val="0"/>
        </c:dLbls>
        <c:marker val="1"/>
        <c:smooth val="0"/>
        <c:axId val="347251288"/>
        <c:axId val="347251680"/>
      </c:lineChart>
      <c:dateAx>
        <c:axId val="347251288"/>
        <c:scaling>
          <c:orientation val="minMax"/>
        </c:scaling>
        <c:delete val="1"/>
        <c:axPos val="b"/>
        <c:numFmt formatCode="ge" sourceLinked="1"/>
        <c:majorTickMark val="none"/>
        <c:minorTickMark val="none"/>
        <c:tickLblPos val="none"/>
        <c:crossAx val="347251680"/>
        <c:crosses val="autoZero"/>
        <c:auto val="1"/>
        <c:lblOffset val="100"/>
        <c:baseTimeUnit val="years"/>
      </c:dateAx>
      <c:valAx>
        <c:axId val="347251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7251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88.7</c:v>
                </c:pt>
                <c:pt idx="1">
                  <c:v>89</c:v>
                </c:pt>
                <c:pt idx="2">
                  <c:v>58.63</c:v>
                </c:pt>
                <c:pt idx="3">
                  <c:v>79.099999999999994</c:v>
                </c:pt>
                <c:pt idx="4">
                  <c:v>77.05</c:v>
                </c:pt>
              </c:numCache>
            </c:numRef>
          </c:val>
          <c:extLst xmlns:c16r2="http://schemas.microsoft.com/office/drawing/2015/06/chart">
            <c:ext xmlns:c16="http://schemas.microsoft.com/office/drawing/2014/chart" uri="{C3380CC4-5D6E-409C-BE32-E72D297353CC}">
              <c16:uniqueId val="{00000000-CF1C-429B-84AF-E00E862F53ED}"/>
            </c:ext>
          </c:extLst>
        </c:ser>
        <c:dLbls>
          <c:showLegendKey val="0"/>
          <c:showVal val="0"/>
          <c:showCatName val="0"/>
          <c:showSerName val="0"/>
          <c:showPercent val="0"/>
          <c:showBubbleSize val="0"/>
        </c:dLbls>
        <c:gapWidth val="150"/>
        <c:axId val="347252464"/>
        <c:axId val="34725285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CF1C-429B-84AF-E00E862F53ED}"/>
            </c:ext>
          </c:extLst>
        </c:ser>
        <c:dLbls>
          <c:showLegendKey val="0"/>
          <c:showVal val="0"/>
          <c:showCatName val="0"/>
          <c:showSerName val="0"/>
          <c:showPercent val="0"/>
          <c:showBubbleSize val="0"/>
        </c:dLbls>
        <c:marker val="1"/>
        <c:smooth val="0"/>
        <c:axId val="347252464"/>
        <c:axId val="347252856"/>
      </c:lineChart>
      <c:dateAx>
        <c:axId val="347252464"/>
        <c:scaling>
          <c:orientation val="minMax"/>
        </c:scaling>
        <c:delete val="1"/>
        <c:axPos val="b"/>
        <c:numFmt formatCode="ge" sourceLinked="1"/>
        <c:majorTickMark val="none"/>
        <c:minorTickMark val="none"/>
        <c:tickLblPos val="none"/>
        <c:crossAx val="347252856"/>
        <c:crosses val="autoZero"/>
        <c:auto val="1"/>
        <c:lblOffset val="100"/>
        <c:baseTimeUnit val="years"/>
      </c:dateAx>
      <c:valAx>
        <c:axId val="347252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7252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93</c:v>
                </c:pt>
                <c:pt idx="1">
                  <c:v>99</c:v>
                </c:pt>
                <c:pt idx="2">
                  <c:v>89.5</c:v>
                </c:pt>
                <c:pt idx="3">
                  <c:v>95.75</c:v>
                </c:pt>
                <c:pt idx="4">
                  <c:v>96.75</c:v>
                </c:pt>
              </c:numCache>
            </c:numRef>
          </c:val>
          <c:extLst xmlns:c16r2="http://schemas.microsoft.com/office/drawing/2015/06/chart">
            <c:ext xmlns:c16="http://schemas.microsoft.com/office/drawing/2014/chart" uri="{C3380CC4-5D6E-409C-BE32-E72D297353CC}">
              <c16:uniqueId val="{00000000-D6C7-4524-9D17-9E5292FD8474}"/>
            </c:ext>
          </c:extLst>
        </c:ser>
        <c:dLbls>
          <c:showLegendKey val="0"/>
          <c:showVal val="0"/>
          <c:showCatName val="0"/>
          <c:showSerName val="0"/>
          <c:showPercent val="0"/>
          <c:showBubbleSize val="0"/>
        </c:dLbls>
        <c:gapWidth val="150"/>
        <c:axId val="347253640"/>
        <c:axId val="34725403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D6C7-4524-9D17-9E5292FD8474}"/>
            </c:ext>
          </c:extLst>
        </c:ser>
        <c:dLbls>
          <c:showLegendKey val="0"/>
          <c:showVal val="0"/>
          <c:showCatName val="0"/>
          <c:showSerName val="0"/>
          <c:showPercent val="0"/>
          <c:showBubbleSize val="0"/>
        </c:dLbls>
        <c:marker val="1"/>
        <c:smooth val="0"/>
        <c:axId val="347253640"/>
        <c:axId val="347254032"/>
      </c:lineChart>
      <c:dateAx>
        <c:axId val="347253640"/>
        <c:scaling>
          <c:orientation val="minMax"/>
        </c:scaling>
        <c:delete val="1"/>
        <c:axPos val="b"/>
        <c:numFmt formatCode="ge" sourceLinked="1"/>
        <c:majorTickMark val="none"/>
        <c:minorTickMark val="none"/>
        <c:tickLblPos val="none"/>
        <c:crossAx val="347254032"/>
        <c:crosses val="autoZero"/>
        <c:auto val="1"/>
        <c:lblOffset val="100"/>
        <c:baseTimeUnit val="years"/>
      </c:dateAx>
      <c:valAx>
        <c:axId val="347254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47253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B1" zoomScaleNormal="100" workbookViewId="0">
      <selection activeCell="SM14" sqref="SM14:TA15"/>
    </sheetView>
  </sheetViews>
  <sheetFormatPr defaultColWidth="2.6640625" defaultRowHeight="13.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熊本県　大津町</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4000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3082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96.9</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6</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3870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144.02000000000001</v>
      </c>
      <c r="Y32" s="106"/>
      <c r="Z32" s="106"/>
      <c r="AA32" s="106"/>
      <c r="AB32" s="106"/>
      <c r="AC32" s="106"/>
      <c r="AD32" s="106"/>
      <c r="AE32" s="106"/>
      <c r="AF32" s="106"/>
      <c r="AG32" s="106"/>
      <c r="AH32" s="106"/>
      <c r="AI32" s="106"/>
      <c r="AJ32" s="106"/>
      <c r="AK32" s="106"/>
      <c r="AL32" s="106"/>
      <c r="AM32" s="106"/>
      <c r="AN32" s="106"/>
      <c r="AO32" s="106"/>
      <c r="AP32" s="106"/>
      <c r="AQ32" s="107"/>
      <c r="AR32" s="105">
        <f>データ!U6</f>
        <v>143.15</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119.62</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152.27000000000001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145.99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2183.91</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2800.61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3042.88</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3090.74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3114.05</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18.350000000000001</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13.18</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14.17</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7.59</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5.0199999999999996</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107</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144.78</v>
      </c>
      <c r="Y55" s="106"/>
      <c r="Z55" s="106"/>
      <c r="AA55" s="106"/>
      <c r="AB55" s="106"/>
      <c r="AC55" s="106"/>
      <c r="AD55" s="106"/>
      <c r="AE55" s="106"/>
      <c r="AF55" s="106"/>
      <c r="AG55" s="106"/>
      <c r="AH55" s="106"/>
      <c r="AI55" s="106"/>
      <c r="AJ55" s="106"/>
      <c r="AK55" s="106"/>
      <c r="AL55" s="106"/>
      <c r="AM55" s="106"/>
      <c r="AN55" s="106"/>
      <c r="AO55" s="106"/>
      <c r="AP55" s="106"/>
      <c r="AQ55" s="107"/>
      <c r="AR55" s="105">
        <f>データ!BM6</f>
        <v>144.21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120.32</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153.59</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147.61000000000001</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33.840000000000003</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32.96</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40.520000000000003</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31.91</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32.56</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88.7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89</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58.63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79.099999999999994</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77.05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93</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99</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89.5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95.75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96.75</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108</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60.44</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57.86</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60</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62.13</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63.65</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52.45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53.92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53.32</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53.49</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4.53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3.56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3.46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3.28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0.71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0.19</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0.06</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0.13</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0.02</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37</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38</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meBhbtmXDBZlg38gkwTUu5APTq4nLVpHz0zOwHtj8o5VCxwGVClwbEAD915GADBdUTkzstiOfh95P1gXhPqyw==" saltValue="k7eGqa0tw/eoU0SSOm6H3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cols>
    <col min="1" max="1" width="22.77734375" bestFit="1" customWidth="1"/>
    <col min="2" max="7" width="11.88671875" customWidth="1"/>
    <col min="8" max="8" width="16.21875" bestFit="1" customWidth="1"/>
    <col min="9" max="140" width="11.8867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c r="A6" s="45" t="s">
        <v>88</v>
      </c>
      <c r="B6" s="50"/>
      <c r="C6" s="50"/>
      <c r="D6" s="50"/>
      <c r="E6" s="50"/>
      <c r="F6" s="50"/>
      <c r="G6" s="50"/>
      <c r="H6" s="50"/>
      <c r="I6" s="50"/>
      <c r="J6" s="50"/>
      <c r="K6" s="50"/>
      <c r="L6" s="50"/>
      <c r="M6" s="50"/>
      <c r="N6" s="50"/>
      <c r="O6" s="50"/>
      <c r="P6" s="50"/>
      <c r="Q6" s="51"/>
      <c r="R6" s="50"/>
      <c r="S6" s="50"/>
      <c r="T6" s="52">
        <f t="shared" ref="T6:CE6" si="3">T7</f>
        <v>144.02000000000001</v>
      </c>
      <c r="U6" s="52">
        <f>U7</f>
        <v>143.15</v>
      </c>
      <c r="V6" s="52">
        <f>V7</f>
        <v>119.62</v>
      </c>
      <c r="W6" s="52">
        <f>W7</f>
        <v>152.27000000000001</v>
      </c>
      <c r="X6" s="52">
        <f t="shared" si="3"/>
        <v>145.99</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2183.91</v>
      </c>
      <c r="AQ6" s="52">
        <f>AQ7</f>
        <v>2800.61</v>
      </c>
      <c r="AR6" s="52">
        <f>AR7</f>
        <v>3042.88</v>
      </c>
      <c r="AS6" s="52">
        <f>AS7</f>
        <v>3090.74</v>
      </c>
      <c r="AT6" s="52">
        <f t="shared" si="3"/>
        <v>3114.05</v>
      </c>
      <c r="AU6" s="52">
        <f t="shared" si="3"/>
        <v>797.95</v>
      </c>
      <c r="AV6" s="52">
        <f t="shared" si="3"/>
        <v>742.59</v>
      </c>
      <c r="AW6" s="52">
        <f t="shared" si="3"/>
        <v>549.77</v>
      </c>
      <c r="AX6" s="52">
        <f t="shared" si="3"/>
        <v>730.25</v>
      </c>
      <c r="AY6" s="52">
        <f t="shared" si="3"/>
        <v>868.31</v>
      </c>
      <c r="AZ6" s="50" t="str">
        <f>IF(AZ7="-","【-】","【"&amp;SUBSTITUTE(TEXT(AZ7,"#,##0.00"),"-","△")&amp;"】")</f>
        <v>【450.05】</v>
      </c>
      <c r="BA6" s="52">
        <f t="shared" si="3"/>
        <v>18.350000000000001</v>
      </c>
      <c r="BB6" s="52">
        <f>BB7</f>
        <v>13.18</v>
      </c>
      <c r="BC6" s="52">
        <f>BC7</f>
        <v>14.17</v>
      </c>
      <c r="BD6" s="52">
        <f>BD7</f>
        <v>7.59</v>
      </c>
      <c r="BE6" s="52">
        <f t="shared" si="3"/>
        <v>5.0199999999999996</v>
      </c>
      <c r="BF6" s="52">
        <f t="shared" si="3"/>
        <v>446.61</v>
      </c>
      <c r="BG6" s="52">
        <f t="shared" si="3"/>
        <v>430.97</v>
      </c>
      <c r="BH6" s="52">
        <f t="shared" si="3"/>
        <v>536.28</v>
      </c>
      <c r="BI6" s="52">
        <f t="shared" si="3"/>
        <v>514.66</v>
      </c>
      <c r="BJ6" s="52">
        <f t="shared" si="3"/>
        <v>504.81</v>
      </c>
      <c r="BK6" s="50" t="str">
        <f>IF(BK7="-","【-】","【"&amp;SUBSTITUTE(TEXT(BK7,"#,##0.00"),"-","△")&amp;"】")</f>
        <v>【246.04】</v>
      </c>
      <c r="BL6" s="52">
        <f t="shared" si="3"/>
        <v>144.78</v>
      </c>
      <c r="BM6" s="52">
        <f>BM7</f>
        <v>144.21</v>
      </c>
      <c r="BN6" s="52">
        <f>BN7</f>
        <v>120.32</v>
      </c>
      <c r="BO6" s="52">
        <f>BO7</f>
        <v>153.59</v>
      </c>
      <c r="BP6" s="52">
        <f t="shared" si="3"/>
        <v>147.61000000000001</v>
      </c>
      <c r="BQ6" s="52">
        <f t="shared" si="3"/>
        <v>91.03</v>
      </c>
      <c r="BR6" s="52">
        <f t="shared" si="3"/>
        <v>100.16</v>
      </c>
      <c r="BS6" s="52">
        <f t="shared" si="3"/>
        <v>100.54</v>
      </c>
      <c r="BT6" s="52">
        <f t="shared" si="3"/>
        <v>95.99</v>
      </c>
      <c r="BU6" s="52">
        <f t="shared" si="3"/>
        <v>94.91</v>
      </c>
      <c r="BV6" s="50" t="str">
        <f>IF(BV7="-","【-】","【"&amp;SUBSTITUTE(TEXT(BV7,"#,##0.00"),"-","△")&amp;"】")</f>
        <v>【114.16】</v>
      </c>
      <c r="BW6" s="52">
        <f t="shared" si="3"/>
        <v>33.840000000000003</v>
      </c>
      <c r="BX6" s="52">
        <f>BX7</f>
        <v>32.96</v>
      </c>
      <c r="BY6" s="52">
        <f>BY7</f>
        <v>40.520000000000003</v>
      </c>
      <c r="BZ6" s="52">
        <f>BZ7</f>
        <v>31.91</v>
      </c>
      <c r="CA6" s="52">
        <f t="shared" si="3"/>
        <v>32.56</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88.7</v>
      </c>
      <c r="CI6" s="52">
        <f>CI7</f>
        <v>89</v>
      </c>
      <c r="CJ6" s="52">
        <f>CJ7</f>
        <v>58.63</v>
      </c>
      <c r="CK6" s="52">
        <f>CK7</f>
        <v>79.099999999999994</v>
      </c>
      <c r="CL6" s="52">
        <f t="shared" si="5"/>
        <v>77.05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93</v>
      </c>
      <c r="CT6" s="52">
        <f>CT7</f>
        <v>99</v>
      </c>
      <c r="CU6" s="52">
        <f>CU7</f>
        <v>89.5</v>
      </c>
      <c r="CV6" s="52">
        <f>CV7</f>
        <v>95.75</v>
      </c>
      <c r="CW6" s="52">
        <f t="shared" si="6"/>
        <v>96.75</v>
      </c>
      <c r="CX6" s="52">
        <f t="shared" si="6"/>
        <v>52.6</v>
      </c>
      <c r="CY6" s="52">
        <f t="shared" si="6"/>
        <v>52.54</v>
      </c>
      <c r="CZ6" s="52">
        <f t="shared" si="6"/>
        <v>50.81</v>
      </c>
      <c r="DA6" s="52">
        <f t="shared" si="6"/>
        <v>50.28</v>
      </c>
      <c r="DB6" s="52">
        <f t="shared" si="6"/>
        <v>51.42</v>
      </c>
      <c r="DC6" s="50" t="str">
        <f>IF(DC7="-","【-】","【"&amp;SUBSTITUTE(TEXT(DC7,"#,##0.00"),"-","△")&amp;"】")</f>
        <v>【77.10】</v>
      </c>
      <c r="DD6" s="52">
        <f t="shared" ref="DD6:DM6" si="7">DD7</f>
        <v>60.44</v>
      </c>
      <c r="DE6" s="52">
        <f>DE7</f>
        <v>57.86</v>
      </c>
      <c r="DF6" s="52">
        <f>DF7</f>
        <v>60</v>
      </c>
      <c r="DG6" s="52">
        <f>DG7</f>
        <v>62.13</v>
      </c>
      <c r="DH6" s="52">
        <f t="shared" si="7"/>
        <v>63.65</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89</v>
      </c>
      <c r="C7" s="54" t="s">
        <v>90</v>
      </c>
      <c r="D7" s="54" t="s">
        <v>91</v>
      </c>
      <c r="E7" s="54" t="s">
        <v>92</v>
      </c>
      <c r="F7" s="54" t="s">
        <v>93</v>
      </c>
      <c r="G7" s="54" t="s">
        <v>94</v>
      </c>
      <c r="H7" s="54" t="s">
        <v>95</v>
      </c>
      <c r="I7" s="54" t="s">
        <v>96</v>
      </c>
      <c r="J7" s="54" t="s">
        <v>97</v>
      </c>
      <c r="K7" s="55">
        <v>4000</v>
      </c>
      <c r="L7" s="54" t="s">
        <v>98</v>
      </c>
      <c r="M7" s="55">
        <v>1</v>
      </c>
      <c r="N7" s="55">
        <v>3082</v>
      </c>
      <c r="O7" s="56" t="s">
        <v>99</v>
      </c>
      <c r="P7" s="56">
        <v>96.9</v>
      </c>
      <c r="Q7" s="55">
        <v>6</v>
      </c>
      <c r="R7" s="55">
        <v>3870</v>
      </c>
      <c r="S7" s="54" t="s">
        <v>100</v>
      </c>
      <c r="T7" s="57">
        <v>144.02000000000001</v>
      </c>
      <c r="U7" s="57">
        <v>143.15</v>
      </c>
      <c r="V7" s="57">
        <v>119.62</v>
      </c>
      <c r="W7" s="57">
        <v>152.27000000000001</v>
      </c>
      <c r="X7" s="57">
        <v>145.99</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2183.91</v>
      </c>
      <c r="AQ7" s="57">
        <v>2800.61</v>
      </c>
      <c r="AR7" s="57">
        <v>3042.88</v>
      </c>
      <c r="AS7" s="57">
        <v>3090.74</v>
      </c>
      <c r="AT7" s="57">
        <v>3114.05</v>
      </c>
      <c r="AU7" s="57">
        <v>797.95</v>
      </c>
      <c r="AV7" s="57">
        <v>742.59</v>
      </c>
      <c r="AW7" s="57">
        <v>549.77</v>
      </c>
      <c r="AX7" s="57">
        <v>730.25</v>
      </c>
      <c r="AY7" s="57">
        <v>868.31</v>
      </c>
      <c r="AZ7" s="57">
        <v>450.05</v>
      </c>
      <c r="BA7" s="57">
        <v>18.350000000000001</v>
      </c>
      <c r="BB7" s="57">
        <v>13.18</v>
      </c>
      <c r="BC7" s="57">
        <v>14.17</v>
      </c>
      <c r="BD7" s="57">
        <v>7.59</v>
      </c>
      <c r="BE7" s="57">
        <v>5.0199999999999996</v>
      </c>
      <c r="BF7" s="57">
        <v>446.61</v>
      </c>
      <c r="BG7" s="57">
        <v>430.97</v>
      </c>
      <c r="BH7" s="57">
        <v>536.28</v>
      </c>
      <c r="BI7" s="57">
        <v>514.66</v>
      </c>
      <c r="BJ7" s="57">
        <v>504.81</v>
      </c>
      <c r="BK7" s="57">
        <v>246.04</v>
      </c>
      <c r="BL7" s="57">
        <v>144.78</v>
      </c>
      <c r="BM7" s="57">
        <v>144.21</v>
      </c>
      <c r="BN7" s="57">
        <v>120.32</v>
      </c>
      <c r="BO7" s="57">
        <v>153.59</v>
      </c>
      <c r="BP7" s="57">
        <v>147.61000000000001</v>
      </c>
      <c r="BQ7" s="57">
        <v>91.03</v>
      </c>
      <c r="BR7" s="57">
        <v>100.16</v>
      </c>
      <c r="BS7" s="57">
        <v>100.54</v>
      </c>
      <c r="BT7" s="57">
        <v>95.99</v>
      </c>
      <c r="BU7" s="57">
        <v>94.91</v>
      </c>
      <c r="BV7" s="57">
        <v>114.16</v>
      </c>
      <c r="BW7" s="57">
        <v>33.840000000000003</v>
      </c>
      <c r="BX7" s="57">
        <v>32.96</v>
      </c>
      <c r="BY7" s="57">
        <v>40.520000000000003</v>
      </c>
      <c r="BZ7" s="57">
        <v>31.91</v>
      </c>
      <c r="CA7" s="57">
        <v>32.56</v>
      </c>
      <c r="CB7" s="57">
        <v>45.86</v>
      </c>
      <c r="CC7" s="57">
        <v>42.5</v>
      </c>
      <c r="CD7" s="57">
        <v>42.19</v>
      </c>
      <c r="CE7" s="57">
        <v>44.55</v>
      </c>
      <c r="CF7" s="57">
        <v>47.36</v>
      </c>
      <c r="CG7" s="57">
        <v>18.71</v>
      </c>
      <c r="CH7" s="57">
        <v>88.7</v>
      </c>
      <c r="CI7" s="57">
        <v>89</v>
      </c>
      <c r="CJ7" s="57">
        <v>58.63</v>
      </c>
      <c r="CK7" s="57">
        <v>79.099999999999994</v>
      </c>
      <c r="CL7" s="57">
        <v>77.05</v>
      </c>
      <c r="CM7" s="57">
        <v>35.78</v>
      </c>
      <c r="CN7" s="57">
        <v>35.909999999999997</v>
      </c>
      <c r="CO7" s="57">
        <v>35.54</v>
      </c>
      <c r="CP7" s="57">
        <v>35.24</v>
      </c>
      <c r="CQ7" s="57">
        <v>35.22</v>
      </c>
      <c r="CR7" s="57">
        <v>55.52</v>
      </c>
      <c r="CS7" s="57">
        <v>93</v>
      </c>
      <c r="CT7" s="57">
        <v>99</v>
      </c>
      <c r="CU7" s="57">
        <v>89.5</v>
      </c>
      <c r="CV7" s="57">
        <v>95.75</v>
      </c>
      <c r="CW7" s="57">
        <v>96.75</v>
      </c>
      <c r="CX7" s="57">
        <v>52.6</v>
      </c>
      <c r="CY7" s="57">
        <v>52.54</v>
      </c>
      <c r="CZ7" s="57">
        <v>50.81</v>
      </c>
      <c r="DA7" s="57">
        <v>50.28</v>
      </c>
      <c r="DB7" s="57">
        <v>51.42</v>
      </c>
      <c r="DC7" s="57">
        <v>77.099999999999994</v>
      </c>
      <c r="DD7" s="57">
        <v>60.44</v>
      </c>
      <c r="DE7" s="57">
        <v>57.86</v>
      </c>
      <c r="DF7" s="57">
        <v>60</v>
      </c>
      <c r="DG7" s="57">
        <v>62.13</v>
      </c>
      <c r="DH7" s="57">
        <v>63.65</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144.02000000000001</v>
      </c>
      <c r="V11" s="64">
        <f>IF(U6="-",NA(),U6)</f>
        <v>143.15</v>
      </c>
      <c r="W11" s="64">
        <f>IF(V6="-",NA(),V6)</f>
        <v>119.62</v>
      </c>
      <c r="X11" s="64">
        <f>IF(W6="-",NA(),W6)</f>
        <v>152.27000000000001</v>
      </c>
      <c r="Y11" s="64">
        <f>IF(X6="-",NA(),X6)</f>
        <v>145.99</v>
      </c>
      <c r="AE11" s="63" t="s">
        <v>23</v>
      </c>
      <c r="AF11" s="64">
        <f>IF(AE6="-",NA(),AE6)</f>
        <v>0</v>
      </c>
      <c r="AG11" s="64">
        <f>IF(AF6="-",NA(),AF6)</f>
        <v>0</v>
      </c>
      <c r="AH11" s="64">
        <f>IF(AG6="-",NA(),AG6)</f>
        <v>0</v>
      </c>
      <c r="AI11" s="64">
        <f>IF(AH6="-",NA(),AH6)</f>
        <v>0</v>
      </c>
      <c r="AJ11" s="64">
        <f>IF(AI6="-",NA(),AI6)</f>
        <v>0</v>
      </c>
      <c r="AP11" s="63" t="s">
        <v>23</v>
      </c>
      <c r="AQ11" s="64">
        <f>IF(AP6="-",NA(),AP6)</f>
        <v>2183.91</v>
      </c>
      <c r="AR11" s="64">
        <f>IF(AQ6="-",NA(),AQ6)</f>
        <v>2800.61</v>
      </c>
      <c r="AS11" s="64">
        <f>IF(AR6="-",NA(),AR6)</f>
        <v>3042.88</v>
      </c>
      <c r="AT11" s="64">
        <f>IF(AS6="-",NA(),AS6)</f>
        <v>3090.74</v>
      </c>
      <c r="AU11" s="64">
        <f>IF(AT6="-",NA(),AT6)</f>
        <v>3114.05</v>
      </c>
      <c r="BA11" s="63" t="s">
        <v>23</v>
      </c>
      <c r="BB11" s="64">
        <f>IF(BA6="-",NA(),BA6)</f>
        <v>18.350000000000001</v>
      </c>
      <c r="BC11" s="64">
        <f>IF(BB6="-",NA(),BB6)</f>
        <v>13.18</v>
      </c>
      <c r="BD11" s="64">
        <f>IF(BC6="-",NA(),BC6)</f>
        <v>14.17</v>
      </c>
      <c r="BE11" s="64">
        <f>IF(BD6="-",NA(),BD6)</f>
        <v>7.59</v>
      </c>
      <c r="BF11" s="64">
        <f>IF(BE6="-",NA(),BE6)</f>
        <v>5.0199999999999996</v>
      </c>
      <c r="BL11" s="63" t="s">
        <v>23</v>
      </c>
      <c r="BM11" s="64">
        <f>IF(BL6="-",NA(),BL6)</f>
        <v>144.78</v>
      </c>
      <c r="BN11" s="64">
        <f>IF(BM6="-",NA(),BM6)</f>
        <v>144.21</v>
      </c>
      <c r="BO11" s="64">
        <f>IF(BN6="-",NA(),BN6)</f>
        <v>120.32</v>
      </c>
      <c r="BP11" s="64">
        <f>IF(BO6="-",NA(),BO6)</f>
        <v>153.59</v>
      </c>
      <c r="BQ11" s="64">
        <f>IF(BP6="-",NA(),BP6)</f>
        <v>147.61000000000001</v>
      </c>
      <c r="BW11" s="63" t="s">
        <v>23</v>
      </c>
      <c r="BX11" s="64">
        <f>IF(BW6="-",NA(),BW6)</f>
        <v>33.840000000000003</v>
      </c>
      <c r="BY11" s="64">
        <f>IF(BX6="-",NA(),BX6)</f>
        <v>32.96</v>
      </c>
      <c r="BZ11" s="64">
        <f>IF(BY6="-",NA(),BY6)</f>
        <v>40.520000000000003</v>
      </c>
      <c r="CA11" s="64">
        <f>IF(BZ6="-",NA(),BZ6)</f>
        <v>31.91</v>
      </c>
      <c r="CB11" s="64">
        <f>IF(CA6="-",NA(),CA6)</f>
        <v>32.56</v>
      </c>
      <c r="CH11" s="63" t="s">
        <v>23</v>
      </c>
      <c r="CI11" s="64">
        <f>IF(CH6="-",NA(),CH6)</f>
        <v>88.7</v>
      </c>
      <c r="CJ11" s="64">
        <f>IF(CI6="-",NA(),CI6)</f>
        <v>89</v>
      </c>
      <c r="CK11" s="64">
        <f>IF(CJ6="-",NA(),CJ6)</f>
        <v>58.63</v>
      </c>
      <c r="CL11" s="64">
        <f>IF(CK6="-",NA(),CK6)</f>
        <v>79.099999999999994</v>
      </c>
      <c r="CM11" s="64">
        <f>IF(CL6="-",NA(),CL6)</f>
        <v>77.05</v>
      </c>
      <c r="CS11" s="63" t="s">
        <v>23</v>
      </c>
      <c r="CT11" s="64">
        <f>IF(CS6="-",NA(),CS6)</f>
        <v>93</v>
      </c>
      <c r="CU11" s="64">
        <f>IF(CT6="-",NA(),CT6)</f>
        <v>99</v>
      </c>
      <c r="CV11" s="64">
        <f>IF(CU6="-",NA(),CU6)</f>
        <v>89.5</v>
      </c>
      <c r="CW11" s="64">
        <f>IF(CV6="-",NA(),CV6)</f>
        <v>95.75</v>
      </c>
      <c r="CX11" s="64">
        <f>IF(CW6="-",NA(),CW6)</f>
        <v>96.75</v>
      </c>
      <c r="DD11" s="63" t="s">
        <v>23</v>
      </c>
      <c r="DE11" s="64">
        <f>IF(DD6="-",NA(),DD6)</f>
        <v>60.44</v>
      </c>
      <c r="DF11" s="64">
        <f>IF(DE6="-",NA(),DE6)</f>
        <v>57.86</v>
      </c>
      <c r="DG11" s="64">
        <f>IF(DF6="-",NA(),DF6)</f>
        <v>60</v>
      </c>
      <c r="DH11" s="64">
        <f>IF(DG6="-",NA(),DG6)</f>
        <v>62.13</v>
      </c>
      <c r="DI11" s="64">
        <f>IF(DH6="-",NA(),DH6)</f>
        <v>63.65</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宮内 徹</cp:lastModifiedBy>
  <cp:lastPrinted>2020-01-21T05:28:11Z</cp:lastPrinted>
  <dcterms:created xsi:type="dcterms:W3CDTF">2019-12-05T07:47:31Z</dcterms:created>
  <dcterms:modified xsi:type="dcterms:W3CDTF">2020-01-21T07:42:59Z</dcterms:modified>
  <cp:category/>
</cp:coreProperties>
</file>