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08_菊池市【上水道、下水道】格納済\【完】上水道\"/>
    </mc:Choice>
  </mc:AlternateContent>
  <workbookProtection workbookAlgorithmName="SHA-512" workbookHashValue="x8a1gJqluV0mdhVlB3MFensLT556F49S4UHKHvkYymvQYbgznKl+TeHk1N54jmlfAG9o6Zyh5UalPvkJUhCUyA==" workbookSaltValue="QyMHLGkdOPjzaHRfBVbEAg==" workbookSpinCount="100000" lockStructure="1"/>
  <bookViews>
    <workbookView xWindow="0" yWindow="0" windowWidth="2049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I10" i="4"/>
  <c r="B10" i="4"/>
  <c r="BB8" i="4"/>
  <c r="AL8" i="4"/>
  <c r="AD8" i="4"/>
  <c r="W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<sst xmlns="http://schemas.openxmlformats.org/spreadsheetml/2006/main" count="220" uniqueCount="108">
  <si>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</si>
  <si>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</si>
  <si>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</si>
  <si>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</si>
  <si>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</si>
  <si>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</si>
  <si>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</si>
  <si>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</si>
  <si>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</si>
  <si>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</si>
  <si>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</si>
  <si>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</si>
  <si>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</si>
  <si>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</si>
  <si>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</si>
  <si>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</si>
  <si>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</si>
  <si>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</si>
  <si>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</si>
  <si>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</si>
  <si>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</si>
  <si>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</si>
  <si>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</si>
  <si>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</si>
  <si>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</si>
  <si>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</si>
  <si>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</si>
  <si>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</si>
  <si>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</si>
  <si>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</si>
  <si>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</si>
  <si>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</si>
  <si>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</si>
  <si>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</si>
  <si>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</si>
  <si>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</si>
  <si>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</si>
  <si>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</si>
  <si>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</si>
  <si>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</si>
  <si>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</si>
  <si>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</si>
  <si>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</si>
  <si>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</si>
  <si>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</si>
  <si>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</si>
  <si>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</si>
  <si>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</si>
  <si>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</si>
  <si>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</si>
  <si>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</si>
  <si>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</si>
  <si>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</si>
  <si>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</si>
  <si>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</si>
  <si>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</si>
  <si>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</si>
  <si>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</si>
  <si>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</si>
  <si>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</si>
  <si>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</si>
  <si>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</si>
  <si>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</si>
  <si>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</si>
  <si>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</si>
  <si>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</si>
  <si>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</si>
  <si>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</si>
  <si>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</si>
  <si>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</si>
  <si>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</si>
  <si>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</si>
  <si>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</si>
  <si>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</si>
  <si>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</si>
  <si>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</si>
  <si>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</si>
  <si>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</si>
  <si>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</si>
  <si>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</si>
  <si>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</si>
  <si>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</si>
  <si>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</si>
  <si>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</si>
  <si>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</si>
  <si>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</si>
  <si>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</si>
  <si>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</si>
  <si>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</si>
  <si>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</si>
  <si>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</si>
  <si>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</si>
  <si>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</si>
  <si>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</si>
  <si>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</si>
  <si>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</si>
  <si>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</si>
  <si>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</si>
  <si>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</si>
  <si>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</si>
  <si>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</si>
  <si>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</si>
  <si>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</si>
  <si>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</si>
  <si>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</si>
  <si>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今後の施設更新時にダウンサイジング等を実施することにより施設利用率の向上を図るとともに、老朽化の進んだ管路を計画的に更新することにより、有収率の改善を図っていく必要があります。</t>
    <phoneticPr fontId="4"/>
  </si>
  <si>
    <t>①有形固定資産減価償却率は、類似団体平均と比較しても同様な状況であり、水道水の安定供給に影響を及ぼす状況ではありません。
②管路経年化率は、類似団体平均を超えている状況ですが、管路の実情に応じて計画的に更新しています。
③管路更新率は、年度により大きく変化していますが管路の実情に応じて計画的に更新しています。</t>
    <rPh sb="120" eb="122">
      <t>ネンド</t>
    </rPh>
    <rPh sb="125" eb="126">
      <t>オオ</t>
    </rPh>
    <rPh sb="128" eb="130">
      <t>ヘンカ</t>
    </rPh>
    <phoneticPr fontId="4"/>
  </si>
  <si>
    <t>①経常収支比率は、類似団体平均よりやや低い状況にありますが、経常費用を経常収益で賄えていることを示す100％を超えています。
②累積欠損金比率は、平成28年度に簡易水道事業と統合したため欠損金が生じました。
③流動比率は、100%以上となっていることから、経営の健全性は概ね保たれている状況といえます。
④企業債残高対給水収益比率は、旧簡易水道事業の企業債借入れによるものが影響し、類似団体平均値を大きく超えていますが、毎年の企業債借入額がその年度の企業債償還額を上回らない額としているため、指数は低下し改善傾向にあります。
⑤料金回収率は、類似団体と同程度で推移しています。
⑥給水原価は、地下水を水源としているため、類似団体平均と比較して低い状況です。
⑦施設利用率は、地形などの影響から多数の施設を保有するため低い状況です。
⑧有収率は、H28年度は熊本地震による漏水や統合した簡易水道の影響により落ち込みましたが、H29年度以降は漏水修については修繕が進み改善しました。</t>
    <rPh sb="352" eb="354">
      <t>タスウ</t>
    </rPh>
    <rPh sb="355" eb="357">
      <t>シセツ</t>
    </rPh>
    <rPh sb="358" eb="360">
      <t>ホユウ</t>
    </rPh>
    <rPh sb="382" eb="384">
      <t>ネンド</t>
    </rPh>
    <rPh sb="385" eb="387">
      <t>クマモト</t>
    </rPh>
    <rPh sb="387" eb="389">
      <t>ジシン</t>
    </rPh>
    <rPh sb="392" eb="394">
      <t>ロウスイ</t>
    </rPh>
    <rPh sb="395" eb="397">
      <t>トウゴウ</t>
    </rPh>
    <rPh sb="399" eb="401">
      <t>カンイ</t>
    </rPh>
    <rPh sb="401" eb="403">
      <t>スイドウ</t>
    </rPh>
    <rPh sb="404" eb="406">
      <t>エイキョウ</t>
    </rPh>
    <rPh sb="409" eb="410">
      <t>オ</t>
    </rPh>
    <rPh sb="411" eb="412">
      <t>コ</t>
    </rPh>
    <rPh sb="421" eb="423">
      <t>ネンド</t>
    </rPh>
    <rPh sb="423" eb="425">
      <t>イコウ</t>
    </rPh>
    <rPh sb="426" eb="428">
      <t>ロウスイ</t>
    </rPh>
    <rPh sb="437" eb="438">
      <t>スス</t>
    </rPh>
    <rPh sb="439" eb="441">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</si>
</sst>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77" fontId="0" fillId="6" borderId="5" xfId="1" applyNumberFormat="1" applyFont="1" applyFill="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1.66</c:v>
                </c:pt>
                <c:pt idx="1">
                  <c:v>0.09</c:v>
                </c:pt>
                <c:pt idx="2" formatCode="#,##0.00;&quot;△&quot;#,##0.00;&quot;-&quot;">
                  <c:v>0.66</c:v>
                </c:pt>
                <c:pt idx="3" formatCode="#,##0.00;&quot;△&quot;#,##0.00;&quot;-&quot;">
                  <c:v>0.02</c:v>
                </c:pt>
                <c:pt idx="4" formatCode="#,##0.00;&quot;△&quot;#,##0.00;&quot;-&quot;">
                  <c:v>0.51</c:v>
                </c:pt>
              </c:numCache>
            </c:numRef>
          </c:val>
          <c:extLst>
            <c:ext xmlns:c16="http://schemas.microsoft.com/office/drawing/2014/chart" uri="{C3380CC4-5D6E-409C-BE32-E72D297353CC}">
              <c16:uniqueId val="{00000000-1B0E-4D2D-B4C3-47FD662B2F56}"/>
            </c:ext>
          </c:extLst>
        </c:ser>
        <c:dLbls>
          <c:showLegendKey val="0"/>
          <c:showVal val="0"/>
          <c:showCatName val="0"/>
          <c:showSerName val="0"/>
          <c:showPercent val="0"/>
          <c:showBubbleSize val="0"/>
        </c:dLbls>
        <c:gapWidth val="150"/>
        <c:axId val="184017664"/>
        <c:axId val="18401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1B0E-4D2D-B4C3-47FD662B2F56}"/>
            </c:ext>
          </c:extLst>
        </c:ser>
        <c:dLbls>
          <c:showLegendKey val="0"/>
          <c:showVal val="0"/>
          <c:showCatName val="0"/>
          <c:showSerName val="0"/>
          <c:showPercent val="0"/>
          <c:showBubbleSize val="0"/>
        </c:dLbls>
        <c:marker val="1"/>
        <c:smooth val="0"/>
        <c:axId val="184017664"/>
        <c:axId val="184019584"/>
      </c:lineChart>
      <c:dateAx>
        <c:axId val="184017664"/>
        <c:scaling>
          <c:orientation val="minMax"/>
        </c:scaling>
        <c:delete val="1"/>
        <c:axPos val="b"/>
        <c:numFmt formatCode="ge" sourceLinked="1"/>
        <c:majorTickMark val="none"/>
        <c:minorTickMark val="none"/>
        <c:tickLblPos val="none"/>
        <c:crossAx val="184019584"/>
        <c:crosses val="autoZero"/>
        <c:auto val="1"/>
        <c:lblOffset val="100"/>
        <c:baseTimeUnit val="years"/>
      </c:dateAx>
      <c:valAx>
        <c:axId val="1840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47.58</c:v>
                </c:pt>
                <c:pt idx="1">
                  <c:v>47.12</c:v>
                </c:pt>
                <c:pt idx="2">
                  <c:v>40.799999999999997</c:v>
                </c:pt>
                <c:pt idx="3">
                  <c:v>41.3</c:v>
                </c:pt>
                <c:pt idx="4">
                  <c:v>40.28</c:v>
                </c:pt>
              </c:numCache>
            </c:numRef>
          </c:val>
          <c:extLst>
            <c:ext xmlns:c16="http://schemas.microsoft.com/office/drawing/2014/chart" uri="{C3380CC4-5D6E-409C-BE32-E72D297353CC}">
              <c16:uniqueId val="{00000000-A29D-4FF0-A571-F0C9B4330A21}"/>
            </c:ext>
          </c:extLst>
        </c:ser>
        <c:dLbls>
          <c:showLegendKey val="0"/>
          <c:showVal val="0"/>
          <c:showCatName val="0"/>
          <c:showSerName val="0"/>
          <c:showPercent val="0"/>
          <c:showBubbleSize val="0"/>
        </c:dLbls>
        <c:gapWidth val="150"/>
        <c:axId val="185209216"/>
        <c:axId val="18521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A29D-4FF0-A571-F0C9B4330A21}"/>
            </c:ext>
          </c:extLst>
        </c:ser>
        <c:dLbls>
          <c:showLegendKey val="0"/>
          <c:showVal val="0"/>
          <c:showCatName val="0"/>
          <c:showSerName val="0"/>
          <c:showPercent val="0"/>
          <c:showBubbleSize val="0"/>
        </c:dLbls>
        <c:marker val="1"/>
        <c:smooth val="0"/>
        <c:axId val="185209216"/>
        <c:axId val="185211136"/>
      </c:lineChart>
      <c:dateAx>
        <c:axId val="185209216"/>
        <c:scaling>
          <c:orientation val="minMax"/>
        </c:scaling>
        <c:delete val="1"/>
        <c:axPos val="b"/>
        <c:numFmt formatCode="ge" sourceLinked="1"/>
        <c:majorTickMark val="none"/>
        <c:minorTickMark val="none"/>
        <c:tickLblPos val="none"/>
        <c:crossAx val="185211136"/>
        <c:crosses val="autoZero"/>
        <c:auto val="1"/>
        <c:lblOffset val="100"/>
        <c:baseTimeUnit val="years"/>
      </c:dateAx>
      <c:valAx>
        <c:axId val="1852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0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86.1</c:v>
                </c:pt>
                <c:pt idx="1">
                  <c:v>86.88</c:v>
                </c:pt>
                <c:pt idx="2">
                  <c:v>82.09</c:v>
                </c:pt>
                <c:pt idx="3">
                  <c:v>83.34</c:v>
                </c:pt>
                <c:pt idx="4">
                  <c:v>82.85</c:v>
                </c:pt>
              </c:numCache>
            </c:numRef>
          </c:val>
          <c:extLst>
            <c:ext xmlns:c16="http://schemas.microsoft.com/office/drawing/2014/chart" uri="{C3380CC4-5D6E-409C-BE32-E72D297353CC}">
              <c16:uniqueId val="{00000000-411C-4EAC-A52B-00EBB878A1CE}"/>
            </c:ext>
          </c:extLst>
        </c:ser>
        <c:dLbls>
          <c:showLegendKey val="0"/>
          <c:showVal val="0"/>
          <c:showCatName val="0"/>
          <c:showSerName val="0"/>
          <c:showPercent val="0"/>
          <c:showBubbleSize val="0"/>
        </c:dLbls>
        <c:gapWidth val="150"/>
        <c:axId val="185238272"/>
        <c:axId val="18524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411C-4EAC-A52B-00EBB878A1CE}"/>
            </c:ext>
          </c:extLst>
        </c:ser>
        <c:dLbls>
          <c:showLegendKey val="0"/>
          <c:showVal val="0"/>
          <c:showCatName val="0"/>
          <c:showSerName val="0"/>
          <c:showPercent val="0"/>
          <c:showBubbleSize val="0"/>
        </c:dLbls>
        <c:marker val="1"/>
        <c:smooth val="0"/>
        <c:axId val="185238272"/>
        <c:axId val="185240192"/>
      </c:lineChart>
      <c:dateAx>
        <c:axId val="185238272"/>
        <c:scaling>
          <c:orientation val="minMax"/>
        </c:scaling>
        <c:delete val="1"/>
        <c:axPos val="b"/>
        <c:numFmt formatCode="ge" sourceLinked="1"/>
        <c:majorTickMark val="none"/>
        <c:minorTickMark val="none"/>
        <c:tickLblPos val="none"/>
        <c:crossAx val="185240192"/>
        <c:crosses val="autoZero"/>
        <c:auto val="1"/>
        <c:lblOffset val="100"/>
        <c:baseTimeUnit val="years"/>
      </c:dateAx>
      <c:valAx>
        <c:axId val="1852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3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116.55</c:v>
                </c:pt>
                <c:pt idx="1">
                  <c:v>119.25</c:v>
                </c:pt>
                <c:pt idx="2">
                  <c:v>107.43</c:v>
                </c:pt>
                <c:pt idx="3">
                  <c:v>109.97</c:v>
                </c:pt>
                <c:pt idx="4">
                  <c:v>108.28</c:v>
                </c:pt>
              </c:numCache>
            </c:numRef>
          </c:val>
          <c:extLst>
            <c:ext xmlns:c16="http://schemas.microsoft.com/office/drawing/2014/chart" uri="{C3380CC4-5D6E-409C-BE32-E72D297353CC}">
              <c16:uniqueId val="{00000000-0DE7-45D9-A954-9D9933B2DC7C}"/>
            </c:ext>
          </c:extLst>
        </c:ser>
        <c:dLbls>
          <c:showLegendKey val="0"/>
          <c:showVal val="0"/>
          <c:showCatName val="0"/>
          <c:showSerName val="0"/>
          <c:showPercent val="0"/>
          <c:showBubbleSize val="0"/>
        </c:dLbls>
        <c:gapWidth val="150"/>
        <c:axId val="183878784"/>
        <c:axId val="18388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0DE7-45D9-A954-9D9933B2DC7C}"/>
            </c:ext>
          </c:extLst>
        </c:ser>
        <c:dLbls>
          <c:showLegendKey val="0"/>
          <c:showVal val="0"/>
          <c:showCatName val="0"/>
          <c:showSerName val="0"/>
          <c:showPercent val="0"/>
          <c:showBubbleSize val="0"/>
        </c:dLbls>
        <c:marker val="1"/>
        <c:smooth val="0"/>
        <c:axId val="183878784"/>
        <c:axId val="183880704"/>
      </c:lineChart>
      <c:dateAx>
        <c:axId val="183878784"/>
        <c:scaling>
          <c:orientation val="minMax"/>
        </c:scaling>
        <c:delete val="1"/>
        <c:axPos val="b"/>
        <c:numFmt formatCode="ge" sourceLinked="1"/>
        <c:majorTickMark val="none"/>
        <c:minorTickMark val="none"/>
        <c:tickLblPos val="none"/>
        <c:crossAx val="183880704"/>
        <c:crosses val="autoZero"/>
        <c:auto val="1"/>
        <c:lblOffset val="100"/>
        <c:baseTimeUnit val="years"/>
      </c:dateAx>
      <c:valAx>
        <c:axId val="183880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38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47.12</c:v>
                </c:pt>
                <c:pt idx="1">
                  <c:v>45.87</c:v>
                </c:pt>
                <c:pt idx="2">
                  <c:v>38.229999999999997</c:v>
                </c:pt>
                <c:pt idx="3">
                  <c:v>40.299999999999997</c:v>
                </c:pt>
                <c:pt idx="4">
                  <c:v>42.12</c:v>
                </c:pt>
              </c:numCache>
            </c:numRef>
          </c:val>
          <c:extLst>
            <c:ext xmlns:c16="http://schemas.microsoft.com/office/drawing/2014/chart" uri="{C3380CC4-5D6E-409C-BE32-E72D297353CC}">
              <c16:uniqueId val="{00000000-E697-4D30-975C-C2AA801A7AA5}"/>
            </c:ext>
          </c:extLst>
        </c:ser>
        <c:dLbls>
          <c:showLegendKey val="0"/>
          <c:showVal val="0"/>
          <c:showCatName val="0"/>
          <c:showSerName val="0"/>
          <c:showPercent val="0"/>
          <c:showBubbleSize val="0"/>
        </c:dLbls>
        <c:gapWidth val="150"/>
        <c:axId val="184149504"/>
        <c:axId val="18415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E697-4D30-975C-C2AA801A7AA5}"/>
            </c:ext>
          </c:extLst>
        </c:ser>
        <c:dLbls>
          <c:showLegendKey val="0"/>
          <c:showVal val="0"/>
          <c:showCatName val="0"/>
          <c:showSerName val="0"/>
          <c:showPercent val="0"/>
          <c:showBubbleSize val="0"/>
        </c:dLbls>
        <c:marker val="1"/>
        <c:smooth val="0"/>
        <c:axId val="184149504"/>
        <c:axId val="184151424"/>
      </c:lineChart>
      <c:dateAx>
        <c:axId val="184149504"/>
        <c:scaling>
          <c:orientation val="minMax"/>
        </c:scaling>
        <c:delete val="1"/>
        <c:axPos val="b"/>
        <c:numFmt formatCode="ge" sourceLinked="1"/>
        <c:majorTickMark val="none"/>
        <c:minorTickMark val="none"/>
        <c:tickLblPos val="none"/>
        <c:crossAx val="184151424"/>
        <c:crosses val="autoZero"/>
        <c:auto val="1"/>
        <c:lblOffset val="100"/>
        <c:baseTimeUnit val="years"/>
      </c:dateAx>
      <c:valAx>
        <c:axId val="1841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1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27.56</c:v>
                </c:pt>
                <c:pt idx="1">
                  <c:v>20.89</c:v>
                </c:pt>
                <c:pt idx="2" formatCode="#,##0.00;&quot;△&quot;#,##0.00;&quot;-&quot;">
                  <c:v>19.440000000000001</c:v>
                </c:pt>
                <c:pt idx="3" formatCode="#,##0.00;&quot;△&quot;#,##0.00;&quot;-&quot;">
                  <c:v>19.78</c:v>
                </c:pt>
                <c:pt idx="4" formatCode="#,##0.00;&quot;△&quot;#,##0.00;&quot;-&quot;">
                  <c:v>18.850000000000001</c:v>
                </c:pt>
              </c:numCache>
            </c:numRef>
          </c:val>
          <c:extLst>
            <c:ext xmlns:c16="http://schemas.microsoft.com/office/drawing/2014/chart" uri="{C3380CC4-5D6E-409C-BE32-E72D297353CC}">
              <c16:uniqueId val="{00000000-BC5B-4BD1-BD98-6C1B83642F27}"/>
            </c:ext>
          </c:extLst>
        </c:ser>
        <c:dLbls>
          <c:showLegendKey val="0"/>
          <c:showVal val="0"/>
          <c:showCatName val="0"/>
          <c:showSerName val="0"/>
          <c:showPercent val="0"/>
          <c:showBubbleSize val="0"/>
        </c:dLbls>
        <c:gapWidth val="150"/>
        <c:axId val="184055680"/>
        <c:axId val="18406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BC5B-4BD1-BD98-6C1B83642F27}"/>
            </c:ext>
          </c:extLst>
        </c:ser>
        <c:dLbls>
          <c:showLegendKey val="0"/>
          <c:showVal val="0"/>
          <c:showCatName val="0"/>
          <c:showSerName val="0"/>
          <c:showPercent val="0"/>
          <c:showBubbleSize val="0"/>
        </c:dLbls>
        <c:marker val="1"/>
        <c:smooth val="0"/>
        <c:axId val="184055680"/>
        <c:axId val="184066048"/>
      </c:lineChart>
      <c:dateAx>
        <c:axId val="184055680"/>
        <c:scaling>
          <c:orientation val="minMax"/>
        </c:scaling>
        <c:delete val="1"/>
        <c:axPos val="b"/>
        <c:numFmt formatCode="ge" sourceLinked="1"/>
        <c:majorTickMark val="none"/>
        <c:minorTickMark val="none"/>
        <c:tickLblPos val="none"/>
        <c:crossAx val="184066048"/>
        <c:crosses val="autoZero"/>
        <c:auto val="1"/>
        <c:lblOffset val="100"/>
        <c:baseTimeUnit val="years"/>
      </c:dateAx>
      <c:valAx>
        <c:axId val="18406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05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formatCode="#,##0.00;&quot;△&quot;#,##0.00;&quot;-&quot;">
                  <c:v>4.71</c:v>
                </c:pt>
                <c:pt idx="3">
                  <c:v>0</c:v>
                </c:pt>
                <c:pt idx="4">
                  <c:v>0</c:v>
                </c:pt>
              </c:numCache>
            </c:numRef>
          </c:val>
          <c:extLst>
            <c:ext xmlns:c16="http://schemas.microsoft.com/office/drawing/2014/chart" uri="{C3380CC4-5D6E-409C-BE32-E72D297353CC}">
              <c16:uniqueId val="{00000000-5CC4-4799-8371-57D778DAB3C2}"/>
            </c:ext>
          </c:extLst>
        </c:ser>
        <c:dLbls>
          <c:showLegendKey val="0"/>
          <c:showVal val="0"/>
          <c:showCatName val="0"/>
          <c:showSerName val="0"/>
          <c:showPercent val="0"/>
          <c:showBubbleSize val="0"/>
        </c:dLbls>
        <c:gapWidth val="150"/>
        <c:axId val="185082240"/>
        <c:axId val="18508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5CC4-4799-8371-57D778DAB3C2}"/>
            </c:ext>
          </c:extLst>
        </c:ser>
        <c:dLbls>
          <c:showLegendKey val="0"/>
          <c:showVal val="0"/>
          <c:showCatName val="0"/>
          <c:showSerName val="0"/>
          <c:showPercent val="0"/>
          <c:showBubbleSize val="0"/>
        </c:dLbls>
        <c:marker val="1"/>
        <c:smooth val="0"/>
        <c:axId val="185082240"/>
        <c:axId val="185084160"/>
      </c:lineChart>
      <c:dateAx>
        <c:axId val="185082240"/>
        <c:scaling>
          <c:orientation val="minMax"/>
        </c:scaling>
        <c:delete val="1"/>
        <c:axPos val="b"/>
        <c:numFmt formatCode="ge" sourceLinked="1"/>
        <c:majorTickMark val="none"/>
        <c:minorTickMark val="none"/>
        <c:tickLblPos val="none"/>
        <c:crossAx val="185084160"/>
        <c:crosses val="autoZero"/>
        <c:auto val="1"/>
        <c:lblOffset val="100"/>
        <c:baseTimeUnit val="years"/>
      </c:dateAx>
      <c:valAx>
        <c:axId val="185084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0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280.56</c:v>
                </c:pt>
                <c:pt idx="1">
                  <c:v>250.3</c:v>
                </c:pt>
                <c:pt idx="2">
                  <c:v>196.3</c:v>
                </c:pt>
                <c:pt idx="3">
                  <c:v>196.75</c:v>
                </c:pt>
                <c:pt idx="4">
                  <c:v>200.56</c:v>
                </c:pt>
              </c:numCache>
            </c:numRef>
          </c:val>
          <c:extLst>
            <c:ext xmlns:c16="http://schemas.microsoft.com/office/drawing/2014/chart" uri="{C3380CC4-5D6E-409C-BE32-E72D297353CC}">
              <c16:uniqueId val="{00000000-7045-4F1B-99C5-2557546D78F6}"/>
            </c:ext>
          </c:extLst>
        </c:ser>
        <c:dLbls>
          <c:showLegendKey val="0"/>
          <c:showVal val="0"/>
          <c:showCatName val="0"/>
          <c:showSerName val="0"/>
          <c:showPercent val="0"/>
          <c:showBubbleSize val="0"/>
        </c:dLbls>
        <c:gapWidth val="150"/>
        <c:axId val="185128064"/>
        <c:axId val="18512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7045-4F1B-99C5-2557546D78F6}"/>
            </c:ext>
          </c:extLst>
        </c:ser>
        <c:dLbls>
          <c:showLegendKey val="0"/>
          <c:showVal val="0"/>
          <c:showCatName val="0"/>
          <c:showSerName val="0"/>
          <c:showPercent val="0"/>
          <c:showBubbleSize val="0"/>
        </c:dLbls>
        <c:marker val="1"/>
        <c:smooth val="0"/>
        <c:axId val="185128064"/>
        <c:axId val="185129984"/>
      </c:lineChart>
      <c:dateAx>
        <c:axId val="185128064"/>
        <c:scaling>
          <c:orientation val="minMax"/>
        </c:scaling>
        <c:delete val="1"/>
        <c:axPos val="b"/>
        <c:numFmt formatCode="ge" sourceLinked="1"/>
        <c:majorTickMark val="none"/>
        <c:minorTickMark val="none"/>
        <c:tickLblPos val="none"/>
        <c:crossAx val="185129984"/>
        <c:crosses val="autoZero"/>
        <c:auto val="1"/>
        <c:lblOffset val="100"/>
        <c:baseTimeUnit val="years"/>
      </c:dateAx>
      <c:valAx>
        <c:axId val="185129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12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466.67</c:v>
                </c:pt>
                <c:pt idx="1">
                  <c:v>495.91</c:v>
                </c:pt>
                <c:pt idx="2">
                  <c:v>683.52</c:v>
                </c:pt>
                <c:pt idx="3">
                  <c:v>626.39</c:v>
                </c:pt>
                <c:pt idx="4">
                  <c:v>624.19000000000005</c:v>
                </c:pt>
              </c:numCache>
            </c:numRef>
          </c:val>
          <c:extLst>
            <c:ext xmlns:c16="http://schemas.microsoft.com/office/drawing/2014/chart" uri="{C3380CC4-5D6E-409C-BE32-E72D297353CC}">
              <c16:uniqueId val="{00000000-3C1E-4568-A57D-D5DB894F7ABA}"/>
            </c:ext>
          </c:extLst>
        </c:ser>
        <c:dLbls>
          <c:showLegendKey val="0"/>
          <c:showVal val="0"/>
          <c:showCatName val="0"/>
          <c:showSerName val="0"/>
          <c:showPercent val="0"/>
          <c:showBubbleSize val="0"/>
        </c:dLbls>
        <c:gapWidth val="150"/>
        <c:axId val="185155584"/>
        <c:axId val="18515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3C1E-4568-A57D-D5DB894F7ABA}"/>
            </c:ext>
          </c:extLst>
        </c:ser>
        <c:dLbls>
          <c:showLegendKey val="0"/>
          <c:showVal val="0"/>
          <c:showCatName val="0"/>
          <c:showSerName val="0"/>
          <c:showPercent val="0"/>
          <c:showBubbleSize val="0"/>
        </c:dLbls>
        <c:marker val="1"/>
        <c:smooth val="0"/>
        <c:axId val="185155584"/>
        <c:axId val="185157504"/>
      </c:lineChart>
      <c:dateAx>
        <c:axId val="185155584"/>
        <c:scaling>
          <c:orientation val="minMax"/>
        </c:scaling>
        <c:delete val="1"/>
        <c:axPos val="b"/>
        <c:numFmt formatCode="ge" sourceLinked="1"/>
        <c:majorTickMark val="none"/>
        <c:minorTickMark val="none"/>
        <c:tickLblPos val="none"/>
        <c:crossAx val="185157504"/>
        <c:crosses val="autoZero"/>
        <c:auto val="1"/>
        <c:lblOffset val="100"/>
        <c:baseTimeUnit val="years"/>
      </c:dateAx>
      <c:valAx>
        <c:axId val="185157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15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106.92</c:v>
                </c:pt>
                <c:pt idx="1">
                  <c:v>109.92</c:v>
                </c:pt>
                <c:pt idx="2">
                  <c:v>99.35</c:v>
                </c:pt>
                <c:pt idx="3">
                  <c:v>101.58</c:v>
                </c:pt>
                <c:pt idx="4">
                  <c:v>100.11</c:v>
                </c:pt>
              </c:numCache>
            </c:numRef>
          </c:val>
          <c:extLst>
            <c:ext xmlns:c16="http://schemas.microsoft.com/office/drawing/2014/chart" uri="{C3380CC4-5D6E-409C-BE32-E72D297353CC}">
              <c16:uniqueId val="{00000000-C255-4DCA-80A7-AD077118A549}"/>
            </c:ext>
          </c:extLst>
        </c:ser>
        <c:dLbls>
          <c:showLegendKey val="0"/>
          <c:showVal val="0"/>
          <c:showCatName val="0"/>
          <c:showSerName val="0"/>
          <c:showPercent val="0"/>
          <c:showBubbleSize val="0"/>
        </c:dLbls>
        <c:gapWidth val="150"/>
        <c:axId val="185201024"/>
        <c:axId val="18520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C255-4DCA-80A7-AD077118A549}"/>
            </c:ext>
          </c:extLst>
        </c:ser>
        <c:dLbls>
          <c:showLegendKey val="0"/>
          <c:showVal val="0"/>
          <c:showCatName val="0"/>
          <c:showSerName val="0"/>
          <c:showPercent val="0"/>
          <c:showBubbleSize val="0"/>
        </c:dLbls>
        <c:marker val="1"/>
        <c:smooth val="0"/>
        <c:axId val="185201024"/>
        <c:axId val="185202944"/>
      </c:lineChart>
      <c:dateAx>
        <c:axId val="185201024"/>
        <c:scaling>
          <c:orientation val="minMax"/>
        </c:scaling>
        <c:delete val="1"/>
        <c:axPos val="b"/>
        <c:numFmt formatCode="ge" sourceLinked="1"/>
        <c:majorTickMark val="none"/>
        <c:minorTickMark val="none"/>
        <c:tickLblPos val="none"/>
        <c:crossAx val="185202944"/>
        <c:crosses val="autoZero"/>
        <c:auto val="1"/>
        <c:lblOffset val="100"/>
        <c:baseTimeUnit val="years"/>
      </c:dateAx>
      <c:valAx>
        <c:axId val="18520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20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129.1</c:v>
                </c:pt>
                <c:pt idx="1">
                  <c:v>125.15</c:v>
                </c:pt>
                <c:pt idx="2">
                  <c:v>131.31</c:v>
                </c:pt>
                <c:pt idx="3">
                  <c:v>133.79</c:v>
                </c:pt>
                <c:pt idx="4">
                  <c:v>138.32</c:v>
                </c:pt>
              </c:numCache>
            </c:numRef>
          </c:val>
          <c:extLst>
            <c:ext xmlns:c16="http://schemas.microsoft.com/office/drawing/2014/chart" uri="{C3380CC4-5D6E-409C-BE32-E72D297353CC}">
              <c16:uniqueId val="{00000000-B00C-43A3-B380-AD31752ED059}"/>
            </c:ext>
          </c:extLst>
        </c:ser>
        <c:dLbls>
          <c:showLegendKey val="0"/>
          <c:showVal val="0"/>
          <c:showCatName val="0"/>
          <c:showSerName val="0"/>
          <c:showPercent val="0"/>
          <c:showBubbleSize val="0"/>
        </c:dLbls>
        <c:gapWidth val="150"/>
        <c:axId val="185569280"/>
        <c:axId val="18557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B00C-43A3-B380-AD31752ED059}"/>
            </c:ext>
          </c:extLst>
        </c:ser>
        <c:dLbls>
          <c:showLegendKey val="0"/>
          <c:showVal val="0"/>
          <c:showCatName val="0"/>
          <c:showSerName val="0"/>
          <c:showPercent val="0"/>
          <c:showBubbleSize val="0"/>
        </c:dLbls>
        <c:marker val="1"/>
        <c:smooth val="0"/>
        <c:axId val="185569280"/>
        <c:axId val="185571200"/>
      </c:lineChart>
      <c:dateAx>
        <c:axId val="185569280"/>
        <c:scaling>
          <c:orientation val="minMax"/>
        </c:scaling>
        <c:delete val="1"/>
        <c:axPos val="b"/>
        <c:numFmt formatCode="ge" sourceLinked="1"/>
        <c:majorTickMark val="none"/>
        <c:minorTickMark val="none"/>
        <c:tickLblPos val="none"/>
        <c:crossAx val="185571200"/>
        <c:crosses val="autoZero"/>
        <c:auto val="1"/>
        <c:lblOffset val="100"/>
        <c:baseTimeUnit val="years"/>
      </c:dateAx>
      <c:valAx>
        <c:axId val="1855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5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0" zoomScale="80" zoomScaleNormal="80" workbookViewId="0">
      <selection activeCell="CA40" sqref="CA4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菊池市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49078</v>
      </c>
      <c r="AM8" s="61"/>
      <c r="AN8" s="61"/>
      <c r="AO8" s="61"/>
      <c r="AP8" s="61"/>
      <c r="AQ8" s="61"/>
      <c r="AR8" s="61"/>
      <c r="AS8" s="61"/>
      <c r="AT8" s="52">
        <f>データ!$S$6</f>
        <v>276.85000000000002</v>
      </c>
      <c r="AU8" s="53"/>
      <c r="AV8" s="53"/>
      <c r="AW8" s="53"/>
      <c r="AX8" s="53"/>
      <c r="AY8" s="53"/>
      <c r="AZ8" s="53"/>
      <c r="BA8" s="53"/>
      <c r="BB8" s="54">
        <f>データ!$T$6</f>
        <v>177.27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42.54</v>
      </c>
      <c r="J10" s="53"/>
      <c r="K10" s="53"/>
      <c r="L10" s="53"/>
      <c r="M10" s="53"/>
      <c r="N10" s="53"/>
      <c r="O10" s="64"/>
      <c r="P10" s="54">
        <f>データ!$P$6</f>
        <v>71.83</v>
      </c>
      <c r="Q10" s="54"/>
      <c r="R10" s="54"/>
      <c r="S10" s="54"/>
      <c r="T10" s="54"/>
      <c r="U10" s="54"/>
      <c r="V10" s="54"/>
      <c r="W10" s="61">
        <f>データ!$Q$6</f>
        <v>2730</v>
      </c>
      <c r="X10" s="61"/>
      <c r="Y10" s="61"/>
      <c r="Z10" s="61"/>
      <c r="AA10" s="61"/>
      <c r="AB10" s="61"/>
      <c r="AC10" s="61"/>
      <c r="AD10" s="2"/>
      <c r="AE10" s="2"/>
      <c r="AF10" s="2"/>
      <c r="AG10" s="2"/>
      <c r="AH10" s="4"/>
      <c r="AI10" s="4"/>
      <c r="AJ10" s="4"/>
      <c r="AK10" s="4"/>
      <c r="AL10" s="61">
        <f>データ!$U$6</f>
        <v>35026</v>
      </c>
      <c r="AM10" s="61"/>
      <c r="AN10" s="61"/>
      <c r="AO10" s="61"/>
      <c r="AP10" s="61"/>
      <c r="AQ10" s="61"/>
      <c r="AR10" s="61"/>
      <c r="AS10" s="61"/>
      <c r="AT10" s="52">
        <f>データ!$V$6</f>
        <v>71.959999999999994</v>
      </c>
      <c r="AU10" s="53"/>
      <c r="AV10" s="53"/>
      <c r="AW10" s="53"/>
      <c r="AX10" s="53"/>
      <c r="AY10" s="53"/>
      <c r="AZ10" s="53"/>
      <c r="BA10" s="53"/>
      <c r="BB10" s="54">
        <f>データ!$W$6</f>
        <v>486.74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107</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106</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105</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nqDl3ryAZSuhHh9uXLn1YJSytxCAwUyqLQWWO1LBYivcrrB1KQGkt9165rAgGWmuaDrASm4sr10yBOWN/rkg==" saltValue="q0TILSm6nU8k7U9F+KtI3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Q1" workbookViewId="0">
      <selection activeCell="DV12" sqref="DV12"/>
    </sheetView>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432105</v>
      </c>
      <c r="D6" s="34">
        <f t="shared" si="3"/>
        <v>46</v>
      </c>
      <c r="E6" s="34">
        <f t="shared" si="3"/>
        <v>1</v>
      </c>
      <c r="F6" s="34">
        <f t="shared" si="3"/>
        <v>0</v>
      </c>
      <c r="G6" s="34">
        <f t="shared" si="3"/>
        <v>1</v>
      </c>
      <c r="H6" s="34" t="str">
        <f t="shared" si="3"/>
        <v>熊本県　菊池市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42.54</v>
      </c>
      <c r="P6" s="35">
        <f t="shared" si="3"/>
        <v>71.83</v>
      </c>
      <c r="Q6" s="35">
        <f t="shared" si="3"/>
        <v>2730</v>
      </c>
      <c r="R6" s="35">
        <f t="shared" si="3"/>
        <v>49078</v>
      </c>
      <c r="S6" s="35">
        <f t="shared" si="3"/>
        <v>276.85000000000002</v>
      </c>
      <c r="T6" s="35">
        <f t="shared" si="3"/>
        <v>177.27</v>
      </c>
      <c r="U6" s="35">
        <f t="shared" si="3"/>
        <v>35026</v>
      </c>
      <c r="V6" s="35">
        <f t="shared" si="3"/>
        <v>71.959999999999994</v>
      </c>
      <c r="W6" s="35">
        <f t="shared" si="3"/>
        <v>486.74</v>
      </c>
      <c r="X6" s="36">
        <f>IF(X7="",NA(),X7)</f>
        <v>116.55</v>
      </c>
      <c r="Y6" s="36">
        <f t="shared" ref="Y6:AG6" si="4">IF(Y7="",NA(),Y7)</f>
        <v>119.25</v>
      </c>
      <c r="Z6" s="36">
        <f t="shared" si="4"/>
        <v>107.43</v>
      </c>
      <c r="AA6" s="36">
        <f t="shared" si="4"/>
        <v>109.97</v>
      </c>
      <c r="AB6" s="36">
        <f t="shared" si="4"/>
        <v>108.28</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6">
        <f t="shared" si="5"/>
        <v>4.71</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280.56</v>
      </c>
      <c r="AU6" s="36">
        <f t="shared" ref="AU6:BC6" si="6">IF(AU7="",NA(),AU7)</f>
        <v>250.3</v>
      </c>
      <c r="AV6" s="36">
        <f t="shared" si="6"/>
        <v>196.3</v>
      </c>
      <c r="AW6" s="36">
        <f t="shared" si="6"/>
        <v>196.75</v>
      </c>
      <c r="AX6" s="36">
        <f t="shared" si="6"/>
        <v>200.56</v>
      </c>
      <c r="AY6" s="36">
        <f t="shared" si="6"/>
        <v>382.09</v>
      </c>
      <c r="AZ6" s="36">
        <f t="shared" si="6"/>
        <v>371.31</v>
      </c>
      <c r="BA6" s="36">
        <f t="shared" si="6"/>
        <v>377.63</v>
      </c>
      <c r="BB6" s="36">
        <f t="shared" si="6"/>
        <v>357.34</v>
      </c>
      <c r="BC6" s="36">
        <f t="shared" si="6"/>
        <v>366.03</v>
      </c>
      <c r="BD6" s="35" t="str">
        <f>IF(BD7="","",IF(BD7="-","【-】","【"&amp;SUBSTITUTE(TEXT(BD7,"#,##0.00"),"-","△")&amp;"】"))</f>
        <v>【261.93】</v>
      </c>
      <c r="BE6" s="36">
        <f>IF(BE7="",NA(),BE7)</f>
        <v>466.67</v>
      </c>
      <c r="BF6" s="36">
        <f t="shared" ref="BF6:BN6" si="7">IF(BF7="",NA(),BF7)</f>
        <v>495.91</v>
      </c>
      <c r="BG6" s="36">
        <f t="shared" si="7"/>
        <v>683.52</v>
      </c>
      <c r="BH6" s="36">
        <f t="shared" si="7"/>
        <v>626.39</v>
      </c>
      <c r="BI6" s="36">
        <f t="shared" si="7"/>
        <v>624.19000000000005</v>
      </c>
      <c r="BJ6" s="36">
        <f t="shared" si="7"/>
        <v>385.06</v>
      </c>
      <c r="BK6" s="36">
        <f t="shared" si="7"/>
        <v>373.09</v>
      </c>
      <c r="BL6" s="36">
        <f t="shared" si="7"/>
        <v>364.71</v>
      </c>
      <c r="BM6" s="36">
        <f t="shared" si="7"/>
        <v>373.69</v>
      </c>
      <c r="BN6" s="36">
        <f t="shared" si="7"/>
        <v>370.12</v>
      </c>
      <c r="BO6" s="35" t="str">
        <f>IF(BO7="","",IF(BO7="-","【-】","【"&amp;SUBSTITUTE(TEXT(BO7,"#,##0.00"),"-","△")&amp;"】"))</f>
        <v>【270.46】</v>
      </c>
      <c r="BP6" s="36">
        <f>IF(BP7="",NA(),BP7)</f>
        <v>106.92</v>
      </c>
      <c r="BQ6" s="36">
        <f t="shared" ref="BQ6:BY6" si="8">IF(BQ7="",NA(),BQ7)</f>
        <v>109.92</v>
      </c>
      <c r="BR6" s="36">
        <f t="shared" si="8"/>
        <v>99.35</v>
      </c>
      <c r="BS6" s="36">
        <f t="shared" si="8"/>
        <v>101.58</v>
      </c>
      <c r="BT6" s="36">
        <f t="shared" si="8"/>
        <v>100.11</v>
      </c>
      <c r="BU6" s="36">
        <f t="shared" si="8"/>
        <v>99.07</v>
      </c>
      <c r="BV6" s="36">
        <f t="shared" si="8"/>
        <v>99.99</v>
      </c>
      <c r="BW6" s="36">
        <f t="shared" si="8"/>
        <v>100.65</v>
      </c>
      <c r="BX6" s="36">
        <f t="shared" si="8"/>
        <v>99.87</v>
      </c>
      <c r="BY6" s="36">
        <f t="shared" si="8"/>
        <v>100.42</v>
      </c>
      <c r="BZ6" s="35" t="str">
        <f>IF(BZ7="","",IF(BZ7="-","【-】","【"&amp;SUBSTITUTE(TEXT(BZ7,"#,##0.00"),"-","△")&amp;"】"))</f>
        <v>【103.91】</v>
      </c>
      <c r="CA6" s="36">
        <f>IF(CA7="",NA(),CA7)</f>
        <v>129.1</v>
      </c>
      <c r="CB6" s="36">
        <f t="shared" ref="CB6:CJ6" si="9">IF(CB7="",NA(),CB7)</f>
        <v>125.15</v>
      </c>
      <c r="CC6" s="36">
        <f t="shared" si="9"/>
        <v>131.31</v>
      </c>
      <c r="CD6" s="36">
        <f t="shared" si="9"/>
        <v>133.79</v>
      </c>
      <c r="CE6" s="36">
        <f t="shared" si="9"/>
        <v>138.32</v>
      </c>
      <c r="CF6" s="36">
        <f t="shared" si="9"/>
        <v>173.03</v>
      </c>
      <c r="CG6" s="36">
        <f t="shared" si="9"/>
        <v>171.15</v>
      </c>
      <c r="CH6" s="36">
        <f t="shared" si="9"/>
        <v>170.19</v>
      </c>
      <c r="CI6" s="36">
        <f t="shared" si="9"/>
        <v>171.81</v>
      </c>
      <c r="CJ6" s="36">
        <f t="shared" si="9"/>
        <v>171.67</v>
      </c>
      <c r="CK6" s="35" t="str">
        <f>IF(CK7="","",IF(CK7="-","【-】","【"&amp;SUBSTITUTE(TEXT(CK7,"#,##0.00"),"-","△")&amp;"】"))</f>
        <v>【167.11】</v>
      </c>
      <c r="CL6" s="36">
        <f>IF(CL7="",NA(),CL7)</f>
        <v>47.58</v>
      </c>
      <c r="CM6" s="36">
        <f t="shared" ref="CM6:CU6" si="10">IF(CM7="",NA(),CM7)</f>
        <v>47.12</v>
      </c>
      <c r="CN6" s="36">
        <f t="shared" si="10"/>
        <v>40.799999999999997</v>
      </c>
      <c r="CO6" s="36">
        <f t="shared" si="10"/>
        <v>41.3</v>
      </c>
      <c r="CP6" s="36">
        <f t="shared" si="10"/>
        <v>40.28</v>
      </c>
      <c r="CQ6" s="36">
        <f t="shared" si="10"/>
        <v>58.58</v>
      </c>
      <c r="CR6" s="36">
        <f t="shared" si="10"/>
        <v>58.53</v>
      </c>
      <c r="CS6" s="36">
        <f t="shared" si="10"/>
        <v>59.01</v>
      </c>
      <c r="CT6" s="36">
        <f t="shared" si="10"/>
        <v>60.03</v>
      </c>
      <c r="CU6" s="36">
        <f t="shared" si="10"/>
        <v>59.74</v>
      </c>
      <c r="CV6" s="35" t="str">
        <f>IF(CV7="","",IF(CV7="-","【-】","【"&amp;SUBSTITUTE(TEXT(CV7,"#,##0.00"),"-","△")&amp;"】"))</f>
        <v>【60.27】</v>
      </c>
      <c r="CW6" s="36">
        <f>IF(CW7="",NA(),CW7)</f>
        <v>86.1</v>
      </c>
      <c r="CX6" s="36">
        <f t="shared" ref="CX6:DF6" si="11">IF(CX7="",NA(),CX7)</f>
        <v>86.88</v>
      </c>
      <c r="CY6" s="36">
        <f t="shared" si="11"/>
        <v>82.09</v>
      </c>
      <c r="CZ6" s="36">
        <f t="shared" si="11"/>
        <v>83.34</v>
      </c>
      <c r="DA6" s="36">
        <f t="shared" si="11"/>
        <v>82.85</v>
      </c>
      <c r="DB6" s="36">
        <f t="shared" si="11"/>
        <v>85.23</v>
      </c>
      <c r="DC6" s="36">
        <f t="shared" si="11"/>
        <v>85.26</v>
      </c>
      <c r="DD6" s="36">
        <f t="shared" si="11"/>
        <v>85.37</v>
      </c>
      <c r="DE6" s="36">
        <f t="shared" si="11"/>
        <v>84.81</v>
      </c>
      <c r="DF6" s="36">
        <f t="shared" si="11"/>
        <v>84.8</v>
      </c>
      <c r="DG6" s="35" t="str">
        <f>IF(DG7="","",IF(DG7="-","【-】","【"&amp;SUBSTITUTE(TEXT(DG7,"#,##0.00"),"-","△")&amp;"】"))</f>
        <v>【89.92】</v>
      </c>
      <c r="DH6" s="36">
        <f>IF(DH7="",NA(),DH7)</f>
        <v>47.12</v>
      </c>
      <c r="DI6" s="36">
        <f t="shared" ref="DI6:DQ6" si="12">IF(DI7="",NA(),DI7)</f>
        <v>45.87</v>
      </c>
      <c r="DJ6" s="36">
        <f t="shared" si="12"/>
        <v>38.229999999999997</v>
      </c>
      <c r="DK6" s="36">
        <f t="shared" si="12"/>
        <v>40.299999999999997</v>
      </c>
      <c r="DL6" s="36">
        <f t="shared" si="12"/>
        <v>42.12</v>
      </c>
      <c r="DM6" s="36">
        <f t="shared" si="12"/>
        <v>44.31</v>
      </c>
      <c r="DN6" s="36">
        <f t="shared" si="12"/>
        <v>45.75</v>
      </c>
      <c r="DO6" s="36">
        <f t="shared" si="12"/>
        <v>46.9</v>
      </c>
      <c r="DP6" s="36">
        <f t="shared" si="12"/>
        <v>47.28</v>
      </c>
      <c r="DQ6" s="36">
        <f t="shared" si="12"/>
        <v>47.66</v>
      </c>
      <c r="DR6" s="35" t="str">
        <f>IF(DR7="","",IF(DR7="-","【-】","【"&amp;SUBSTITUTE(TEXT(DR7,"#,##0.00"),"-","△")&amp;"】"))</f>
        <v>【48.85】</v>
      </c>
      <c r="DS6" s="36">
        <f>IF(DS7="",NA(),DS7)</f>
        <v>27.56</v>
      </c>
      <c r="DT6" s="35">
        <f t="shared" ref="DT6:EB6" si="13">IF(DT7="",NA(),DT7)</f>
        <v>20.89</v>
      </c>
      <c r="DU6" s="36">
        <f t="shared" si="13"/>
        <v>19.440000000000001</v>
      </c>
      <c r="DV6" s="36">
        <f t="shared" si="13"/>
        <v>19.78</v>
      </c>
      <c r="DW6" s="36">
        <f t="shared" si="13"/>
        <v>18.850000000000001</v>
      </c>
      <c r="DX6" s="36">
        <f t="shared" si="13"/>
        <v>10.09</v>
      </c>
      <c r="DY6" s="36">
        <f t="shared" si="13"/>
        <v>10.54</v>
      </c>
      <c r="DZ6" s="36">
        <f t="shared" si="13"/>
        <v>12.03</v>
      </c>
      <c r="EA6" s="36">
        <f t="shared" si="13"/>
        <v>12.19</v>
      </c>
      <c r="EB6" s="36">
        <f t="shared" si="13"/>
        <v>15.1</v>
      </c>
      <c r="EC6" s="35" t="str">
        <f>IF(EC7="","",IF(EC7="-","【-】","【"&amp;SUBSTITUTE(TEXT(EC7,"#,##0.00"),"-","△")&amp;"】"))</f>
        <v>【17.80】</v>
      </c>
      <c r="ED6" s="36">
        <f>IF(ED7="",NA(),ED7)</f>
        <v>1.66</v>
      </c>
      <c r="EE6" s="35">
        <f t="shared" ref="EE6:EM6" si="14">IF(EE7="",NA(),EE7)</f>
        <v>0.09</v>
      </c>
      <c r="EF6" s="36">
        <f t="shared" si="14"/>
        <v>0.66</v>
      </c>
      <c r="EG6" s="36">
        <f t="shared" si="14"/>
        <v>0.02</v>
      </c>
      <c r="EH6" s="36">
        <f t="shared" si="14"/>
        <v>0.51</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432105</v>
      </c>
      <c r="D7" s="38">
        <v>46</v>
      </c>
      <c r="E7" s="38">
        <v>1</v>
      </c>
      <c r="F7" s="38">
        <v>0</v>
      </c>
      <c r="G7" s="38">
        <v>1</v>
      </c>
      <c r="H7" s="38" t="s">
        <v>93</v>
      </c>
      <c r="I7" s="38" t="s">
        <v>94</v>
      </c>
      <c r="J7" s="38" t="s">
        <v>95</v>
      </c>
      <c r="K7" s="38" t="s">
        <v>96</v>
      </c>
      <c r="L7" s="38" t="s">
        <v>97</v>
      </c>
      <c r="M7" s="38" t="s">
        <v>98</v>
      </c>
      <c r="N7" s="39" t="s">
        <v>99</v>
      </c>
      <c r="O7" s="39">
        <v>42.54</v>
      </c>
      <c r="P7" s="39">
        <v>71.83</v>
      </c>
      <c r="Q7" s="39">
        <v>2730</v>
      </c>
      <c r="R7" s="39">
        <v>49078</v>
      </c>
      <c r="S7" s="39">
        <v>276.85000000000002</v>
      </c>
      <c r="T7" s="39">
        <v>177.27</v>
      </c>
      <c r="U7" s="39">
        <v>35026</v>
      </c>
      <c r="V7" s="39">
        <v>71.959999999999994</v>
      </c>
      <c r="W7" s="39">
        <v>486.74</v>
      </c>
      <c r="X7" s="39">
        <v>116.55</v>
      </c>
      <c r="Y7" s="39">
        <v>119.25</v>
      </c>
      <c r="Z7" s="39">
        <v>107.43</v>
      </c>
      <c r="AA7" s="39">
        <v>109.97</v>
      </c>
      <c r="AB7" s="39">
        <v>108.28</v>
      </c>
      <c r="AC7" s="39">
        <v>109.04</v>
      </c>
      <c r="AD7" s="39">
        <v>109.64</v>
      </c>
      <c r="AE7" s="39">
        <v>110.95</v>
      </c>
      <c r="AF7" s="39">
        <v>110.68</v>
      </c>
      <c r="AG7" s="39">
        <v>110.66</v>
      </c>
      <c r="AH7" s="39">
        <v>112.83</v>
      </c>
      <c r="AI7" s="39">
        <v>0</v>
      </c>
      <c r="AJ7" s="39">
        <v>0</v>
      </c>
      <c r="AK7" s="39">
        <v>4.71</v>
      </c>
      <c r="AL7" s="39">
        <v>0</v>
      </c>
      <c r="AM7" s="39">
        <v>0</v>
      </c>
      <c r="AN7" s="39">
        <v>3.77</v>
      </c>
      <c r="AO7" s="39">
        <v>3.62</v>
      </c>
      <c r="AP7" s="39">
        <v>3.91</v>
      </c>
      <c r="AQ7" s="39">
        <v>3.56</v>
      </c>
      <c r="AR7" s="39">
        <v>2.74</v>
      </c>
      <c r="AS7" s="39">
        <v>1.05</v>
      </c>
      <c r="AT7" s="39">
        <v>280.56</v>
      </c>
      <c r="AU7" s="39">
        <v>250.3</v>
      </c>
      <c r="AV7" s="39">
        <v>196.3</v>
      </c>
      <c r="AW7" s="39">
        <v>196.75</v>
      </c>
      <c r="AX7" s="39">
        <v>200.56</v>
      </c>
      <c r="AY7" s="39">
        <v>382.09</v>
      </c>
      <c r="AZ7" s="39">
        <v>371.31</v>
      </c>
      <c r="BA7" s="39">
        <v>377.63</v>
      </c>
      <c r="BB7" s="39">
        <v>357.34</v>
      </c>
      <c r="BC7" s="39">
        <v>366.03</v>
      </c>
      <c r="BD7" s="39">
        <v>261.93</v>
      </c>
      <c r="BE7" s="39">
        <v>466.67</v>
      </c>
      <c r="BF7" s="39">
        <v>495.91</v>
      </c>
      <c r="BG7" s="39">
        <v>683.52</v>
      </c>
      <c r="BH7" s="39">
        <v>626.39</v>
      </c>
      <c r="BI7" s="39">
        <v>624.19000000000005</v>
      </c>
      <c r="BJ7" s="39">
        <v>385.06</v>
      </c>
      <c r="BK7" s="39">
        <v>373.09</v>
      </c>
      <c r="BL7" s="39">
        <v>364.71</v>
      </c>
      <c r="BM7" s="39">
        <v>373.69</v>
      </c>
      <c r="BN7" s="39">
        <v>370.12</v>
      </c>
      <c r="BO7" s="39">
        <v>270.45999999999998</v>
      </c>
      <c r="BP7" s="39">
        <v>106.92</v>
      </c>
      <c r="BQ7" s="39">
        <v>109.92</v>
      </c>
      <c r="BR7" s="39">
        <v>99.35</v>
      </c>
      <c r="BS7" s="39">
        <v>101.58</v>
      </c>
      <c r="BT7" s="39">
        <v>100.11</v>
      </c>
      <c r="BU7" s="39">
        <v>99.07</v>
      </c>
      <c r="BV7" s="39">
        <v>99.99</v>
      </c>
      <c r="BW7" s="39">
        <v>100.65</v>
      </c>
      <c r="BX7" s="39">
        <v>99.87</v>
      </c>
      <c r="BY7" s="39">
        <v>100.42</v>
      </c>
      <c r="BZ7" s="39">
        <v>103.91</v>
      </c>
      <c r="CA7" s="39">
        <v>129.1</v>
      </c>
      <c r="CB7" s="39">
        <v>125.15</v>
      </c>
      <c r="CC7" s="39">
        <v>131.31</v>
      </c>
      <c r="CD7" s="39">
        <v>133.79</v>
      </c>
      <c r="CE7" s="39">
        <v>138.32</v>
      </c>
      <c r="CF7" s="39">
        <v>173.03</v>
      </c>
      <c r="CG7" s="39">
        <v>171.15</v>
      </c>
      <c r="CH7" s="39">
        <v>170.19</v>
      </c>
      <c r="CI7" s="39">
        <v>171.81</v>
      </c>
      <c r="CJ7" s="39">
        <v>171.67</v>
      </c>
      <c r="CK7" s="39">
        <v>167.11</v>
      </c>
      <c r="CL7" s="39">
        <v>47.58</v>
      </c>
      <c r="CM7" s="39">
        <v>47.12</v>
      </c>
      <c r="CN7" s="39">
        <v>40.799999999999997</v>
      </c>
      <c r="CO7" s="39">
        <v>41.3</v>
      </c>
      <c r="CP7" s="39">
        <v>40.28</v>
      </c>
      <c r="CQ7" s="39">
        <v>58.58</v>
      </c>
      <c r="CR7" s="39">
        <v>58.53</v>
      </c>
      <c r="CS7" s="39">
        <v>59.01</v>
      </c>
      <c r="CT7" s="39">
        <v>60.03</v>
      </c>
      <c r="CU7" s="39">
        <v>59.74</v>
      </c>
      <c r="CV7" s="39">
        <v>60.27</v>
      </c>
      <c r="CW7" s="39">
        <v>86.1</v>
      </c>
      <c r="CX7" s="39">
        <v>86.88</v>
      </c>
      <c r="CY7" s="39">
        <v>82.09</v>
      </c>
      <c r="CZ7" s="39">
        <v>83.34</v>
      </c>
      <c r="DA7" s="39">
        <v>82.85</v>
      </c>
      <c r="DB7" s="39">
        <v>85.23</v>
      </c>
      <c r="DC7" s="39">
        <v>85.26</v>
      </c>
      <c r="DD7" s="39">
        <v>85.37</v>
      </c>
      <c r="DE7" s="39">
        <v>84.81</v>
      </c>
      <c r="DF7" s="39">
        <v>84.8</v>
      </c>
      <c r="DG7" s="39">
        <v>89.92</v>
      </c>
      <c r="DH7" s="39">
        <v>47.12</v>
      </c>
      <c r="DI7" s="39">
        <v>45.87</v>
      </c>
      <c r="DJ7" s="39">
        <v>38.229999999999997</v>
      </c>
      <c r="DK7" s="39">
        <v>40.299999999999997</v>
      </c>
      <c r="DL7" s="39">
        <v>42.12</v>
      </c>
      <c r="DM7" s="39">
        <v>44.31</v>
      </c>
      <c r="DN7" s="39">
        <v>45.75</v>
      </c>
      <c r="DO7" s="39">
        <v>46.9</v>
      </c>
      <c r="DP7" s="39">
        <v>47.28</v>
      </c>
      <c r="DQ7" s="39">
        <v>47.66</v>
      </c>
      <c r="DR7" s="39">
        <v>48.85</v>
      </c>
      <c r="DS7" s="39">
        <v>27.56</v>
      </c>
      <c r="DT7" s="44">
        <v>20.89</v>
      </c>
      <c r="DU7" s="39">
        <v>19.440000000000001</v>
      </c>
      <c r="DV7" s="39">
        <v>19.78</v>
      </c>
      <c r="DW7" s="39">
        <v>18.850000000000001</v>
      </c>
      <c r="DX7" s="39">
        <v>10.09</v>
      </c>
      <c r="DY7" s="39">
        <v>10.54</v>
      </c>
      <c r="DZ7" s="39">
        <v>12.03</v>
      </c>
      <c r="EA7" s="39">
        <v>12.19</v>
      </c>
      <c r="EB7" s="39">
        <v>15.1</v>
      </c>
      <c r="EC7" s="39">
        <v>17.8</v>
      </c>
      <c r="ED7" s="39">
        <v>1.66</v>
      </c>
      <c r="EE7" s="44">
        <v>0.09</v>
      </c>
      <c r="EF7" s="39">
        <v>0.66</v>
      </c>
      <c r="EG7" s="39">
        <v>0.02</v>
      </c>
      <c r="EH7" s="39">
        <v>0.51</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2020-02-18T05:53:20Z</cp:lastPrinted>
  <dcterms:created xsi:type="dcterms:W3CDTF">2019-12-05T04:30:04Z</dcterms:created>
  <dcterms:modified xsi:type="dcterms:W3CDTF">2020-02-18T05:54:00Z</dcterms:modified>
  <cp:category/>
</cp:coreProperties>
</file>