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s01\共有ファイル\水道\０１共通\０１庶務\０３調査・統計\財政課\R1\R2.1.16 公営企業に係る経営比較分析表（平成30年度決算）の分析等について（依頼）\"/>
    </mc:Choice>
  </mc:AlternateContent>
  <workbookProtection workbookAlgorithmName="SHA-512" workbookHashValue="c7KPCUs2WQYmBA7ITe8WWyw6PQPcA0TJTfrYVkfLvBtLORa0/Xm+bClcmLQUUDenRCgVaZoymVJrzT8gJWw6gA==" workbookSaltValue="jGfgtpSPtU1QNrGz3eZwn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<sst xmlns="http://schemas.openxmlformats.org/spreadsheetml/2006/main" count="220" uniqueCount="107">
  <si>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</si>
  <si>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</si>
  <si>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</si>
  <si>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</si>
  <si>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</si>
  <si>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</si>
  <si>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</si>
  <si>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</si>
  <si>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</si>
  <si>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</si>
  <si>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</si>
  <si>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</si>
  <si>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</si>
  <si>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</si>
  <si>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</si>
  <si>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</si>
  <si>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</si>
  <si>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</si>
  <si>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</si>
  <si>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</si>
  <si>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</si>
  <si>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</si>
  <si>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</si>
  <si>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</si>
  <si>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</si>
  <si>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</si>
  <si>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</si>
  <si>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</si>
  <si>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</si>
  <si>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</si>
  <si>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</si>
  <si>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</si>
  <si>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</si>
  <si>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</si>
  <si>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</si>
  <si>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</si>
  <si>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</si>
  <si>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</si>
  <si>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</si>
  <si>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</si>
  <si>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</si>
  <si>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</si>
  <si>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</si>
  <si>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</si>
  <si>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</si>
  <si>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</si>
  <si>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</si>
  <si>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</si>
  <si>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</si>
  <si>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</si>
  <si>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</si>
  <si>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</si>
  <si>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</si>
  <si>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</si>
  <si>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</si>
  <si>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</si>
  <si>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</si>
  <si>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</si>
  <si>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</si>
  <si>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</si>
  <si>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</si>
  <si>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</si>
  <si>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</si>
  <si>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</si>
  <si>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</si>
  <si>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</si>
  <si>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</si>
  <si>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</si>
  <si>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</si>
  <si>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</si>
  <si>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</si>
  <si>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</si>
  <si>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</si>
  <si>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</si>
  <si>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</si>
  <si>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</si>
  <si>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</si>
  <si>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</si>
  <si>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</si>
  <si>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</si>
  <si>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</si>
  <si>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</si>
  <si>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</si>
  <si>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</si>
  <si>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</si>
  <si>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</si>
  <si>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</si>
  <si>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</si>
  <si>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</si>
  <si>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</si>
  <si>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</si>
  <si>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</si>
  <si>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</si>
  <si>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</si>
  <si>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</si>
  <si>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</si>
  <si>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</si>
  <si>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</si>
  <si>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</si>
  <si>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</si>
  <si>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</si>
  <si>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</si>
  <si>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</si>
  <si>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</si>
  <si>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給水人口をはじめ、年間総配水量、年間総有収水量等の主な経営指標のほとんどが減少、若しくは悪化傾向にあり、今後さらに収益の減少が見込まれる中、施設及び設備、管路の老朽化に伴う修繕費用の増大が見込まれています。
　平成28年4月の熊本地震において、当市では大きな被害は出なかったものの、施設、管路にダメージが蓄積されたことが予想されます。今後起こり得る災害に備え、耐震管の整備、耐震化率の向上を目指していきます。
　厳しい財政状況が続く中、安定経営を維持するために、施設整備の重要性・緊急性を考慮した施設整備計画のもと、事業の優先順位を見直しつつ、財源確保のための料金改定も視野に入れた経営戦略を策定中です。（令和2年度策定予定）
</t>
    <phoneticPr fontId="4"/>
  </si>
  <si>
    <t xml:space="preserve">　①の有形固定資産減価償却率は、類似団体に比べ低いものの年々増加傾向にあり、市内全域において施設、管路の老朽化が進んでいることから、長期的に補修・更新を行うため、今後も多額の投資が必要とされています。
　老朽施設については今後ダウンサイジングや統廃合の検討を行い、人口規模に合った施設整備を進めていき、安心安全な水の供給のため、老朽管路については耐用年数や緊急性を考慮しつつ更新を進めていく予定です。
　現在市内中心部にある防災拠点施設への配水管路の耐震化及びそこへ配水する水源地の耐震化事業を進めています。
</t>
    <phoneticPr fontId="4"/>
  </si>
  <si>
    <t xml:space="preserve">  事業経営に当たっては、効率的な事業の推進による経費の削減に取り組みながら、健全性の維持向上に努めています。本市では「第3次水俣市水道事業経営方針及び中長期計画」において5ヵ年計画を立て、取り組んでいるところです。
　経営分析の数値は類似団体と比べて概ね良好な数値で推移しています。平成11年度から企業債の借り入れを行わなかったため、④の企業債残高対給水収益比率は低く抑えられていますが、簡易水道統合整備事業により、流動資産が大きく減少したことに加え、今後熊本地震の影響による庁舎建替え（令和3年度供用開始）に伴う費用負担が見込まれていることから、今年度以降起債（地方公営企業災害復旧事業債）を予定しています。
　当市の現状として、老朽化の進んだ施設が多数市内に点在しており、人口減少も相まって施設が過大となり⑦施設利用率が低い状態となっているため、施設利用率を上げ維持管理経費を抑えるためにも、人口減少を見据えた水道関連施設のダウンサイジングや統廃合を検討するととともに、施設及び管路の計画的な維持・更新（主要な配水管の耐震化等）を進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</si>
</sst>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0.48</c:v>
                </c:pt>
                <c:pt idx="1">
                  <c:v>0.28000000000000003</c:v>
                </c:pt>
                <c:pt idx="2">
                  <c:v>3.54</c:v>
                </c:pt>
                <c:pt idx="3">
                  <c:v>2.85</c:v>
                </c:pt>
                <c:pt idx="4">
                  <c:v>0.62</c:v>
                </c:pt>
              </c:numCache>
            </c:numRef>
          </c:val>
          <c:extLst>
            <c:ext xmlns:c16="http://schemas.microsoft.com/office/drawing/2014/chart" uri="{C3380CC4-5D6E-409C-BE32-E72D297353CC}">
              <c16:uniqueId val="{00000000-A60C-45AD-9640-69A40357E0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A60C-45AD-9640-69A40357E0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45.74</c:v>
                </c:pt>
                <c:pt idx="1">
                  <c:v>43.86</c:v>
                </c:pt>
                <c:pt idx="2">
                  <c:v>41.08</c:v>
                </c:pt>
                <c:pt idx="3">
                  <c:v>41.66</c:v>
                </c:pt>
                <c:pt idx="4">
                  <c:v>40.92</c:v>
                </c:pt>
              </c:numCache>
            </c:numRef>
          </c:val>
          <c:extLst>
            <c:ext xmlns:c16="http://schemas.microsoft.com/office/drawing/2014/chart" uri="{C3380CC4-5D6E-409C-BE32-E72D297353CC}">
              <c16:uniqueId val="{00000000-0AF0-47E6-B674-12512CD6F19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0AF0-47E6-B674-12512CD6F19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79.150000000000006</c:v>
                </c:pt>
                <c:pt idx="1">
                  <c:v>82.13</c:v>
                </c:pt>
                <c:pt idx="2">
                  <c:v>87.29</c:v>
                </c:pt>
                <c:pt idx="3">
                  <c:v>84.65</c:v>
                </c:pt>
                <c:pt idx="4">
                  <c:v>84.63</c:v>
                </c:pt>
              </c:numCache>
            </c:numRef>
          </c:val>
          <c:extLst>
            <c:ext xmlns:c16="http://schemas.microsoft.com/office/drawing/2014/chart" uri="{C3380CC4-5D6E-409C-BE32-E72D297353CC}">
              <c16:uniqueId val="{00000000-93B7-4AC6-A535-61CC400DE4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93B7-4AC6-A535-61CC400DE4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143.44999999999999</c:v>
                </c:pt>
                <c:pt idx="1">
                  <c:v>139.6</c:v>
                </c:pt>
                <c:pt idx="2">
                  <c:v>148.21</c:v>
                </c:pt>
                <c:pt idx="3">
                  <c:v>135.12</c:v>
                </c:pt>
                <c:pt idx="4">
                  <c:v>131.16</c:v>
                </c:pt>
              </c:numCache>
            </c:numRef>
          </c:val>
          <c:extLst>
            <c:ext xmlns:c16="http://schemas.microsoft.com/office/drawing/2014/chart" uri="{C3380CC4-5D6E-409C-BE32-E72D297353CC}">
              <c16:uniqueId val="{00000000-8887-4FFD-8AFD-1D8A74D878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8887-4FFD-8AFD-1D8A74D878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44.61</c:v>
                </c:pt>
                <c:pt idx="1">
                  <c:v>42.32</c:v>
                </c:pt>
                <c:pt idx="2">
                  <c:v>42.16</c:v>
                </c:pt>
                <c:pt idx="3">
                  <c:v>43.59</c:v>
                </c:pt>
                <c:pt idx="4">
                  <c:v>44.44</c:v>
                </c:pt>
              </c:numCache>
            </c:numRef>
          </c:val>
          <c:extLst>
            <c:ext xmlns:c16="http://schemas.microsoft.com/office/drawing/2014/chart" uri="{C3380CC4-5D6E-409C-BE32-E72D297353CC}">
              <c16:uniqueId val="{00000000-E82E-43FA-951D-58020CFD92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E82E-43FA-951D-58020CFD92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9.36</c:v>
                </c:pt>
                <c:pt idx="1">
                  <c:v>9.09</c:v>
                </c:pt>
                <c:pt idx="2">
                  <c:v>10.74</c:v>
                </c:pt>
                <c:pt idx="3">
                  <c:v>16</c:v>
                </c:pt>
                <c:pt idx="4">
                  <c:v>15.23</c:v>
                </c:pt>
              </c:numCache>
            </c:numRef>
          </c:val>
          <c:extLst>
            <c:ext xmlns:c16="http://schemas.microsoft.com/office/drawing/2014/chart" uri="{C3380CC4-5D6E-409C-BE32-E72D297353CC}">
              <c16:uniqueId val="{00000000-CBD9-4785-8AC8-C8C93FEDE9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CBD9-4785-8AC8-C8C93FEDE9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7C-4984-A6B6-25513D863D9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647C-4984-A6B6-25513D863D9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266.75</c:v>
                </c:pt>
                <c:pt idx="1">
                  <c:v>270.05</c:v>
                </c:pt>
                <c:pt idx="2">
                  <c:v>334.18</c:v>
                </c:pt>
                <c:pt idx="3">
                  <c:v>415.64</c:v>
                </c:pt>
                <c:pt idx="4">
                  <c:v>340.94</c:v>
                </c:pt>
              </c:numCache>
            </c:numRef>
          </c:val>
          <c:extLst>
            <c:ext xmlns:c16="http://schemas.microsoft.com/office/drawing/2014/chart" uri="{C3380CC4-5D6E-409C-BE32-E72D297353CC}">
              <c16:uniqueId val="{00000000-E428-42AB-9DA4-8BC92EE2B0B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E428-42AB-9DA4-8BC92EE2B0B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98.31</c:v>
                </c:pt>
                <c:pt idx="1">
                  <c:v>89.27</c:v>
                </c:pt>
                <c:pt idx="2">
                  <c:v>79.39</c:v>
                </c:pt>
                <c:pt idx="3">
                  <c:v>69.709999999999994</c:v>
                </c:pt>
                <c:pt idx="4">
                  <c:v>59.28</c:v>
                </c:pt>
              </c:numCache>
            </c:numRef>
          </c:val>
          <c:extLst>
            <c:ext xmlns:c16="http://schemas.microsoft.com/office/drawing/2014/chart" uri="{C3380CC4-5D6E-409C-BE32-E72D297353CC}">
              <c16:uniqueId val="{00000000-9618-4DDA-B229-16610399D4A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9618-4DDA-B229-16610399D4A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129.24</c:v>
                </c:pt>
                <c:pt idx="1">
                  <c:v>121.35</c:v>
                </c:pt>
                <c:pt idx="2">
                  <c:v>142.84</c:v>
                </c:pt>
                <c:pt idx="3">
                  <c:v>121.16</c:v>
                </c:pt>
                <c:pt idx="4">
                  <c:v>119.9</c:v>
                </c:pt>
              </c:numCache>
            </c:numRef>
          </c:val>
          <c:extLst>
            <c:ext xmlns:c16="http://schemas.microsoft.com/office/drawing/2014/chart" uri="{C3380CC4-5D6E-409C-BE32-E72D297353CC}">
              <c16:uniqueId val="{00000000-0E73-4535-8118-134F10A6D9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0E73-4535-8118-134F10A6D9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107.76</c:v>
                </c:pt>
                <c:pt idx="1">
                  <c:v>113.84</c:v>
                </c:pt>
                <c:pt idx="2">
                  <c:v>96.73</c:v>
                </c:pt>
                <c:pt idx="3">
                  <c:v>114.94</c:v>
                </c:pt>
                <c:pt idx="4">
                  <c:v>116.57</c:v>
                </c:pt>
              </c:numCache>
            </c:numRef>
          </c:val>
          <c:extLst>
            <c:ext xmlns:c16="http://schemas.microsoft.com/office/drawing/2014/chart" uri="{C3380CC4-5D6E-409C-BE32-E72D297353CC}">
              <c16:uniqueId val="{00000000-28EE-41C7-8F52-3FCE36F6D1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28EE-41C7-8F52-3FCE36F6D1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水俣市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24705</v>
      </c>
      <c r="AM8" s="70"/>
      <c r="AN8" s="70"/>
      <c r="AO8" s="70"/>
      <c r="AP8" s="70"/>
      <c r="AQ8" s="70"/>
      <c r="AR8" s="70"/>
      <c r="AS8" s="70"/>
      <c r="AT8" s="66">
        <f>データ!$S$6</f>
        <v>163.29</v>
      </c>
      <c r="AU8" s="67"/>
      <c r="AV8" s="67"/>
      <c r="AW8" s="67"/>
      <c r="AX8" s="67"/>
      <c r="AY8" s="67"/>
      <c r="AZ8" s="67"/>
      <c r="BA8" s="67"/>
      <c r="BB8" s="69">
        <f>データ!$T$6</f>
        <v>151.30000000000001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89.72</v>
      </c>
      <c r="J10" s="67"/>
      <c r="K10" s="67"/>
      <c r="L10" s="67"/>
      <c r="M10" s="67"/>
      <c r="N10" s="67"/>
      <c r="O10" s="68"/>
      <c r="P10" s="69">
        <f>データ!$P$6</f>
        <v>90.54</v>
      </c>
      <c r="Q10" s="69"/>
      <c r="R10" s="69"/>
      <c r="S10" s="69"/>
      <c r="T10" s="69"/>
      <c r="U10" s="69"/>
      <c r="V10" s="69"/>
      <c r="W10" s="70">
        <f>データ!$Q$6</f>
        <v>2680</v>
      </c>
      <c r="X10" s="70"/>
      <c r="Y10" s="70"/>
      <c r="Z10" s="70"/>
      <c r="AA10" s="70"/>
      <c r="AB10" s="70"/>
      <c r="AC10" s="70"/>
      <c r="AD10" s="2"/>
      <c r="AE10" s="2"/>
      <c r="AF10" s="2"/>
      <c r="AG10" s="2"/>
      <c r="AH10" s="4"/>
      <c r="AI10" s="4"/>
      <c r="AJ10" s="4"/>
      <c r="AK10" s="4"/>
      <c r="AL10" s="70">
        <f>データ!$U$6</f>
        <v>22177</v>
      </c>
      <c r="AM10" s="70"/>
      <c r="AN10" s="70"/>
      <c r="AO10" s="70"/>
      <c r="AP10" s="70"/>
      <c r="AQ10" s="70"/>
      <c r="AR10" s="70"/>
      <c r="AS10" s="70"/>
      <c r="AT10" s="66">
        <f>データ!$V$6</f>
        <v>26.31</v>
      </c>
      <c r="AU10" s="67"/>
      <c r="AV10" s="67"/>
      <c r="AW10" s="67"/>
      <c r="AX10" s="67"/>
      <c r="AY10" s="67"/>
      <c r="AZ10" s="67"/>
      <c r="BA10" s="67"/>
      <c r="BB10" s="69">
        <f>データ!$W$6</f>
        <v>842.91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pfdZdF/Gt8VjPaR8WUU2qrDcsJ266lLQt5RkElc3MSi7HAZd74UHgjdy1ZmmRbbo4HmG+WjW7yzyFuzTrwDlQ==" saltValue="xS468tV2vclKJywaqRXS9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432059</v>
      </c>
      <c r="D6" s="34">
        <f t="shared" si="3"/>
        <v>46</v>
      </c>
      <c r="E6" s="34">
        <f t="shared" si="3"/>
        <v>1</v>
      </c>
      <c r="F6" s="34">
        <f t="shared" si="3"/>
        <v>0</v>
      </c>
      <c r="G6" s="34">
        <f t="shared" si="3"/>
        <v>1</v>
      </c>
      <c r="H6" s="34" t="str">
        <f t="shared" si="3"/>
        <v>熊本県　水俣市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89.72</v>
      </c>
      <c r="P6" s="35">
        <f t="shared" si="3"/>
        <v>90.54</v>
      </c>
      <c r="Q6" s="35">
        <f t="shared" si="3"/>
        <v>2680</v>
      </c>
      <c r="R6" s="35">
        <f t="shared" si="3"/>
        <v>24705</v>
      </c>
      <c r="S6" s="35">
        <f t="shared" si="3"/>
        <v>163.29</v>
      </c>
      <c r="T6" s="35">
        <f t="shared" si="3"/>
        <v>151.30000000000001</v>
      </c>
      <c r="U6" s="35">
        <f t="shared" si="3"/>
        <v>22177</v>
      </c>
      <c r="V6" s="35">
        <f t="shared" si="3"/>
        <v>26.31</v>
      </c>
      <c r="W6" s="35">
        <f t="shared" si="3"/>
        <v>842.91</v>
      </c>
      <c r="X6" s="36">
        <f>IF(X7="",NA(),X7)</f>
        <v>143.44999999999999</v>
      </c>
      <c r="Y6" s="36">
        <f t="shared" ref="Y6:AG6" si="4">IF(Y7="",NA(),Y7)</f>
        <v>139.6</v>
      </c>
      <c r="Z6" s="36">
        <f t="shared" si="4"/>
        <v>148.21</v>
      </c>
      <c r="AA6" s="36">
        <f t="shared" si="4"/>
        <v>135.12</v>
      </c>
      <c r="AB6" s="36">
        <f t="shared" si="4"/>
        <v>131.16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266.75</v>
      </c>
      <c r="AU6" s="36">
        <f t="shared" ref="AU6:BC6" si="6">IF(AU7="",NA(),AU7)</f>
        <v>270.05</v>
      </c>
      <c r="AV6" s="36">
        <f t="shared" si="6"/>
        <v>334.18</v>
      </c>
      <c r="AW6" s="36">
        <f t="shared" si="6"/>
        <v>415.64</v>
      </c>
      <c r="AX6" s="36">
        <f t="shared" si="6"/>
        <v>340.94</v>
      </c>
      <c r="AY6" s="36">
        <f t="shared" si="6"/>
        <v>381.53</v>
      </c>
      <c r="AZ6" s="36">
        <f t="shared" si="6"/>
        <v>391.54</v>
      </c>
      <c r="BA6" s="36">
        <f t="shared" si="6"/>
        <v>384.34</v>
      </c>
      <c r="BB6" s="36">
        <f t="shared" si="6"/>
        <v>359.47</v>
      </c>
      <c r="BC6" s="36">
        <f t="shared" si="6"/>
        <v>369.69</v>
      </c>
      <c r="BD6" s="35" t="str">
        <f>IF(BD7="","",IF(BD7="-","【-】","【"&amp;SUBSTITUTE(TEXT(BD7,"#,##0.00"),"-","△")&amp;"】"))</f>
        <v>【261.93】</v>
      </c>
      <c r="BE6" s="36">
        <f>IF(BE7="",NA(),BE7)</f>
        <v>98.31</v>
      </c>
      <c r="BF6" s="36">
        <f t="shared" ref="BF6:BN6" si="7">IF(BF7="",NA(),BF7)</f>
        <v>89.27</v>
      </c>
      <c r="BG6" s="36">
        <f t="shared" si="7"/>
        <v>79.39</v>
      </c>
      <c r="BH6" s="36">
        <f t="shared" si="7"/>
        <v>69.709999999999994</v>
      </c>
      <c r="BI6" s="36">
        <f t="shared" si="7"/>
        <v>59.28</v>
      </c>
      <c r="BJ6" s="36">
        <f t="shared" si="7"/>
        <v>393.27</v>
      </c>
      <c r="BK6" s="36">
        <f t="shared" si="7"/>
        <v>386.97</v>
      </c>
      <c r="BL6" s="36">
        <f t="shared" si="7"/>
        <v>380.58</v>
      </c>
      <c r="BM6" s="36">
        <f t="shared" si="7"/>
        <v>401.79</v>
      </c>
      <c r="BN6" s="36">
        <f t="shared" si="7"/>
        <v>402.99</v>
      </c>
      <c r="BO6" s="35" t="str">
        <f>IF(BO7="","",IF(BO7="-","【-】","【"&amp;SUBSTITUTE(TEXT(BO7,"#,##0.00"),"-","△")&amp;"】"))</f>
        <v>【270.46】</v>
      </c>
      <c r="BP6" s="36">
        <f>IF(BP7="",NA(),BP7)</f>
        <v>129.24</v>
      </c>
      <c r="BQ6" s="36">
        <f t="shared" ref="BQ6:BY6" si="8">IF(BQ7="",NA(),BQ7)</f>
        <v>121.35</v>
      </c>
      <c r="BR6" s="36">
        <f t="shared" si="8"/>
        <v>142.84</v>
      </c>
      <c r="BS6" s="36">
        <f t="shared" si="8"/>
        <v>121.16</v>
      </c>
      <c r="BT6" s="36">
        <f t="shared" si="8"/>
        <v>119.9</v>
      </c>
      <c r="BU6" s="36">
        <f t="shared" si="8"/>
        <v>100.47</v>
      </c>
      <c r="BV6" s="36">
        <f t="shared" si="8"/>
        <v>101.72</v>
      </c>
      <c r="BW6" s="36">
        <f t="shared" si="8"/>
        <v>102.38</v>
      </c>
      <c r="BX6" s="36">
        <f t="shared" si="8"/>
        <v>100.12</v>
      </c>
      <c r="BY6" s="36">
        <f t="shared" si="8"/>
        <v>98.66</v>
      </c>
      <c r="BZ6" s="35" t="str">
        <f>IF(BZ7="","",IF(BZ7="-","【-】","【"&amp;SUBSTITUTE(TEXT(BZ7,"#,##0.00"),"-","△")&amp;"】"))</f>
        <v>【103.91】</v>
      </c>
      <c r="CA6" s="36">
        <f>IF(CA7="",NA(),CA7)</f>
        <v>107.76</v>
      </c>
      <c r="CB6" s="36">
        <f t="shared" ref="CB6:CJ6" si="9">IF(CB7="",NA(),CB7)</f>
        <v>113.84</v>
      </c>
      <c r="CC6" s="36">
        <f t="shared" si="9"/>
        <v>96.73</v>
      </c>
      <c r="CD6" s="36">
        <f t="shared" si="9"/>
        <v>114.94</v>
      </c>
      <c r="CE6" s="36">
        <f t="shared" si="9"/>
        <v>116.57</v>
      </c>
      <c r="CF6" s="36">
        <f t="shared" si="9"/>
        <v>169.82</v>
      </c>
      <c r="CG6" s="36">
        <f t="shared" si="9"/>
        <v>168.2</v>
      </c>
      <c r="CH6" s="36">
        <f t="shared" si="9"/>
        <v>168.67</v>
      </c>
      <c r="CI6" s="36">
        <f t="shared" si="9"/>
        <v>174.97</v>
      </c>
      <c r="CJ6" s="36">
        <f t="shared" si="9"/>
        <v>178.59</v>
      </c>
      <c r="CK6" s="35" t="str">
        <f>IF(CK7="","",IF(CK7="-","【-】","【"&amp;SUBSTITUTE(TEXT(CK7,"#,##0.00"),"-","△")&amp;"】"))</f>
        <v>【167.11】</v>
      </c>
      <c r="CL6" s="36">
        <f>IF(CL7="",NA(),CL7)</f>
        <v>45.74</v>
      </c>
      <c r="CM6" s="36">
        <f t="shared" ref="CM6:CU6" si="10">IF(CM7="",NA(),CM7)</f>
        <v>43.86</v>
      </c>
      <c r="CN6" s="36">
        <f t="shared" si="10"/>
        <v>41.08</v>
      </c>
      <c r="CO6" s="36">
        <f t="shared" si="10"/>
        <v>41.66</v>
      </c>
      <c r="CP6" s="36">
        <f t="shared" si="10"/>
        <v>40.92</v>
      </c>
      <c r="CQ6" s="36">
        <f t="shared" si="10"/>
        <v>55.13</v>
      </c>
      <c r="CR6" s="36">
        <f t="shared" si="10"/>
        <v>54.77</v>
      </c>
      <c r="CS6" s="36">
        <f t="shared" si="10"/>
        <v>54.92</v>
      </c>
      <c r="CT6" s="36">
        <f t="shared" si="10"/>
        <v>55.63</v>
      </c>
      <c r="CU6" s="36">
        <f t="shared" si="10"/>
        <v>55.03</v>
      </c>
      <c r="CV6" s="35" t="str">
        <f>IF(CV7="","",IF(CV7="-","【-】","【"&amp;SUBSTITUTE(TEXT(CV7,"#,##0.00"),"-","△")&amp;"】"))</f>
        <v>【60.27】</v>
      </c>
      <c r="CW6" s="36">
        <f>IF(CW7="",NA(),CW7)</f>
        <v>79.150000000000006</v>
      </c>
      <c r="CX6" s="36">
        <f t="shared" ref="CX6:DF6" si="11">IF(CX7="",NA(),CX7)</f>
        <v>82.13</v>
      </c>
      <c r="CY6" s="36">
        <f t="shared" si="11"/>
        <v>87.29</v>
      </c>
      <c r="CZ6" s="36">
        <f t="shared" si="11"/>
        <v>84.65</v>
      </c>
      <c r="DA6" s="36">
        <f t="shared" si="11"/>
        <v>84.63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44.61</v>
      </c>
      <c r="DI6" s="36">
        <f t="shared" ref="DI6:DQ6" si="12">IF(DI7="",NA(),DI7)</f>
        <v>42.32</v>
      </c>
      <c r="DJ6" s="36">
        <f t="shared" si="12"/>
        <v>42.16</v>
      </c>
      <c r="DK6" s="36">
        <f t="shared" si="12"/>
        <v>43.59</v>
      </c>
      <c r="DL6" s="36">
        <f t="shared" si="12"/>
        <v>44.44</v>
      </c>
      <c r="DM6" s="36">
        <f t="shared" si="12"/>
        <v>46.66</v>
      </c>
      <c r="DN6" s="36">
        <f t="shared" si="12"/>
        <v>47.46</v>
      </c>
      <c r="DO6" s="36">
        <f t="shared" si="12"/>
        <v>48.49</v>
      </c>
      <c r="DP6" s="36">
        <f t="shared" si="12"/>
        <v>48.05</v>
      </c>
      <c r="DQ6" s="36">
        <f t="shared" si="12"/>
        <v>48.87</v>
      </c>
      <c r="DR6" s="35" t="str">
        <f>IF(DR7="","",IF(DR7="-","【-】","【"&amp;SUBSTITUTE(TEXT(DR7,"#,##0.00"),"-","△")&amp;"】"))</f>
        <v>【48.85】</v>
      </c>
      <c r="DS6" s="36">
        <f>IF(DS7="",NA(),DS7)</f>
        <v>9.36</v>
      </c>
      <c r="DT6" s="36">
        <f t="shared" ref="DT6:EB6" si="13">IF(DT7="",NA(),DT7)</f>
        <v>9.09</v>
      </c>
      <c r="DU6" s="36">
        <f t="shared" si="13"/>
        <v>10.74</v>
      </c>
      <c r="DV6" s="36">
        <f t="shared" si="13"/>
        <v>16</v>
      </c>
      <c r="DW6" s="36">
        <f t="shared" si="13"/>
        <v>15.23</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0.48</v>
      </c>
      <c r="EE6" s="36">
        <f t="shared" ref="EE6:EM6" si="14">IF(EE7="",NA(),EE7)</f>
        <v>0.28000000000000003</v>
      </c>
      <c r="EF6" s="36">
        <f t="shared" si="14"/>
        <v>3.54</v>
      </c>
      <c r="EG6" s="36">
        <f t="shared" si="14"/>
        <v>2.85</v>
      </c>
      <c r="EH6" s="36">
        <f t="shared" si="14"/>
        <v>0.62</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432059</v>
      </c>
      <c r="D7" s="38">
        <v>46</v>
      </c>
      <c r="E7" s="38">
        <v>1</v>
      </c>
      <c r="F7" s="38">
        <v>0</v>
      </c>
      <c r="G7" s="38">
        <v>1</v>
      </c>
      <c r="H7" s="38" t="s">
        <v>92</v>
      </c>
      <c r="I7" s="38" t="s">
        <v>93</v>
      </c>
      <c r="J7" s="38" t="s">
        <v>94</v>
      </c>
      <c r="K7" s="38" t="s">
        <v>95</v>
      </c>
      <c r="L7" s="38" t="s">
        <v>96</v>
      </c>
      <c r="M7" s="38" t="s">
        <v>97</v>
      </c>
      <c r="N7" s="39" t="s">
        <v>98</v>
      </c>
      <c r="O7" s="39">
        <v>89.72</v>
      </c>
      <c r="P7" s="39">
        <v>90.54</v>
      </c>
      <c r="Q7" s="39">
        <v>2680</v>
      </c>
      <c r="R7" s="39">
        <v>24705</v>
      </c>
      <c r="S7" s="39">
        <v>163.29</v>
      </c>
      <c r="T7" s="39">
        <v>151.30000000000001</v>
      </c>
      <c r="U7" s="39">
        <v>22177</v>
      </c>
      <c r="V7" s="39">
        <v>26.31</v>
      </c>
      <c r="W7" s="39">
        <v>842.91</v>
      </c>
      <c r="X7" s="39">
        <v>143.44999999999999</v>
      </c>
      <c r="Y7" s="39">
        <v>139.6</v>
      </c>
      <c r="Z7" s="39">
        <v>148.21</v>
      </c>
      <c r="AA7" s="39">
        <v>135.12</v>
      </c>
      <c r="AB7" s="39">
        <v>131.16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266.75</v>
      </c>
      <c r="AU7" s="39">
        <v>270.05</v>
      </c>
      <c r="AV7" s="39">
        <v>334.18</v>
      </c>
      <c r="AW7" s="39">
        <v>415.64</v>
      </c>
      <c r="AX7" s="39">
        <v>340.94</v>
      </c>
      <c r="AY7" s="39">
        <v>381.53</v>
      </c>
      <c r="AZ7" s="39">
        <v>391.54</v>
      </c>
      <c r="BA7" s="39">
        <v>384.34</v>
      </c>
      <c r="BB7" s="39">
        <v>359.47</v>
      </c>
      <c r="BC7" s="39">
        <v>369.69</v>
      </c>
      <c r="BD7" s="39">
        <v>261.93</v>
      </c>
      <c r="BE7" s="39">
        <v>98.31</v>
      </c>
      <c r="BF7" s="39">
        <v>89.27</v>
      </c>
      <c r="BG7" s="39">
        <v>79.39</v>
      </c>
      <c r="BH7" s="39">
        <v>69.709999999999994</v>
      </c>
      <c r="BI7" s="39">
        <v>59.28</v>
      </c>
      <c r="BJ7" s="39">
        <v>393.27</v>
      </c>
      <c r="BK7" s="39">
        <v>386.97</v>
      </c>
      <c r="BL7" s="39">
        <v>380.58</v>
      </c>
      <c r="BM7" s="39">
        <v>401.79</v>
      </c>
      <c r="BN7" s="39">
        <v>402.99</v>
      </c>
      <c r="BO7" s="39">
        <v>270.45999999999998</v>
      </c>
      <c r="BP7" s="39">
        <v>129.24</v>
      </c>
      <c r="BQ7" s="39">
        <v>121.35</v>
      </c>
      <c r="BR7" s="39">
        <v>142.84</v>
      </c>
      <c r="BS7" s="39">
        <v>121.16</v>
      </c>
      <c r="BT7" s="39">
        <v>119.9</v>
      </c>
      <c r="BU7" s="39">
        <v>100.47</v>
      </c>
      <c r="BV7" s="39">
        <v>101.72</v>
      </c>
      <c r="BW7" s="39">
        <v>102.38</v>
      </c>
      <c r="BX7" s="39">
        <v>100.12</v>
      </c>
      <c r="BY7" s="39">
        <v>98.66</v>
      </c>
      <c r="BZ7" s="39">
        <v>103.91</v>
      </c>
      <c r="CA7" s="39">
        <v>107.76</v>
      </c>
      <c r="CB7" s="39">
        <v>113.84</v>
      </c>
      <c r="CC7" s="39">
        <v>96.73</v>
      </c>
      <c r="CD7" s="39">
        <v>114.94</v>
      </c>
      <c r="CE7" s="39">
        <v>116.57</v>
      </c>
      <c r="CF7" s="39">
        <v>169.82</v>
      </c>
      <c r="CG7" s="39">
        <v>168.2</v>
      </c>
      <c r="CH7" s="39">
        <v>168.67</v>
      </c>
      <c r="CI7" s="39">
        <v>174.97</v>
      </c>
      <c r="CJ7" s="39">
        <v>178.59</v>
      </c>
      <c r="CK7" s="39">
        <v>167.11</v>
      </c>
      <c r="CL7" s="39">
        <v>45.74</v>
      </c>
      <c r="CM7" s="39">
        <v>43.86</v>
      </c>
      <c r="CN7" s="39">
        <v>41.08</v>
      </c>
      <c r="CO7" s="39">
        <v>41.66</v>
      </c>
      <c r="CP7" s="39">
        <v>40.92</v>
      </c>
      <c r="CQ7" s="39">
        <v>55.13</v>
      </c>
      <c r="CR7" s="39">
        <v>54.77</v>
      </c>
      <c r="CS7" s="39">
        <v>54.92</v>
      </c>
      <c r="CT7" s="39">
        <v>55.63</v>
      </c>
      <c r="CU7" s="39">
        <v>55.03</v>
      </c>
      <c r="CV7" s="39">
        <v>60.27</v>
      </c>
      <c r="CW7" s="39">
        <v>79.150000000000006</v>
      </c>
      <c r="CX7" s="39">
        <v>82.13</v>
      </c>
      <c r="CY7" s="39">
        <v>87.29</v>
      </c>
      <c r="CZ7" s="39">
        <v>84.65</v>
      </c>
      <c r="DA7" s="39">
        <v>84.63</v>
      </c>
      <c r="DB7" s="39">
        <v>83</v>
      </c>
      <c r="DC7" s="39">
        <v>82.89</v>
      </c>
      <c r="DD7" s="39">
        <v>82.66</v>
      </c>
      <c r="DE7" s="39">
        <v>82.04</v>
      </c>
      <c r="DF7" s="39">
        <v>81.900000000000006</v>
      </c>
      <c r="DG7" s="39">
        <v>89.92</v>
      </c>
      <c r="DH7" s="39">
        <v>44.61</v>
      </c>
      <c r="DI7" s="39">
        <v>42.32</v>
      </c>
      <c r="DJ7" s="39">
        <v>42.16</v>
      </c>
      <c r="DK7" s="39">
        <v>43.59</v>
      </c>
      <c r="DL7" s="39">
        <v>44.44</v>
      </c>
      <c r="DM7" s="39">
        <v>46.66</v>
      </c>
      <c r="DN7" s="39">
        <v>47.46</v>
      </c>
      <c r="DO7" s="39">
        <v>48.49</v>
      </c>
      <c r="DP7" s="39">
        <v>48.05</v>
      </c>
      <c r="DQ7" s="39">
        <v>48.87</v>
      </c>
      <c r="DR7" s="39">
        <v>48.85</v>
      </c>
      <c r="DS7" s="39">
        <v>9.36</v>
      </c>
      <c r="DT7" s="39">
        <v>9.09</v>
      </c>
      <c r="DU7" s="39">
        <v>10.74</v>
      </c>
      <c r="DV7" s="39">
        <v>16</v>
      </c>
      <c r="DW7" s="39">
        <v>15.23</v>
      </c>
      <c r="DX7" s="39">
        <v>9.85</v>
      </c>
      <c r="DY7" s="39">
        <v>9.7100000000000009</v>
      </c>
      <c r="DZ7" s="39">
        <v>12.79</v>
      </c>
      <c r="EA7" s="39">
        <v>13.39</v>
      </c>
      <c r="EB7" s="39">
        <v>14.85</v>
      </c>
      <c r="EC7" s="39">
        <v>17.8</v>
      </c>
      <c r="ED7" s="39">
        <v>0.48</v>
      </c>
      <c r="EE7" s="39">
        <v>0.28000000000000003</v>
      </c>
      <c r="EF7" s="39">
        <v>3.54</v>
      </c>
      <c r="EG7" s="39">
        <v>2.85</v>
      </c>
      <c r="EH7" s="39">
        <v>0.62</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m2139</cp:lastModifiedBy>
  <cp:lastPrinted>2020-01-27T02:46:57Z</cp:lastPrinted>
  <dcterms:modified xsi:type="dcterms:W3CDTF">2020-01-27T03:17:04Z</dcterms:modified>
</cp:coreProperties>
</file>