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15\新共通\A000総務部_限定\A200財政課_限定\A210財政係_限定\0225財政課\001財政係\◆  公会計\4 公会計関係調査\R05\⑤統一的な基準による財務書類に関する調査（２回目）\回答\"/>
    </mc:Choice>
  </mc:AlternateContent>
  <bookViews>
    <workbookView xWindow="0" yWindow="0" windowWidth="28800" windowHeight="12300" firstSheet="13"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8" i="12" l="1"/>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U36" i="10"/>
  <c r="C36" i="10"/>
  <c r="BE35" i="10"/>
  <c r="AM35" i="10"/>
  <c r="U35" i="10"/>
  <c r="C35" i="10"/>
  <c r="BW34" i="10"/>
  <c r="BE34" i="10"/>
  <c r="AM34" i="10"/>
  <c r="U34" i="10"/>
  <c r="C34" i="10"/>
  <c r="BW35" i="10" l="1"/>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<sst xmlns="http://schemas.openxmlformats.org/spreadsheetml/2006/main" count="1108" uniqueCount="601">
  <si>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</si>
  <si>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</si>
  <si>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</si>
  <si>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</si>
  <si>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</si>
  <si>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</si>
  <si>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</si>
  <si>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</si>
  <si>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</si>
  <si>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</si>
  <si>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</si>
  <si>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</si>
  <si>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</si>
  <si>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</si>
  <si>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</si>
  <si>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</si>
  <si>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</si>
  <si>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</si>
  <si>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</si>
  <si>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</si>
  <si>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</si>
  <si>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</si>
  <si>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</si>
  <si>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</si>
  <si>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</si>
  <si>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</si>
  <si>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</si>
  <si>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</si>
  <si>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</si>
  <si>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</si>
  <si>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</si>
  <si>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</si>
  <si>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</si>
  <si>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</si>
  <si>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</si>
  <si>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</si>
  <si>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</si>
  <si>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</si>
  <si>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</si>
  <si>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</si>
  <si>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</si>
  <si>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</si>
  <si>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</si>
  <si>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</si>
  <si>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</si>
  <si>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</si>
  <si>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</si>
  <si>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</si>
  <si>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</si>
  <si>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</si>
  <si>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</si>
  <si>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</si>
  <si>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</si>
  <si>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</si>
  <si>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</si>
  <si>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</si>
  <si>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</si>
  <si>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</si>
  <si>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</si>
  <si>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</si>
  <si>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</si>
  <si>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</si>
  <si>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</si>
  <si>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</si>
  <si>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</si>
  <si>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</si>
  <si>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</si>
  <si>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</si>
  <si>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</si>
  <si>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</si>
  <si>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</si>
  <si>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</si>
  <si>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</si>
  <si>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</si>
  <si>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</si>
  <si>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</si>
  <si>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</si>
  <si>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</si>
  <si>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</si>
  <si>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</si>
  <si>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</si>
  <si>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</si>
  <si>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</si>
  <si>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</si>
  <si>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</si>
  <si>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</si>
  <si>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</si>
  <si>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</si>
  <si>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</si>
  <si>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</si>
  <si>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</si>
  <si>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</si>
  <si>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</si>
  <si>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</si>
  <si>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</si>
  <si>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</si>
  <si>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</si>
  <si>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</si>
  <si>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人吉市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</si>
  <si>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</si>
  <si>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</si>
  <si>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</si>
  <si>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</si>
  <si>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</si>
  <si>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</si>
  <si>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</si>
  <si>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</si>
  <si>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</si>
  <si>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</si>
  <si>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</si>
  <si>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</si>
  <si>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</si>
  <si>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</si>
  <si>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</si>
  <si>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</si>
  <si>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</si>
  <si>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</si>
  <si>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</si>
  <si>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</si>
  <si>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</si>
  <si>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</si>
  <si>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</si>
  <si>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</si>
  <si>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</si>
  <si>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</si>
  <si>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</si>
  <si>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</si>
  <si>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</si>
  <si>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</si>
  <si>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</si>
  <si>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</si>
  <si>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</si>
  <si>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</si>
  <si>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</si>
  <si>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</si>
  <si>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</si>
  <si>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</si>
  <si>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</si>
  <si>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</si>
  <si>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</si>
  <si>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</si>
  <si>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</si>
  <si>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</si>
  <si>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</si>
  <si>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</si>
  <si>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</si>
  <si>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</si>
  <si>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</si>
  <si>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</si>
  <si>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</si>
  <si>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</si>
  <si>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</si>
  <si>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</si>
  <si>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</si>
  <si>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</si>
  <si>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</si>
  <si>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</si>
  <si>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</si>
  <si>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</si>
  <si>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</si>
  <si>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</si>
  <si>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</si>
  <si>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</si>
  <si>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</si>
  <si>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</si>
  <si>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</si>
  <si>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</si>
  <si>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</si>
  <si>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</si>
  <si>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</si>
  <si>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</si>
  <si>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</si>
  <si>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</si>
  <si>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</si>
  <si>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</si>
  <si>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</si>
  <si>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</si>
  <si>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</si>
  <si>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</si>
  <si>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</si>
  <si>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</si>
  <si>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</si>
  <si>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</si>
  <si>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</si>
  <si>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</si>
  <si>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</si>
  <si>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</si>
  <si>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</si>
  <si>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</si>
  <si>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</si>
  <si>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</si>
  <si>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</si>
  <si>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</si>
  <si>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</si>
  <si>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</si>
  <si>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</si>
  <si>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</si>
  <si>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</si>
  <si>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</si>
  <si>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</si>
  <si>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</si>
  <si>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</si>
  <si>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</si>
  <si>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</si>
  <si>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</si>
  <si>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</si>
  <si>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</si>
  <si>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</si>
  <si>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</si>
  <si>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</si>
  <si>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</si>
  <si>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</si>
  <si>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</si>
  <si>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</si>
  <si>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</si>
  <si>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熊本県人吉市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</si>
  <si>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</si>
  <si>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</si>
  <si>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</si>
  <si>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</si>
  <si>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</si>
  <si>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</si>
  <si>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</si>
  <si>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</si>
  <si>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</si>
  <si>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</si>
  <si>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</si>
  <si>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</si>
  <si>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</si>
  <si>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</si>
  <si>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</si>
  <si>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</si>
  <si>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</si>
  <si>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</si>
  <si>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</si>
  <si>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</si>
  <si>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</si>
  <si>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</si>
  <si>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</si>
  <si>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</si>
  <si>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</si>
  <si>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</si>
  <si>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</si>
  <si>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</si>
  <si>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</si>
  <si>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</si>
  <si>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</si>
  <si>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</si>
  <si>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</si>
  <si>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</si>
  <si>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</si>
  <si>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</si>
  <si>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</si>
  <si>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</si>
  <si>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</si>
  <si>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</si>
  <si>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</si>
  <si>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</si>
  <si>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</si>
  <si>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</si>
  <si>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</si>
  <si>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</si>
  <si>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</si>
  <si>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</si>
  <si>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</si>
  <si>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</si>
  <si>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</si>
  <si>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</si>
  <si>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</si>
  <si>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</si>
  <si>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</si>
  <si>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</si>
  <si>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</si>
  <si>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</si>
  <si>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</si>
  <si>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</si>
  <si>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</si>
  <si>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</si>
  <si>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</si>
  <si>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</si>
  <si>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</si>
  <si>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</si>
  <si>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</si>
  <si>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</si>
  <si>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</si>
  <si>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</si>
  <si>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</si>
  <si>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</si>
  <si>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</si>
  <si>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</si>
  <si>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</si>
  <si>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</si>
  <si>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</si>
  <si>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</si>
  <si>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</si>
  <si>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</si>
  <si>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</si>
  <si>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</si>
  <si>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</si>
  <si>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</si>
  <si>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</si>
  <si>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</si>
  <si>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</si>
  <si>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</si>
  <si>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</si>
  <si>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</si>
  <si>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</si>
  <si>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</si>
  <si>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</si>
  <si>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</si>
  <si>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</si>
  <si>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</si>
  <si>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</si>
  <si>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</si>
  <si>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</si>
  <si>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</si>
  <si>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</si>
  <si>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</si>
  <si>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</si>
  <si>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</si>
  <si>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</si>
  <si>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</si>
  <si>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</si>
  <si>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</si>
  <si>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</si>
  <si>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</si>
  <si>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</si>
  <si>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</si>
  <si>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</si>
  <si>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</si>
  <si>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</si>
  <si>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</si>
  <si>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</si>
  <si>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</si>
  <si>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</si>
  <si>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</si>
  <si>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</si>
  <si>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</si>
  <si>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</si>
  <si>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</si>
  <si>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</si>
  <si>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</si>
  <si>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</si>
  <si>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</si>
  <si>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</si>
  <si>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</si>
  <si>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</si>
  <si>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</si>
  <si>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</si>
  <si>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</si>
  <si>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</si>
  <si>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</si>
  <si>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</si>
  <si>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</si>
  <si>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</si>
  <si>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</si>
  <si>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</si>
  <si>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</si>
  <si>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</si>
  <si>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</si>
  <si>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</si>
  <si>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</si>
  <si>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</si>
  <si>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</si>
  <si>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</si>
  <si>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</si>
  <si>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</si>
  <si>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</si>
  <si>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</si>
  <si>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熊本県人吉市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</si>
  <si>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</si>
  <si>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</si>
  <si>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</si>
  <si>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</si>
  <si>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</si>
  <si>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</si>
  <si>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</si>
  <si>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</si>
  <si>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</si>
  <si>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</si>
  <si>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</si>
  <si>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</si>
  <si>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</si>
  <si>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</si>
  <si>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</si>
  <si>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</si>
  <si>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</si>
  <si>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</si>
  <si>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</si>
  <si>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</si>
  <si>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人吉球磨交通体系整備特別会計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</si>
  <si>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</si>
  <si>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</si>
  <si>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</si>
  <si>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</si>
  <si>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</si>
  <si>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</si>
  <si>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</si>
  <si>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</si>
  <si>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</si>
  <si>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</si>
  <si>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</si>
  <si>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</si>
  <si>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</si>
  <si>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</si>
  <si>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</si>
  <si>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</si>
  <si>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水道事業特別会計</t>
    <phoneticPr fontId="5"/>
  </si>
  <si>
    <t>法適用企業</t>
    <phoneticPr fontId="5"/>
  </si>
  <si>
    <t>公共下水道事業特別会計</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</si>
  <si>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</si>
  <si>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</si>
  <si>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</si>
  <si>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</si>
  <si>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</si>
  <si>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</si>
  <si>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</si>
  <si>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</si>
  <si>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</si>
  <si>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</si>
  <si>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</si>
  <si>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</si>
  <si>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</si>
  <si>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</si>
  <si>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</si>
  <si>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</si>
  <si>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</si>
  <si>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</si>
  <si>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</si>
  <si>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</si>
  <si>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</si>
  <si>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</si>
  <si>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</si>
  <si>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</si>
  <si>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</si>
  <si>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</si>
  <si>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</si>
  <si>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</si>
  <si>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</si>
  <si>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</si>
  <si>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</si>
  <si>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</si>
  <si>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</si>
  <si>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</si>
  <si>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</si>
  <si>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</si>
  <si>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</si>
  <si>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</si>
  <si>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</si>
  <si>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</si>
  <si>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</si>
  <si>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</si>
  <si>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</si>
  <si>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</si>
  <si>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</si>
  <si>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</si>
  <si>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</si>
  <si>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</si>
  <si>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</si>
  <si>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</si>
  <si>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</si>
  <si>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</si>
  <si>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</si>
  <si>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</si>
  <si>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</si>
  <si>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</si>
  <si>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</si>
  <si>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</si>
  <si>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</si>
  <si>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</si>
  <si>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</si>
  <si>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</si>
  <si>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</si>
  <si>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</si>
  <si>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</si>
  <si>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</si>
  <si>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</si>
  <si>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</si>
  <si>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</si>
  <si>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</si>
  <si>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</si>
  <si>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</si>
  <si>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</si>
  <si>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</si>
  <si>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</si>
  <si>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</si>
  <si>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</si>
  <si>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</si>
  <si>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</si>
  <si>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</si>
  <si>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</si>
  <si>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</si>
  <si>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</si>
  <si>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</si>
  <si>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</si>
  <si>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</si>
  <si>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</si>
  <si>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</si>
  <si>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</si>
  <si>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</si>
  <si>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</si>
  <si>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</si>
  <si>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</si>
  <si>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</si>
  <si>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</si>
  <si>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</si>
  <si>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</si>
  <si>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</si>
  <si>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</si>
  <si>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</si>
  <si>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</si>
  <si>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</si>
  <si>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</si>
  <si>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</si>
  <si>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</si>
  <si>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</si>
  <si>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</si>
  <si>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</si>
  <si>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</si>
  <si>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</si>
  <si>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</si>
  <si>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</si>
  <si>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</si>
  <si>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</si>
  <si>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</si>
  <si>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</si>
  <si>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</si>
  <si>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</si>
  <si>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</si>
  <si>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</si>
  <si>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</si>
  <si>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</si>
  <si>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</si>
  <si>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</si>
  <si>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</si>
  <si>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</si>
  <si>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</si>
  <si>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</si>
  <si>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</si>
  <si>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</si>
  <si>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</si>
  <si>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</si>
  <si>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</si>
  <si>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</si>
  <si>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</si>
  <si>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</si>
  <si>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</si>
  <si>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</si>
  <si>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</si>
  <si>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</si>
  <si>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</si>
  <si>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</si>
  <si>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</si>
  <si>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</si>
  <si>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</si>
  <si>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</si>
  <si>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3.65</t>
  </si>
  <si>
    <t>▲ 2.87</t>
  </si>
  <si>
    <t>▲ 5.15</t>
  </si>
  <si>
    <t>水道事業特別会計</t>
  </si>
  <si>
    <t>一般会計</t>
  </si>
  <si>
    <t>介護保険特別会計</t>
  </si>
  <si>
    <t>国民健康保険事業特別会計</t>
  </si>
  <si>
    <t>公共下水道事業特別会計</t>
  </si>
  <si>
    <t>後期高齢者医療特別会計</t>
  </si>
  <si>
    <t>人吉球磨交通体系整備特別会計</t>
  </si>
  <si>
    <t>工業用地造成事業特別会計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</si>
  <si>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</si>
  <si>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</si>
  <si>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</si>
  <si>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</si>
  <si>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</si>
  <si>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</si>
  <si>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</si>
  <si>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</si>
  <si>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人吉応援団基金</t>
    <rPh sb="0" eb="7">
      <t>ヒトヨシオウエンダンキキン</t>
    </rPh>
    <phoneticPr fontId="5"/>
  </si>
  <si>
    <t>人吉市庁舎建設等基金</t>
    <rPh sb="0" eb="3">
      <t>ヒトヨシシ</t>
    </rPh>
    <rPh sb="3" eb="5">
      <t>チョウシャ</t>
    </rPh>
    <rPh sb="5" eb="7">
      <t>ケンセツ</t>
    </rPh>
    <rPh sb="7" eb="8">
      <t>トウ</t>
    </rPh>
    <rPh sb="8" eb="10">
      <t>キキン</t>
    </rPh>
    <phoneticPr fontId="5"/>
  </si>
  <si>
    <t>人吉球磨地域交通体系整備基金</t>
    <rPh sb="0" eb="2">
      <t>ヒトヨシ</t>
    </rPh>
    <rPh sb="2" eb="4">
      <t>クマ</t>
    </rPh>
    <rPh sb="4" eb="6">
      <t>チイキ</t>
    </rPh>
    <rPh sb="6" eb="8">
      <t>コウツウ</t>
    </rPh>
    <rPh sb="8" eb="10">
      <t>タイケイ</t>
    </rPh>
    <rPh sb="10" eb="12">
      <t>セイビ</t>
    </rPh>
    <rPh sb="12" eb="14">
      <t>キキン</t>
    </rPh>
    <phoneticPr fontId="5"/>
  </si>
  <si>
    <t>人吉市森林環境整備基金</t>
    <rPh sb="0" eb="3">
      <t>ヒトヨシシ</t>
    </rPh>
    <rPh sb="3" eb="5">
      <t>シンリン</t>
    </rPh>
    <rPh sb="5" eb="7">
      <t>カンキョウ</t>
    </rPh>
    <rPh sb="7" eb="9">
      <t>セイビ</t>
    </rPh>
    <rPh sb="9" eb="11">
      <t>キキン</t>
    </rPh>
    <phoneticPr fontId="5"/>
  </si>
  <si>
    <t>人吉市環境対策基金</t>
    <rPh sb="0" eb="3">
      <t>ヒトヨシシ</t>
    </rPh>
    <rPh sb="3" eb="5">
      <t>カンキョウ</t>
    </rPh>
    <rPh sb="5" eb="7">
      <t>タイサク</t>
    </rPh>
    <rPh sb="7" eb="9">
      <t>キキン</t>
    </rPh>
    <phoneticPr fontId="5"/>
  </si>
  <si>
    <t>くま川鉄道株式会社</t>
    <rPh sb="2" eb="3">
      <t>カワ</t>
    </rPh>
    <rPh sb="3" eb="5">
      <t>テツドウ</t>
    </rPh>
    <rPh sb="5" eb="9">
      <t>カブシキガイシャ</t>
    </rPh>
    <phoneticPr fontId="2"/>
  </si>
  <si>
    <t>球磨川くだり株式会社</t>
    <rPh sb="0" eb="3">
      <t>クマガワ</t>
    </rPh>
    <rPh sb="6" eb="10">
      <t>カブシキガイシャ</t>
    </rPh>
    <phoneticPr fontId="2"/>
  </si>
  <si>
    <t>球磨焼酎リサイクリーン株式会社</t>
    <rPh sb="0" eb="4">
      <t>クマショウチュウ</t>
    </rPh>
    <rPh sb="11" eb="15">
      <t>カブシキガイシャ</t>
    </rPh>
    <phoneticPr fontId="2"/>
  </si>
  <si>
    <t>人吉下球磨消防組合</t>
    <rPh sb="0" eb="2">
      <t>ヒトヨシ</t>
    </rPh>
    <rPh sb="2" eb="5">
      <t>シモクマ</t>
    </rPh>
    <rPh sb="5" eb="9">
      <t>ショウボウクミアイ</t>
    </rPh>
    <phoneticPr fontId="2"/>
  </si>
  <si>
    <t>人吉球磨広域行政組合（一般会計）</t>
    <rPh sb="0" eb="2">
      <t>ヒトヨシ</t>
    </rPh>
    <rPh sb="2" eb="4">
      <t>クマ</t>
    </rPh>
    <rPh sb="4" eb="10">
      <t>コウイキギョウセイクミアイ</t>
    </rPh>
    <rPh sb="11" eb="13">
      <t>イッパン</t>
    </rPh>
    <rPh sb="13" eb="15">
      <t>カイケイ</t>
    </rPh>
    <phoneticPr fontId="2"/>
  </si>
  <si>
    <t>熊本県後期高齢者医療広域連合（一般会計）</t>
    <rPh sb="0" eb="3">
      <t>クマモトケン</t>
    </rPh>
    <rPh sb="3" eb="7">
      <t>コウキコウレイ</t>
    </rPh>
    <rPh sb="7" eb="8">
      <t>シャ</t>
    </rPh>
    <rPh sb="8" eb="10">
      <t>イリョウ</t>
    </rPh>
    <rPh sb="10" eb="12">
      <t>コウイキ</t>
    </rPh>
    <rPh sb="12" eb="14">
      <t>レンゴウ</t>
    </rPh>
    <rPh sb="15" eb="19">
      <t>イッパンカイケイ</t>
    </rPh>
    <phoneticPr fontId="2"/>
  </si>
  <si>
    <t>熊本県後期高齢者医療広域連合（後期高齢者医療特別会計）</t>
    <rPh sb="0" eb="3">
      <t>クマモトケン</t>
    </rPh>
    <rPh sb="3" eb="7">
      <t>コウキコウレイ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</si>
  <si>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</si>
  <si>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</si>
  <si>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</si>
  <si>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</si>
  <si>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</si>
  <si>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</si>
  <si>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</si>
  <si>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</si>
  <si>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</si>
  <si>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</si>
  <si>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</si>
  <si>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</si>
  <si>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近年は類似団体と比較して将来負担比率が高い水準にあったが、令和２～３年度は財政調整基金及び減債基金への積み立てを行ったこと等により、将来負担比率が減少したため、類似団体に近づいた。しかしながら、今後市庁舎建設事業に伴う地方債の借り入れや令和２年７月豪雨災害関連の地方債借り入れにより地方債残高が増加することから、「人吉市公共施設等総合管理計画」において、持続可能な財政運営が可能となる施設保有量の実現に向け、施設総量の縮減が目標として掲げられているところであり、今後は個別施設計画に基づき、老朽化した施設の集約化・複合化、計画的な長寿命化に取り組み、有形固定資産である施設等の統廃合等を積極的に行うことが重要である。</t>
    <phoneticPr fontId="5"/>
  </si>
  <si>
    <t>実質公債費比率について、Ｒ３単年度では6.5で、Ｒ２単年度は5.5であるため、1.0ポイント上昇している。主な要因として、庁舎建設に係る元利償還金が発生したことによるものである。今後は、令和２年７月豪雨災害関連の地方債借入も多いことから、地方債の借入については、事業の必要性や効率性を考慮し抑制を図る必要がある。一方で、令和２年７月豪雨災害関連により地方債発行額の増を見据えて、財政調整基金や減債基金へ積み立てを行ったため、将来負担比率は下降したところであり、今後の財政状況について、慎重に見極める必要があるのは言うまでもないが、単年度で分析をすると、一定の評価はできると考える。</t>
    <rPh sb="61" eb="63">
      <t>チョウシャ</t>
    </rPh>
    <rPh sb="63" eb="65">
      <t>ケンセツ</t>
    </rPh>
    <rPh sb="66" eb="67">
      <t>カカ</t>
    </rPh>
    <rPh sb="68" eb="70">
      <t>ガンリ</t>
    </rPh>
    <rPh sb="70" eb="73">
      <t>ショウカンキン</t>
    </rPh>
    <rPh sb="74" eb="76">
      <t>ハッセイ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</si>
</sst>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pplyFill="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72656</c:v>
                </c:pt>
                <c:pt idx="1">
                  <c:v>65080</c:v>
                </c:pt>
                <c:pt idx="2">
                  <c:v>79288</c:v>
                </c:pt>
                <c:pt idx="3">
                  <c:v>84962</c:v>
                </c:pt>
                <c:pt idx="4">
                  <c:v>71279</c:v>
                </c:pt>
              </c:numCache>
            </c:numRef>
          </c:val>
          <c:smooth val="0"/>
          <c:extLst>
            <c:ext xmlns:c16="http://schemas.microsoft.com/office/drawing/2014/chart" uri="{C3380CC4-5D6E-409C-BE32-E72D297353CC}">
              <c16:uniqueId val="{00000000-F096-4745-BCD6-9B7F4E2567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59841</c:v>
                </c:pt>
                <c:pt idx="1">
                  <c:v>77141</c:v>
                </c:pt>
                <c:pt idx="2">
                  <c:v>108729</c:v>
                </c:pt>
                <c:pt idx="3">
                  <c:v>22742</c:v>
                </c:pt>
                <c:pt idx="4">
                  <c:v>140333</c:v>
                </c:pt>
              </c:numCache>
            </c:numRef>
          </c:val>
          <c:smooth val="0"/>
          <c:extLst>
            <c:ext xmlns:c16="http://schemas.microsoft.com/office/drawing/2014/chart" uri="{C3380CC4-5D6E-409C-BE32-E72D297353CC}">
              <c16:uniqueId val="{00000001-F096-4745-BCD6-9B7F4E25672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3.4</c:v>
                </c:pt>
                <c:pt idx="1">
                  <c:v>5.03</c:v>
                </c:pt>
                <c:pt idx="2">
                  <c:v>3.62</c:v>
                </c:pt>
                <c:pt idx="3">
                  <c:v>13.2</c:v>
                </c:pt>
                <c:pt idx="4">
                  <c:v>3.34</c:v>
                </c:pt>
              </c:numCache>
            </c:numRef>
          </c:val>
          <c:extLst>
            <c:ext xmlns:c16="http://schemas.microsoft.com/office/drawing/2014/chart" uri="{C3380CC4-5D6E-409C-BE32-E72D297353CC}">
              <c16:uniqueId val="{00000000-A8CE-4E70-801F-CAEA316B04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4.18</c:v>
                </c:pt>
                <c:pt idx="1">
                  <c:v>3.14</c:v>
                </c:pt>
                <c:pt idx="2">
                  <c:v>1.66</c:v>
                </c:pt>
                <c:pt idx="3">
                  <c:v>2.21</c:v>
                </c:pt>
                <c:pt idx="4">
                  <c:v>6.4</c:v>
                </c:pt>
              </c:numCache>
            </c:numRef>
          </c:val>
          <c:extLst>
            <c:ext xmlns:c16="http://schemas.microsoft.com/office/drawing/2014/chart" uri="{C3380CC4-5D6E-409C-BE32-E72D297353CC}">
              <c16:uniqueId val="{00000001-A8CE-4E70-801F-CAEA316B048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-3.65</c:v>
                </c:pt>
                <c:pt idx="1">
                  <c:v>0.42</c:v>
                </c:pt>
                <c:pt idx="2">
                  <c:v>-2.87</c:v>
                </c:pt>
                <c:pt idx="3">
                  <c:v>10.26</c:v>
                </c:pt>
                <c:pt idx="4">
                  <c:v>-5.15</c:v>
                </c:pt>
              </c:numCache>
            </c:numRef>
          </c:val>
          <c:smooth val="0"/>
          <c:extLst>
            <c:ext xmlns:c16="http://schemas.microsoft.com/office/drawing/2014/chart" uri="{C3380CC4-5D6E-409C-BE32-E72D297353CC}">
              <c16:uniqueId val="{00000002-A8CE-4E70-801F-CAEA316B048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0.03</c:v>
                </c:pt>
                <c:pt idx="4">
                  <c:v>#N/A</c:v>
                </c:pt>
                <c:pt idx="5">
                  <c:v>0</c:v>
                </c:pt>
                <c:pt idx="6">
                  <c:v>0</c:v>
                </c:pt>
                <c:pt idx="7">
                  <c:v>0</c:v>
                </c:pt>
                <c:pt idx="8">
                  <c:v>0</c:v>
                </c:pt>
                <c:pt idx="9">
                  <c:v>0</c:v>
                </c:pt>
              </c:numCache>
            </c:numRef>
          </c:val>
          <c:extLst>
            <c:ext xmlns:c16="http://schemas.microsoft.com/office/drawing/2014/chart" uri="{C3380CC4-5D6E-409C-BE32-E72D297353CC}">
              <c16:uniqueId val="{00000000-5525-41BE-B55A-148061C7BA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25-41BE-B55A-148061C7BA48}"/>
            </c:ext>
          </c:extLst>
        </c:ser>
        <c:ser>
          <c:idx val="2"/>
          <c:order val="2"/>
          <c:tx>
            <c:strRef>
              <c:f>データシート!$A$29</c:f>
              <c:strCache>
                <c:ptCount val="1"/>
                <c:pt idx="0">
                  <c:v>工業用地造成事業特別会計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525-41BE-B55A-148061C7BA48}"/>
            </c:ext>
          </c:extLst>
        </c:ser>
        <c:ser>
          <c:idx val="3"/>
          <c:order val="3"/>
          <c:tx>
            <c:strRef>
              <c:f>データシート!$A$30</c:f>
              <c:strCache>
                <c:ptCount val="1"/>
                <c:pt idx="0">
                  <c:v>人吉球磨交通体系整備特別会計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525-41BE-B55A-148061C7BA4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0.12</c:v>
                </c:pt>
                <c:pt idx="2">
                  <c:v>#N/A</c:v>
                </c:pt>
                <c:pt idx="3">
                  <c:v>0.13</c:v>
                </c:pt>
                <c:pt idx="4">
                  <c:v>#N/A</c:v>
                </c:pt>
                <c:pt idx="5">
                  <c:v>0.13</c:v>
                </c:pt>
                <c:pt idx="6">
                  <c:v>#N/A</c:v>
                </c:pt>
                <c:pt idx="7">
                  <c:v>0.08</c:v>
                </c:pt>
                <c:pt idx="8">
                  <c:v>#N/A</c:v>
                </c:pt>
                <c:pt idx="9">
                  <c:v>0.12</c:v>
                </c:pt>
              </c:numCache>
            </c:numRef>
          </c:val>
          <c:extLst>
            <c:ext xmlns:c16="http://schemas.microsoft.com/office/drawing/2014/chart" uri="{C3380CC4-5D6E-409C-BE32-E72D297353CC}">
              <c16:uniqueId val="{00000004-5525-41BE-B55A-148061C7BA48}"/>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1.99</c:v>
                </c:pt>
                <c:pt idx="2">
                  <c:v>#N/A</c:v>
                </c:pt>
                <c:pt idx="3">
                  <c:v>2.1800000000000002</c:v>
                </c:pt>
                <c:pt idx="4">
                  <c:v>#N/A</c:v>
                </c:pt>
                <c:pt idx="5">
                  <c:v>2.68</c:v>
                </c:pt>
                <c:pt idx="6">
                  <c:v>#N/A</c:v>
                </c:pt>
                <c:pt idx="7">
                  <c:v>1.8</c:v>
                </c:pt>
                <c:pt idx="8">
                  <c:v>#N/A</c:v>
                </c:pt>
                <c:pt idx="9">
                  <c:v>0.72</c:v>
                </c:pt>
              </c:numCache>
            </c:numRef>
          </c:val>
          <c:extLst>
            <c:ext xmlns:c16="http://schemas.microsoft.com/office/drawing/2014/chart" uri="{C3380CC4-5D6E-409C-BE32-E72D297353CC}">
              <c16:uniqueId val="{00000005-5525-41BE-B55A-148061C7BA4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3.77</c:v>
                </c:pt>
                <c:pt idx="2">
                  <c:v>#N/A</c:v>
                </c:pt>
                <c:pt idx="3">
                  <c:v>2.84</c:v>
                </c:pt>
                <c:pt idx="4">
                  <c:v>#N/A</c:v>
                </c:pt>
                <c:pt idx="5">
                  <c:v>3.03</c:v>
                </c:pt>
                <c:pt idx="6">
                  <c:v>#N/A</c:v>
                </c:pt>
                <c:pt idx="7">
                  <c:v>3.78</c:v>
                </c:pt>
                <c:pt idx="8">
                  <c:v>#N/A</c:v>
                </c:pt>
                <c:pt idx="9">
                  <c:v>2.6</c:v>
                </c:pt>
              </c:numCache>
            </c:numRef>
          </c:val>
          <c:extLst>
            <c:ext xmlns:c16="http://schemas.microsoft.com/office/drawing/2014/chart" uri="{C3380CC4-5D6E-409C-BE32-E72D297353CC}">
              <c16:uniqueId val="{00000006-5525-41BE-B55A-148061C7BA4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2.3199999999999998</c:v>
                </c:pt>
                <c:pt idx="2">
                  <c:v>#N/A</c:v>
                </c:pt>
                <c:pt idx="3">
                  <c:v>3.56</c:v>
                </c:pt>
                <c:pt idx="4">
                  <c:v>#N/A</c:v>
                </c:pt>
                <c:pt idx="5">
                  <c:v>2.3199999999999998</c:v>
                </c:pt>
                <c:pt idx="6">
                  <c:v>#N/A</c:v>
                </c:pt>
                <c:pt idx="7">
                  <c:v>1.48</c:v>
                </c:pt>
                <c:pt idx="8">
                  <c:v>#N/A</c:v>
                </c:pt>
                <c:pt idx="9">
                  <c:v>3.27</c:v>
                </c:pt>
              </c:numCache>
            </c:numRef>
          </c:val>
          <c:extLst>
            <c:ext xmlns:c16="http://schemas.microsoft.com/office/drawing/2014/chart" uri="{C3380CC4-5D6E-409C-BE32-E72D297353CC}">
              <c16:uniqueId val="{00000007-5525-41BE-B55A-148061C7BA4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3.4</c:v>
                </c:pt>
                <c:pt idx="2">
                  <c:v>#N/A</c:v>
                </c:pt>
                <c:pt idx="3">
                  <c:v>5.0199999999999996</c:v>
                </c:pt>
                <c:pt idx="4">
                  <c:v>#N/A</c:v>
                </c:pt>
                <c:pt idx="5">
                  <c:v>3.61</c:v>
                </c:pt>
                <c:pt idx="6">
                  <c:v>#N/A</c:v>
                </c:pt>
                <c:pt idx="7">
                  <c:v>13.2</c:v>
                </c:pt>
                <c:pt idx="8">
                  <c:v>#N/A</c:v>
                </c:pt>
                <c:pt idx="9">
                  <c:v>3.33</c:v>
                </c:pt>
              </c:numCache>
            </c:numRef>
          </c:val>
          <c:extLst>
            <c:ext xmlns:c16="http://schemas.microsoft.com/office/drawing/2014/chart" uri="{C3380CC4-5D6E-409C-BE32-E72D297353CC}">
              <c16:uniqueId val="{00000008-5525-41BE-B55A-148061C7BA48}"/>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c:v>
                </c:pt>
                <c:pt idx="2">
                  <c:v>#N/A</c:v>
                </c:pt>
                <c:pt idx="3">
                  <c:v>8.73</c:v>
                </c:pt>
                <c:pt idx="4">
                  <c:v>#N/A</c:v>
                </c:pt>
                <c:pt idx="5">
                  <c:v>8.6999999999999993</c:v>
                </c:pt>
                <c:pt idx="6">
                  <c:v>#N/A</c:v>
                </c:pt>
                <c:pt idx="7">
                  <c:v>8.9</c:v>
                </c:pt>
                <c:pt idx="8">
                  <c:v>#N/A</c:v>
                </c:pt>
                <c:pt idx="9">
                  <c:v>8.4</c:v>
                </c:pt>
              </c:numCache>
            </c:numRef>
          </c:val>
          <c:extLst>
            <c:ext xmlns:c16="http://schemas.microsoft.com/office/drawing/2014/chart" uri="{C3380CC4-5D6E-409C-BE32-E72D297353CC}">
              <c16:uniqueId val="{00000009-5525-41BE-B55A-148061C7BA4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1584</c:v>
                </c:pt>
                <c:pt idx="5">
                  <c:v>1430</c:v>
                </c:pt>
                <c:pt idx="8">
                  <c:v>1389</c:v>
                </c:pt>
                <c:pt idx="11">
                  <c:v>1380</c:v>
                </c:pt>
                <c:pt idx="14">
                  <c:v>1317</c:v>
                </c:pt>
              </c:numCache>
            </c:numRef>
          </c:val>
          <c:extLst>
            <c:ext xmlns:c16="http://schemas.microsoft.com/office/drawing/2014/chart" uri="{C3380CC4-5D6E-409C-BE32-E72D297353CC}">
              <c16:uniqueId val="{00000000-2EA7-4545-BADD-CD70B925E4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EA7-4545-BADD-CD70B925E4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EA7-4545-BADD-CD70B925E4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459</c:v>
                </c:pt>
                <c:pt idx="3">
                  <c:v>229</c:v>
                </c:pt>
                <c:pt idx="6">
                  <c:v>233</c:v>
                </c:pt>
                <c:pt idx="9">
                  <c:v>217</c:v>
                </c:pt>
                <c:pt idx="12">
                  <c:v>190</c:v>
                </c:pt>
              </c:numCache>
            </c:numRef>
          </c:val>
          <c:extLst>
            <c:ext xmlns:c16="http://schemas.microsoft.com/office/drawing/2014/chart" uri="{C3380CC4-5D6E-409C-BE32-E72D297353CC}">
              <c16:uniqueId val="{00000003-2EA7-4545-BADD-CD70B925E4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87</c:v>
                </c:pt>
                <c:pt idx="3">
                  <c:v>91</c:v>
                </c:pt>
                <c:pt idx="6">
                  <c:v>128</c:v>
                </c:pt>
                <c:pt idx="9">
                  <c:v>189</c:v>
                </c:pt>
                <c:pt idx="12">
                  <c:v>141</c:v>
                </c:pt>
              </c:numCache>
            </c:numRef>
          </c:val>
          <c:extLst>
            <c:ext xmlns:c16="http://schemas.microsoft.com/office/drawing/2014/chart" uri="{C3380CC4-5D6E-409C-BE32-E72D297353CC}">
              <c16:uniqueId val="{00000004-2EA7-4545-BADD-CD70B925E4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A7-4545-BADD-CD70B925E4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A7-4545-BADD-CD70B925E4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1476</c:v>
                </c:pt>
                <c:pt idx="3">
                  <c:v>1446</c:v>
                </c:pt>
                <c:pt idx="6">
                  <c:v>1412</c:v>
                </c:pt>
                <c:pt idx="9">
                  <c:v>1411</c:v>
                </c:pt>
                <c:pt idx="12">
                  <c:v>1524</c:v>
                </c:pt>
              </c:numCache>
            </c:numRef>
          </c:val>
          <c:extLst>
            <c:ext xmlns:c16="http://schemas.microsoft.com/office/drawing/2014/chart" uri="{C3380CC4-5D6E-409C-BE32-E72D297353CC}">
              <c16:uniqueId val="{00000007-2EA7-4545-BADD-CD70B925E42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438</c:v>
                </c:pt>
                <c:pt idx="2">
                  <c:v>#N/A</c:v>
                </c:pt>
                <c:pt idx="3">
                  <c:v>#N/A</c:v>
                </c:pt>
                <c:pt idx="4">
                  <c:v>336</c:v>
                </c:pt>
                <c:pt idx="5">
                  <c:v>#N/A</c:v>
                </c:pt>
                <c:pt idx="6">
                  <c:v>#N/A</c:v>
                </c:pt>
                <c:pt idx="7">
                  <c:v>384</c:v>
                </c:pt>
                <c:pt idx="8">
                  <c:v>#N/A</c:v>
                </c:pt>
                <c:pt idx="9">
                  <c:v>#N/A</c:v>
                </c:pt>
                <c:pt idx="10">
                  <c:v>437</c:v>
                </c:pt>
                <c:pt idx="11">
                  <c:v>#N/A</c:v>
                </c:pt>
                <c:pt idx="12">
                  <c:v>#N/A</c:v>
                </c:pt>
                <c:pt idx="13">
                  <c:v>538</c:v>
                </c:pt>
                <c:pt idx="14">
                  <c:v>#N/A</c:v>
                </c:pt>
              </c:numCache>
            </c:numRef>
          </c:val>
          <c:smooth val="0"/>
          <c:extLst>
            <c:ext xmlns:c16="http://schemas.microsoft.com/office/drawing/2014/chart" uri="{C3380CC4-5D6E-409C-BE32-E72D297353CC}">
              <c16:uniqueId val="{00000008-2EA7-4545-BADD-CD70B925E42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11708</c:v>
                </c:pt>
                <c:pt idx="5">
                  <c:v>11773</c:v>
                </c:pt>
                <c:pt idx="8">
                  <c:v>11995</c:v>
                </c:pt>
                <c:pt idx="11">
                  <c:v>14349</c:v>
                </c:pt>
                <c:pt idx="14">
                  <c:v>19646</c:v>
                </c:pt>
              </c:numCache>
            </c:numRef>
          </c:val>
          <c:extLst>
            <c:ext xmlns:c16="http://schemas.microsoft.com/office/drawing/2014/chart" uri="{C3380CC4-5D6E-409C-BE32-E72D297353CC}">
              <c16:uniqueId val="{00000000-CC7B-4A7D-ACAD-99E6EE8EA6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1982</c:v>
                </c:pt>
                <c:pt idx="5">
                  <c:v>1873</c:v>
                </c:pt>
                <c:pt idx="8">
                  <c:v>1797</c:v>
                </c:pt>
                <c:pt idx="11">
                  <c:v>1694</c:v>
                </c:pt>
                <c:pt idx="14">
                  <c:v>1274</c:v>
                </c:pt>
              </c:numCache>
            </c:numRef>
          </c:val>
          <c:extLst>
            <c:ext xmlns:c16="http://schemas.microsoft.com/office/drawing/2014/chart" uri="{C3380CC4-5D6E-409C-BE32-E72D297353CC}">
              <c16:uniqueId val="{00000001-CC7B-4A7D-ACAD-99E6EE8EA6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2250</c:v>
                </c:pt>
                <c:pt idx="5">
                  <c:v>1986</c:v>
                </c:pt>
                <c:pt idx="8">
                  <c:v>1842</c:v>
                </c:pt>
                <c:pt idx="11">
                  <c:v>4277</c:v>
                </c:pt>
                <c:pt idx="14">
                  <c:v>5640</c:v>
                </c:pt>
              </c:numCache>
            </c:numRef>
          </c:val>
          <c:extLst>
            <c:ext xmlns:c16="http://schemas.microsoft.com/office/drawing/2014/chart" uri="{C3380CC4-5D6E-409C-BE32-E72D297353CC}">
              <c16:uniqueId val="{00000002-CC7B-4A7D-ACAD-99E6EE8EA6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7B-4A7D-ACAD-99E6EE8EA6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7B-4A7D-ACAD-99E6EE8EA6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7B-4A7D-ACAD-99E6EE8EA6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2557</c:v>
                </c:pt>
                <c:pt idx="3">
                  <c:v>2511</c:v>
                </c:pt>
                <c:pt idx="6">
                  <c:v>2451</c:v>
                </c:pt>
                <c:pt idx="9">
                  <c:v>2472</c:v>
                </c:pt>
                <c:pt idx="12">
                  <c:v>2438</c:v>
                </c:pt>
              </c:numCache>
            </c:numRef>
          </c:val>
          <c:extLst>
            <c:ext xmlns:c16="http://schemas.microsoft.com/office/drawing/2014/chart" uri="{C3380CC4-5D6E-409C-BE32-E72D297353CC}">
              <c16:uniqueId val="{00000006-CC7B-4A7D-ACAD-99E6EE8EA6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1030</c:v>
                </c:pt>
                <c:pt idx="3">
                  <c:v>956</c:v>
                </c:pt>
                <c:pt idx="6">
                  <c:v>778</c:v>
                </c:pt>
                <c:pt idx="9">
                  <c:v>768</c:v>
                </c:pt>
                <c:pt idx="12">
                  <c:v>594</c:v>
                </c:pt>
              </c:numCache>
            </c:numRef>
          </c:val>
          <c:extLst>
            <c:ext xmlns:c16="http://schemas.microsoft.com/office/drawing/2014/chart" uri="{C3380CC4-5D6E-409C-BE32-E72D297353CC}">
              <c16:uniqueId val="{00000007-CC7B-4A7D-ACAD-99E6EE8EA6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1339</c:v>
                </c:pt>
                <c:pt idx="3">
                  <c:v>1259</c:v>
                </c:pt>
                <c:pt idx="6">
                  <c:v>1245</c:v>
                </c:pt>
                <c:pt idx="9">
                  <c:v>2052</c:v>
                </c:pt>
                <c:pt idx="12">
                  <c:v>1408</c:v>
                </c:pt>
              </c:numCache>
            </c:numRef>
          </c:val>
          <c:extLst>
            <c:ext xmlns:c16="http://schemas.microsoft.com/office/drawing/2014/chart" uri="{C3380CC4-5D6E-409C-BE32-E72D297353CC}">
              <c16:uniqueId val="{00000008-CC7B-4A7D-ACAD-99E6EE8EA6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C7B-4A7D-ACAD-99E6EE8EA6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14053</c:v>
                </c:pt>
                <c:pt idx="3">
                  <c:v>14470</c:v>
                </c:pt>
                <c:pt idx="6">
                  <c:v>16111</c:v>
                </c:pt>
                <c:pt idx="9">
                  <c:v>17990</c:v>
                </c:pt>
                <c:pt idx="12">
                  <c:v>24173</c:v>
                </c:pt>
              </c:numCache>
            </c:numRef>
          </c:val>
          <c:extLst>
            <c:ext xmlns:c16="http://schemas.microsoft.com/office/drawing/2014/chart" uri="{C3380CC4-5D6E-409C-BE32-E72D297353CC}">
              <c16:uniqueId val="{0000000A-CC7B-4A7D-ACAD-99E6EE8EA64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3040</c:v>
                </c:pt>
                <c:pt idx="2">
                  <c:v>#N/A</c:v>
                </c:pt>
                <c:pt idx="3">
                  <c:v>#N/A</c:v>
                </c:pt>
                <c:pt idx="4">
                  <c:v>3563</c:v>
                </c:pt>
                <c:pt idx="5">
                  <c:v>#N/A</c:v>
                </c:pt>
                <c:pt idx="6">
                  <c:v>#N/A</c:v>
                </c:pt>
                <c:pt idx="7">
                  <c:v>4950</c:v>
                </c:pt>
                <c:pt idx="8">
                  <c:v>#N/A</c:v>
                </c:pt>
                <c:pt idx="9">
                  <c:v>#N/A</c:v>
                </c:pt>
                <c:pt idx="10">
                  <c:v>2962</c:v>
                </c:pt>
                <c:pt idx="11">
                  <c:v>#N/A</c:v>
                </c:pt>
                <c:pt idx="12">
                  <c:v>#N/A</c:v>
                </c:pt>
                <c:pt idx="13">
                  <c:v>2055</c:v>
                </c:pt>
                <c:pt idx="14">
                  <c:v>#N/A</c:v>
                </c:pt>
              </c:numCache>
            </c:numRef>
          </c:val>
          <c:smooth val="0"/>
          <c:extLst>
            <c:ext xmlns:c16="http://schemas.microsoft.com/office/drawing/2014/chart" uri="{C3380CC4-5D6E-409C-BE32-E72D297353CC}">
              <c16:uniqueId val="{0000000B-CC7B-4A7D-ACAD-99E6EE8EA64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147</c:v>
                </c:pt>
                <c:pt idx="1">
                  <c:v>200</c:v>
                </c:pt>
                <c:pt idx="2">
                  <c:v>600</c:v>
                </c:pt>
              </c:numCache>
            </c:numRef>
          </c:val>
          <c:extLst>
            <c:ext xmlns:c16="http://schemas.microsoft.com/office/drawing/2014/chart" uri="{C3380CC4-5D6E-409C-BE32-E72D297353CC}">
              <c16:uniqueId val="{00000000-15EE-4FC5-8E2E-067C3180EC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156</c:v>
                </c:pt>
                <c:pt idx="1">
                  <c:v>1656</c:v>
                </c:pt>
                <c:pt idx="2">
                  <c:v>2629</c:v>
                </c:pt>
              </c:numCache>
            </c:numRef>
          </c:val>
          <c:extLst>
            <c:ext xmlns:c16="http://schemas.microsoft.com/office/drawing/2014/chart" uri="{C3380CC4-5D6E-409C-BE32-E72D297353CC}">
              <c16:uniqueId val="{00000001-15EE-4FC5-8E2E-067C3180EC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1042</c:v>
                </c:pt>
                <c:pt idx="1">
                  <c:v>1790</c:v>
                </c:pt>
                <c:pt idx="2">
                  <c:v>1768</c:v>
                </c:pt>
              </c:numCache>
            </c:numRef>
          </c:val>
          <c:extLst>
            <c:ext xmlns:c16="http://schemas.microsoft.com/office/drawing/2014/chart" uri="{C3380CC4-5D6E-409C-BE32-E72D297353CC}">
              <c16:uniqueId val="{00000002-15EE-4FC5-8E2E-067C3180EC5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{A340533A-14B0-4C71-B050-E5309DC88609}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621-4891-A142-F960BBA38F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{AF08C694-B2F8-4993-AAF2-B8B4EAE25790}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21-4891-A142-F960BBA38F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{5F6880CD-9E9E-4EF5-9B80-1D16905DDAEC}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21-4891-A142-F960BBA38F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{9EA7DDB7-D68F-4926-BDA2-32260334A2D2}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21-4891-A142-F960BBA38F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{82FCA74B-E3DC-4A62-9B00-DF542DC719D2}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21-4891-A142-F960BBA38FF2}"/>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{030C0B86-EDE6-41AB-89B1-61DFE3483179}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621-4891-A142-F960BBA38FF2}"/>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{1CCE4682-D10F-4A97-AC02-A5450659D996}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621-4891-A142-F960BBA38FF2}"/>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{F5B85D08-FFEF-4FC6-91B5-5ECF277A25E6}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621-4891-A142-F960BBA38FF2}"/>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{02AA7D49-2B6E-4D12-BDB5-970AE9010C11}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621-4891-A142-F960BBA38F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67.400000000000006</c:v>
                </c:pt>
                <c:pt idx="8">
                  <c:v>68.400000000000006</c:v>
                </c:pt>
                <c:pt idx="16">
                  <c:v>53.2</c:v>
                </c:pt>
                <c:pt idx="24">
                  <c:v>54.5</c:v>
                </c:pt>
                <c:pt idx="32">
                  <c:v>53.7</c:v>
                </c:pt>
              </c:numCache>
            </c:numRef>
          </c:xVal>
          <c:yVal>
            <c:numRef>
              <c:f>公会計指標分析・財政指標組合せ分析表!$BP$51:$DC$51</c:f>
              <c:numCache>
                <c:formatCode>#,##0.0;"▲ "#,##0.0</c:formatCode>
                <c:ptCount val="40"/>
                <c:pt idx="0">
                  <c:v>39.6</c:v>
                </c:pt>
                <c:pt idx="8">
                  <c:v>46.6</c:v>
                </c:pt>
                <c:pt idx="16">
                  <c:v>64.400000000000006</c:v>
                </c:pt>
                <c:pt idx="24">
                  <c:v>37.4</c:v>
                </c:pt>
                <c:pt idx="32">
                  <c:v>24.8</c:v>
                </c:pt>
              </c:numCache>
            </c:numRef>
          </c:yVal>
          <c:smooth val="0"/>
          <c:extLst>
            <c:ext xmlns:c16="http://schemas.microsoft.com/office/drawing/2014/chart" uri="{C3380CC4-5D6E-409C-BE32-E72D297353CC}">
              <c16:uniqueId val="{00000009-1621-4891-A142-F960BBA38F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{B5A5C05B-07BA-47E4-BD38-6C0885EFF3F6}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621-4891-A142-F960BBA38FF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{B3F3AF22-2023-4BFC-9212-E21B986BA1D0}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21-4891-A142-F960BBA38F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{E4A48E6B-76DA-4B29-A6B0-B64A115FAEB2}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21-4891-A142-F960BBA38F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{A89F07F3-61E3-4006-A23D-7701341F6FF3}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21-4891-A142-F960BBA38F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{88F4F460-6589-427E-A214-7DD4DE1BB5EE}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21-4891-A142-F960BBA38FF2}"/>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{34AFB390-DCB2-4BA1-8265-FCD8B159DB11}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621-4891-A142-F960BBA38FF2}"/>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{6D95705F-271C-477D-B06E-DCAC81F01416}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621-4891-A142-F960BBA38FF2}"/>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{BACB9A8E-B8A0-46E0-98CB-18799124A3F2}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621-4891-A142-F960BBA38FF2}"/>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{9969301A-623F-444B-92AC-EDE1A7399480}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621-4891-A142-F960BBA38F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60.7</c:v>
                </c:pt>
                <c:pt idx="16">
                  <c:v>61.4</c:v>
                </c:pt>
                <c:pt idx="24">
                  <c:v>62.6</c:v>
                </c:pt>
                <c:pt idx="32">
                  <c:v>62.8</c:v>
                </c:pt>
              </c:numCache>
            </c:numRef>
          </c:xVal>
          <c:yVal>
            <c:numRef>
              <c:f>公会計指標分析・財政指標組合せ分析表!$BP$55:$DC$55</c:f>
              <c:numCache>
                <c:formatCode>#,##0.0;"▲ "#,##0.0</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1621-4891-A142-F960BBA38FF2}"/>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{174491CD-254D-4760-93F7-19E0E48832E9}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650-4522-8BB7-31D3CB191C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{1481435F-A482-4BD9-A5E9-C2D52C4C7074}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50-4522-8BB7-31D3CB191C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{CB2153E2-B3E1-48A0-814C-CF7399D60842}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50-4522-8BB7-31D3CB191C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{125C1591-4988-4CB5-96DD-5D1AA0765DE0}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50-4522-8BB7-31D3CB191C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{FDB275F0-4DCA-4AFC-A8A5-91CD651A9A7E}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50-4522-8BB7-31D3CB191C93}"/>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{A0605B0A-B951-497B-B9BD-B16B96574C87}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650-4522-8BB7-31D3CB191C93}"/>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{B2E69D05-1F58-403B-837D-B2FA0960CCFF}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650-4522-8BB7-31D3CB191C93}"/>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{C115C989-7CB7-4A4F-8BBA-CB0971908517}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650-4522-8BB7-31D3CB191C93}"/>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{C6FA256F-F6F7-4A57-A6ED-DE32AE9F20BB}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650-4522-8BB7-31D3CB191C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5.7</c:v>
                </c:pt>
                <c:pt idx="16">
                  <c:v>5</c:v>
                </c:pt>
                <c:pt idx="24">
                  <c:v>4.9000000000000004</c:v>
                </c:pt>
                <c:pt idx="32">
                  <c:v>5.6</c:v>
                </c:pt>
              </c:numCache>
            </c:numRef>
          </c:xVal>
          <c:yVal>
            <c:numRef>
              <c:f>公会計指標分析・財政指標組合せ分析表!$BP$73:$DC$73</c:f>
              <c:numCache>
                <c:formatCode>#,##0.0;"▲ "#,##0.0</c:formatCode>
                <c:ptCount val="40"/>
                <c:pt idx="0">
                  <c:v>39.6</c:v>
                </c:pt>
                <c:pt idx="8">
                  <c:v>46.6</c:v>
                </c:pt>
                <c:pt idx="16">
                  <c:v>64.400000000000006</c:v>
                </c:pt>
                <c:pt idx="24">
                  <c:v>37.4</c:v>
                </c:pt>
                <c:pt idx="32">
                  <c:v>24.8</c:v>
                </c:pt>
              </c:numCache>
            </c:numRef>
          </c:yVal>
          <c:smooth val="0"/>
          <c:extLst>
            <c:ext xmlns:c16="http://schemas.microsoft.com/office/drawing/2014/chart" uri="{C3380CC4-5D6E-409C-BE32-E72D297353CC}">
              <c16:uniqueId val="{00000009-F650-4522-8BB7-31D3CB191C9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242784643131385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{450B840F-CA74-492B-950D-6056616DC60E}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650-4522-8BB7-31D3CB191C9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{F01921F7-13AD-4E22-A2A9-A855DDE9C772}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50-4522-8BB7-31D3CB191C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{917302CD-152A-44E3-8E1F-7AFA158F8F81}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50-4522-8BB7-31D3CB191C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{7D528EFF-BECD-48EC-B02B-477840084FDE}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50-4522-8BB7-31D3CB191C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{F7792751-9C60-4C5D-B844-35174493032E}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50-4522-8BB7-31D3CB191C93}"/>
                </c:ext>
              </c:extLst>
            </c:dLbl>
            <c:dLbl>
              <c:idx val="8"/>
              <c:layout>
                <c:manualLayout>
                  <c:x val="0"/>
                  <c:y val="-7.5124648350888105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{3C2E5B74-FB5F-4808-B487-D4C27BF30E47}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650-4522-8BB7-31D3CB191C93}"/>
                </c:ext>
              </c:extLst>
            </c:dLbl>
            <c:dLbl>
              <c:idx val="16"/>
              <c:layout>
                <c:manualLayout>
                  <c:x val="0"/>
                  <c:y val="1.994031126640258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{85E97845-DFC9-433A-91C7-41653CCC408D}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650-4522-8BB7-31D3CB191C93}"/>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{DF0EF4C5-CBB2-4121-A7CF-C01820B6E38A}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650-4522-8BB7-31D3CB191C93}"/>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{A7C5DDCF-C636-44CD-840A-3E50B936194B}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650-4522-8BB7-31D3CB191C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8.6999999999999993</c:v>
                </c:pt>
                <c:pt idx="16">
                  <c:v>8.8000000000000007</c:v>
                </c:pt>
                <c:pt idx="24">
                  <c:v>8.6999999999999993</c:v>
                </c:pt>
                <c:pt idx="32">
                  <c:v>8.1999999999999993</c:v>
                </c:pt>
              </c:numCache>
            </c:numRef>
          </c:xVal>
          <c:yVal>
            <c:numRef>
              <c:f>公会計指標分析・財政指標組合せ分析表!$BP$77:$DC$77</c:f>
              <c:numCache>
                <c:formatCode>#,##0.0;"▲ "#,##0.0</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F650-4522-8BB7-31D3CB191C93}"/>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熊本県人吉市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への繰出金（準元利償還金）について、令和２年度が令和２年７月豪雨災害の影響により増となっていたものが、例年並みとなり、対前年度からすると減少となったが、庁舎建設に係る起債の元金償還が始まったこと等により、元利償還金が増となり、結果全体としては増となった。</a:t>
          </a:r>
        </a:p>
        <a:p>
          <a:r>
            <a:rPr kumimoji="1" lang="ja-JP" altLang="en-US" sz="1400">
              <a:latin typeface="ＭＳ ゴシック" pitchFamily="49" charset="-128"/>
              <a:ea typeface="ＭＳ ゴシック" pitchFamily="49" charset="-128"/>
            </a:rPr>
            <a:t>　今後は令和２年７月豪雨災害に係る起債償還等が控えており、実質公債比率は増加する傾向にあると考えているため、財源確保を安易に起債に頼ることなく、事業の優先度等を検討し、適切な起債計画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熊本県人吉市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７月豪雨に係る災害復旧事業債等を発行したことに加え、庁舎本体工事しゅん工に係る起債を発行したことにより、将来負担額が増となったものの、財政調整基金への積み立てや基準財政需要額算入見込額の増等による充当可能財源等の増があり、結果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熊本県人吉市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algn="l"/>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前年度の発災を教訓とし、有事に備えるべく財政調整基金への積み立てを計画し、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剰余金を財源として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００，０００千円積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み立て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た。減債基金についても、将来の起債償還に備え、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９７３，８１６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千円積み立てを行った。また、人吉応援団基金について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は、５７７，９８０千円の積み立てを行ったものの。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事務費及び事業費充当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額として６０８，８１６千円取り崩しを行ったため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３０，８２１千円の減となった。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１，３５１，７３５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千円の増加となった。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令和２年度と同様に、令和３年度も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新型コロナウイルス感染症対策や令和２年７月豪雨対応など特殊な要因に対して、国や県から支援いただき、剰余金を財源として財政調整基金や減債基金に積み立てることができ、財政調整基金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の目標を達成し、今後の災害や公共施設老朽化に伴う更新等に備えた額は確保することができた。しかしながら、今後本市において、復旧事業と比べると財源の確保が厳しい復興事業（補助裏非適債等）が本格化していくと、財政調整基金を取り崩して予算編成を行わなければならない可能性も否定できないことから、今後は、決算状況と今後の起債償還額を考慮し、財政調整基金に積み立てるか、減債基金に積み立てるか判断していきた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・人吉応援団基金：応援団条例にあげる事業へ充当する。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・人吉市庁舎建設等基金：市庁舎建設に要する経費へ充当する。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・人吉球磨地域交通体系整備基金：鉄道湯前線を第三セクターとして運営する鉄道会社の運営経費へ充当する。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・人吉市森林環境整備基金：民有林の適切な管理及び環境保全のための経費へ充当する。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・人吉市環境対策基金：生活環境の確保、ごみの減量化及び資源化等の経費へ充当する。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吉応援団基金ではふるさと納税寄付額により５７７，９９５千円積み立てたが、委託料等の事務費への充当及び各事業への充当により６０８，８１６千円取り崩したことで、３０，８２１千円の減となった。また、人吉市森林環境整備基金については、交付される森林環境譲与税の事業充当残１６，８９２千円を積み立てることにより増となった。結果、その他の特定目的基金としては、２２，１０１千円の減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人吉応援団基金では、前年度に引き続き令和２年７月豪雨に対する寄付が多く、寄付額と寄付に対する事務費や事業費への充当費用のバランスを図りながら、積極的な取り組みを行っていく。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今後の災害等の備えるため、決算状況（剰余金）を踏まえた積立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の目標を達成し、今後の災害や公共施設老朽化に伴う更新等に備えた額は確保することができた。しかしながら、今後本市において、復旧事業と比べると財源の確保が厳しい復興事業（補助裏非適債等）が本格化していくと、財政調整基金を取り崩して予算編成を行わなければならない可能性も否定できないことから、引き続き行財政健全化計画に沿った事業精査等を行い、基金に頼らない予算編成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今後の起債償還に備えた積立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令和２年７月豪雨災害に係る災害復旧事業債及び災害対策債等の元金償還が令和５年から始まるため今後減少していくと考える。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31,136
30,899
210.55
32,444,672
31,984,116
313,035
9,383,209
24,172,689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経年による減価償却の減は例年と同様であるが、新市庁舎完成による新たな有形固定資産があったため、前年度と比較して</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％の減少となった。</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65" name="直線コネクタ 64"/>
        <xdr:cNvCxnSpPr/>
      </xdr:nvCxnSpPr>
      <xdr:spPr>
        <a:xfrm flipV="1">
          <a:off x="4760595" y="5478357"/>
          <a:ext cx="1270" cy="124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66" name="有形固定資産減価償却率最小値テキスト"/>
        <xdr:cNvSpPr txBox="1"/>
      </xdr:nvSpPr>
      <xdr:spPr>
        <a:xfrm>
          <a:off x="4813300" y="6730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67" name="直線コネクタ 66"/>
        <xdr:cNvCxnSpPr/>
      </xdr:nvCxnSpPr>
      <xdr:spPr>
        <a:xfrm>
          <a:off x="4673600" y="672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68" name="有形固定資産減価償却率最大値テキスト"/>
        <xdr:cNvSpPr txBox="1"/>
      </xdr:nvSpPr>
      <xdr:spPr>
        <a:xfrm>
          <a:off x="4813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69" name="直線コネクタ 68"/>
        <xdr:cNvCxnSpPr/>
      </xdr:nvCxnSpPr>
      <xdr:spPr>
        <a:xfrm>
          <a:off x="4673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72" name="フローチャート: 判断 71"/>
        <xdr:cNvSpPr/>
      </xdr:nvSpPr>
      <xdr:spPr>
        <a:xfrm>
          <a:off x="4000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74" name="フローチャート: 判断 73"/>
        <xdr:cNvSpPr/>
      </xdr:nvSpPr>
      <xdr:spPr>
        <a:xfrm>
          <a:off x="2476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75" name="フローチャート: 判断 74"/>
        <xdr:cNvSpPr/>
      </xdr:nvSpPr>
      <xdr:spPr>
        <a:xfrm>
          <a:off x="1714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11430</xdr:rowOff>
    </xdr:from>
    <xdr:to>
      <xdr:col>23</xdr:col>
      <xdr:colOff>136525</xdr:colOff>
      <xdr:row>29</xdr:row>
      <xdr:rowOff>113030</xdr:rowOff>
    </xdr:to>
    <xdr:sp macro="" textlink="">
      <xdr:nvSpPr>
        <xdr:cNvPr id="81" name="楕円 80"/>
        <xdr:cNvSpPr/>
      </xdr:nvSpPr>
      <xdr:spPr>
        <a:xfrm>
          <a:off x="47117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34307</xdr:rowOff>
    </xdr:from>
    <xdr:ext cx="405111" cy="259045"/>
    <xdr:sp macro="" textlink="">
      <xdr:nvSpPr>
        <xdr:cNvPr id="82" name="有形固定資産減価償却率該当値テキスト"/>
        <xdr:cNvSpPr txBox="1"/>
      </xdr:nvSpPr>
      <xdr:spPr>
        <a:xfrm>
          <a:off x="48133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40217</xdr:rowOff>
    </xdr:from>
    <xdr:to>
      <xdr:col>19</xdr:col>
      <xdr:colOff>187325</xdr:colOff>
      <xdr:row>29</xdr:row>
      <xdr:rowOff>141817</xdr:rowOff>
    </xdr:to>
    <xdr:sp macro="" textlink="">
      <xdr:nvSpPr>
        <xdr:cNvPr id="83" name="楕円 82"/>
        <xdr:cNvSpPr/>
      </xdr:nvSpPr>
      <xdr:spPr>
        <a:xfrm>
          <a:off x="40005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62230</xdr:rowOff>
    </xdr:from>
    <xdr:to>
      <xdr:col>23</xdr:col>
      <xdr:colOff>85725</xdr:colOff>
      <xdr:row>29</xdr:row>
      <xdr:rowOff>91017</xdr:rowOff>
    </xdr:to>
    <xdr:cxnSp macro="">
      <xdr:nvCxnSpPr>
        <xdr:cNvPr id="84" name="直線コネクタ 83"/>
        <xdr:cNvCxnSpPr/>
      </xdr:nvCxnSpPr>
      <xdr:spPr>
        <a:xfrm flipV="1">
          <a:off x="4051300" y="5805805"/>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164888</xdr:rowOff>
    </xdr:from>
    <xdr:to>
      <xdr:col>15</xdr:col>
      <xdr:colOff>187325</xdr:colOff>
      <xdr:row>29</xdr:row>
      <xdr:rowOff>95038</xdr:rowOff>
    </xdr:to>
    <xdr:sp macro="" textlink="">
      <xdr:nvSpPr>
        <xdr:cNvPr id="85" name="楕円 84"/>
        <xdr:cNvSpPr/>
      </xdr:nvSpPr>
      <xdr:spPr>
        <a:xfrm>
          <a:off x="3238500" y="57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44238</xdr:rowOff>
    </xdr:from>
    <xdr:to>
      <xdr:col>19</xdr:col>
      <xdr:colOff>136525</xdr:colOff>
      <xdr:row>29</xdr:row>
      <xdr:rowOff>91017</xdr:rowOff>
    </xdr:to>
    <xdr:cxnSp macro="">
      <xdr:nvCxnSpPr>
        <xdr:cNvPr id="86" name="直線コネクタ 85"/>
        <xdr:cNvCxnSpPr/>
      </xdr:nvCxnSpPr>
      <xdr:spPr>
        <a:xfrm>
          <a:off x="3289300" y="5787813"/>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26035</xdr:rowOff>
    </xdr:from>
    <xdr:to>
      <xdr:col>11</xdr:col>
      <xdr:colOff>187325</xdr:colOff>
      <xdr:row>32</xdr:row>
      <xdr:rowOff>127635</xdr:rowOff>
    </xdr:to>
    <xdr:sp macro="" textlink="">
      <xdr:nvSpPr>
        <xdr:cNvPr id="87" name="楕円 86"/>
        <xdr:cNvSpPr/>
      </xdr:nvSpPr>
      <xdr:spPr>
        <a:xfrm>
          <a:off x="2476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44238</xdr:rowOff>
    </xdr:from>
    <xdr:to>
      <xdr:col>15</xdr:col>
      <xdr:colOff>136525</xdr:colOff>
      <xdr:row>32</xdr:row>
      <xdr:rowOff>76835</xdr:rowOff>
    </xdr:to>
    <xdr:cxnSp macro="">
      <xdr:nvCxnSpPr>
        <xdr:cNvPr id="88" name="直線コネクタ 87"/>
        <xdr:cNvCxnSpPr/>
      </xdr:nvCxnSpPr>
      <xdr:spPr>
        <a:xfrm flipV="1">
          <a:off x="2527300" y="5787813"/>
          <a:ext cx="762000" cy="5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161502</xdr:rowOff>
    </xdr:from>
    <xdr:to>
      <xdr:col>7</xdr:col>
      <xdr:colOff>187325</xdr:colOff>
      <xdr:row>32</xdr:row>
      <xdr:rowOff>91652</xdr:rowOff>
    </xdr:to>
    <xdr:sp macro="" textlink="">
      <xdr:nvSpPr>
        <xdr:cNvPr id="89" name="楕円 88"/>
        <xdr:cNvSpPr/>
      </xdr:nvSpPr>
      <xdr:spPr>
        <a:xfrm>
          <a:off x="1714500" y="624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40852</xdr:rowOff>
    </xdr:from>
    <xdr:to>
      <xdr:col>11</xdr:col>
      <xdr:colOff>136525</xdr:colOff>
      <xdr:row>32</xdr:row>
      <xdr:rowOff>76835</xdr:rowOff>
    </xdr:to>
    <xdr:cxnSp macro="">
      <xdr:nvCxnSpPr>
        <xdr:cNvPr id="90" name="直線コネクタ 89"/>
        <xdr:cNvCxnSpPr/>
      </xdr:nvCxnSpPr>
      <xdr:spPr>
        <a:xfrm>
          <a:off x="1765300" y="6298777"/>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81509</xdr:rowOff>
    </xdr:from>
    <xdr:ext cx="405111" cy="259045"/>
    <xdr:sp macro="" textlink="">
      <xdr:nvSpPr>
        <xdr:cNvPr id="91" name="n_1aveValue有形固定資産減価償却率"/>
        <xdr:cNvSpPr txBox="1"/>
      </xdr:nvSpPr>
      <xdr:spPr>
        <a:xfrm>
          <a:off x="38360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92" name="n_2aveValue有形固定資産減価償却率"/>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38540</xdr:rowOff>
    </xdr:from>
    <xdr:ext cx="405111" cy="259045"/>
    <xdr:sp macro="" textlink="">
      <xdr:nvSpPr>
        <xdr:cNvPr id="93" name="n_3aveValue有形固定資産減価償却率"/>
        <xdr:cNvSpPr txBox="1"/>
      </xdr:nvSpPr>
      <xdr:spPr>
        <a:xfrm>
          <a:off x="2324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163212</xdr:rowOff>
    </xdr:from>
    <xdr:ext cx="405111" cy="259045"/>
    <xdr:sp macro="" textlink="">
      <xdr:nvSpPr>
        <xdr:cNvPr id="94" name="n_4aveValue有形固定資産減価償却率"/>
        <xdr:cNvSpPr txBox="1"/>
      </xdr:nvSpPr>
      <xdr:spPr>
        <a:xfrm>
          <a:off x="1562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158344</xdr:rowOff>
    </xdr:from>
    <xdr:ext cx="405111" cy="259045"/>
    <xdr:sp macro="" textlink="">
      <xdr:nvSpPr>
        <xdr:cNvPr id="95" name="n_1mainValue有形固定資産減価償却率"/>
        <xdr:cNvSpPr txBox="1"/>
      </xdr:nvSpPr>
      <xdr:spPr>
        <a:xfrm>
          <a:off x="3836044" y="5559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111565</xdr:rowOff>
    </xdr:from>
    <xdr:ext cx="405111" cy="259045"/>
    <xdr:sp macro="" textlink="">
      <xdr:nvSpPr>
        <xdr:cNvPr id="96" name="n_2mainValue有形固定資産減価償却率"/>
        <xdr:cNvSpPr txBox="1"/>
      </xdr:nvSpPr>
      <xdr:spPr>
        <a:xfrm>
          <a:off x="3086744" y="551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118762</xdr:rowOff>
    </xdr:from>
    <xdr:ext cx="405111" cy="259045"/>
    <xdr:sp macro="" textlink="">
      <xdr:nvSpPr>
        <xdr:cNvPr id="97" name="n_3mainValue有形固定資産減価償却率"/>
        <xdr:cNvSpPr txBox="1"/>
      </xdr:nvSpPr>
      <xdr:spPr>
        <a:xfrm>
          <a:off x="2324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82779</xdr:rowOff>
    </xdr:from>
    <xdr:ext cx="405111" cy="259045"/>
    <xdr:sp macro="" textlink="">
      <xdr:nvSpPr>
        <xdr:cNvPr id="98" name="n_4mainValue有形固定資産減価償却率"/>
        <xdr:cNvSpPr txBox="1"/>
      </xdr:nvSpPr>
      <xdr:spPr>
        <a:xfrm>
          <a:off x="1562744" y="63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財政調整基金及び減債基金に積み立てを行ったため、充当可能財源が増加し、比率が減少している。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69850</xdr:rowOff>
    </xdr:from>
    <xdr:to>
      <xdr:col>80</xdr:col>
      <xdr:colOff>9525</xdr:colOff>
      <xdr:row>35</xdr:row>
      <xdr:rowOff>69850</xdr:rowOff>
    </xdr:to>
    <xdr:cxnSp macro="">
      <xdr:nvCxnSpPr>
        <xdr:cNvPr id="115" name="直線コネクタ 114"/>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147499</xdr:rowOff>
    </xdr:from>
    <xdr:ext cx="482824" cy="225703"/>
    <xdr:sp macro="" textlink="">
      <xdr:nvSpPr>
        <xdr:cNvPr id="116" name="テキスト ボックス 115"/>
        <xdr:cNvSpPr txBox="1"/>
      </xdr:nvSpPr>
      <xdr:spPr>
        <a:xfrm>
          <a:off x="10756676" y="67483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17" name="直線コネクタ 116"/>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49074</xdr:rowOff>
    </xdr:from>
    <xdr:ext cx="482824" cy="225703"/>
    <xdr:sp macro="" textlink="">
      <xdr:nvSpPr>
        <xdr:cNvPr id="118" name="テキスト ボックス 117"/>
        <xdr:cNvSpPr txBox="1"/>
      </xdr:nvSpPr>
      <xdr:spPr>
        <a:xfrm>
          <a:off x="10756676" y="64784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19" name="直線コネクタ 118"/>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122099</xdr:rowOff>
    </xdr:from>
    <xdr:ext cx="410689" cy="225703"/>
    <xdr:sp macro="" textlink="">
      <xdr:nvSpPr>
        <xdr:cNvPr id="120" name="テキスト ボックス 119"/>
        <xdr:cNvSpPr txBox="1"/>
      </xdr:nvSpPr>
      <xdr:spPr>
        <a:xfrm>
          <a:off x="10828811" y="62085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23" name="直線コネクタ 122"/>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96699</xdr:rowOff>
    </xdr:from>
    <xdr:ext cx="410689" cy="225703"/>
    <xdr:sp macro="" textlink="">
      <xdr:nvSpPr>
        <xdr:cNvPr id="124" name="テキスト ボックス 123"/>
        <xdr:cNvSpPr txBox="1"/>
      </xdr:nvSpPr>
      <xdr:spPr>
        <a:xfrm>
          <a:off x="10828811" y="5668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25" name="直線コネクタ 124"/>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169724</xdr:rowOff>
    </xdr:from>
    <xdr:ext cx="410689" cy="225703"/>
    <xdr:sp macro="" textlink="">
      <xdr:nvSpPr>
        <xdr:cNvPr id="126" name="テキスト ボックス 125"/>
        <xdr:cNvSpPr txBox="1"/>
      </xdr:nvSpPr>
      <xdr:spPr>
        <a:xfrm>
          <a:off x="10828811" y="53989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27" name="直線コネクタ 126"/>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71299</xdr:rowOff>
    </xdr:from>
    <xdr:ext cx="308097" cy="225703"/>
    <xdr:sp macro="" textlink="">
      <xdr:nvSpPr>
        <xdr:cNvPr id="128" name="テキスト ボックス 127"/>
        <xdr:cNvSpPr txBox="1"/>
      </xdr:nvSpPr>
      <xdr:spPr>
        <a:xfrm>
          <a:off x="10931403" y="51290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138573</xdr:rowOff>
    </xdr:from>
    <xdr:to>
      <xdr:col>76</xdr:col>
      <xdr:colOff>21589</xdr:colOff>
      <xdr:row>34</xdr:row>
      <xdr:rowOff>23376</xdr:rowOff>
    </xdr:to>
    <xdr:cxnSp macro="">
      <xdr:nvCxnSpPr>
        <xdr:cNvPr id="131" name="直線コネクタ 130"/>
        <xdr:cNvCxnSpPr/>
      </xdr:nvCxnSpPr>
      <xdr:spPr>
        <a:xfrm flipV="1">
          <a:off x="14793595" y="5367798"/>
          <a:ext cx="1269" cy="1256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27203</xdr:rowOff>
    </xdr:from>
    <xdr:ext cx="560923" cy="259045"/>
    <xdr:sp macro="" textlink="">
      <xdr:nvSpPr>
        <xdr:cNvPr id="132" name="債務償還比率最小値テキスト"/>
        <xdr:cNvSpPr txBox="1"/>
      </xdr:nvSpPr>
      <xdr:spPr>
        <a:xfrm>
          <a:off x="14846300" y="66280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23376</xdr:rowOff>
    </xdr:from>
    <xdr:to>
      <xdr:col>76</xdr:col>
      <xdr:colOff>111125</xdr:colOff>
      <xdr:row>34</xdr:row>
      <xdr:rowOff>23376</xdr:rowOff>
    </xdr:to>
    <xdr:cxnSp macro="">
      <xdr:nvCxnSpPr>
        <xdr:cNvPr id="133" name="直線コネクタ 132"/>
        <xdr:cNvCxnSpPr/>
      </xdr:nvCxnSpPr>
      <xdr:spPr>
        <a:xfrm>
          <a:off x="14706600" y="66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85250</xdr:rowOff>
    </xdr:from>
    <xdr:ext cx="469744" cy="259045"/>
    <xdr:sp macro="" textlink="">
      <xdr:nvSpPr>
        <xdr:cNvPr id="134" name="債務償還比率最大値テキスト"/>
        <xdr:cNvSpPr txBox="1"/>
      </xdr:nvSpPr>
      <xdr:spPr>
        <a:xfrm>
          <a:off x="14846300" y="514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138573</xdr:rowOff>
    </xdr:from>
    <xdr:to>
      <xdr:col>76</xdr:col>
      <xdr:colOff>111125</xdr:colOff>
      <xdr:row>26</xdr:row>
      <xdr:rowOff>138573</xdr:rowOff>
    </xdr:to>
    <xdr:cxnSp macro="">
      <xdr:nvCxnSpPr>
        <xdr:cNvPr id="135" name="直線コネクタ 134"/>
        <xdr:cNvCxnSpPr/>
      </xdr:nvCxnSpPr>
      <xdr:spPr>
        <a:xfrm>
          <a:off x="14706600" y="536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143472</xdr:rowOff>
    </xdr:from>
    <xdr:ext cx="469744" cy="259045"/>
    <xdr:sp macro="" textlink="">
      <xdr:nvSpPr>
        <xdr:cNvPr id="136" name="債務償還比率平均値テキスト"/>
        <xdr:cNvSpPr txBox="1"/>
      </xdr:nvSpPr>
      <xdr:spPr>
        <a:xfrm>
          <a:off x="14846300" y="571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120595</xdr:rowOff>
    </xdr:from>
    <xdr:to>
      <xdr:col>76</xdr:col>
      <xdr:colOff>73025</xdr:colOff>
      <xdr:row>30</xdr:row>
      <xdr:rowOff>50745</xdr:rowOff>
    </xdr:to>
    <xdr:sp macro="" textlink="">
      <xdr:nvSpPr>
        <xdr:cNvPr id="137" name="フローチャート: 判断 136"/>
        <xdr:cNvSpPr/>
      </xdr:nvSpPr>
      <xdr:spPr>
        <a:xfrm>
          <a:off x="14744700" y="58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147772</xdr:rowOff>
    </xdr:from>
    <xdr:to>
      <xdr:col>72</xdr:col>
      <xdr:colOff>123825</xdr:colOff>
      <xdr:row>31</xdr:row>
      <xdr:rowOff>77922</xdr:rowOff>
    </xdr:to>
    <xdr:sp macro="" textlink="">
      <xdr:nvSpPr>
        <xdr:cNvPr id="138" name="フローチャート: 判断 137"/>
        <xdr:cNvSpPr/>
      </xdr:nvSpPr>
      <xdr:spPr>
        <a:xfrm>
          <a:off x="14033500" y="606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44736</xdr:rowOff>
    </xdr:from>
    <xdr:to>
      <xdr:col>68</xdr:col>
      <xdr:colOff>123825</xdr:colOff>
      <xdr:row>31</xdr:row>
      <xdr:rowOff>146336</xdr:rowOff>
    </xdr:to>
    <xdr:sp macro="" textlink="">
      <xdr:nvSpPr>
        <xdr:cNvPr id="139" name="フローチャート: 判断 138"/>
        <xdr:cNvSpPr/>
      </xdr:nvSpPr>
      <xdr:spPr>
        <a:xfrm>
          <a:off x="13271500" y="613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16264</xdr:rowOff>
    </xdr:from>
    <xdr:to>
      <xdr:col>64</xdr:col>
      <xdr:colOff>123825</xdr:colOff>
      <xdr:row>31</xdr:row>
      <xdr:rowOff>117864</xdr:rowOff>
    </xdr:to>
    <xdr:sp macro="" textlink="">
      <xdr:nvSpPr>
        <xdr:cNvPr id="140" name="フローチャート: 判断 139"/>
        <xdr:cNvSpPr/>
      </xdr:nvSpPr>
      <xdr:spPr>
        <a:xfrm>
          <a:off x="12509500" y="61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155329</xdr:rowOff>
    </xdr:from>
    <xdr:to>
      <xdr:col>60</xdr:col>
      <xdr:colOff>123825</xdr:colOff>
      <xdr:row>31</xdr:row>
      <xdr:rowOff>85479</xdr:rowOff>
    </xdr:to>
    <xdr:sp macro="" textlink="">
      <xdr:nvSpPr>
        <xdr:cNvPr id="141" name="フローチャート: 判断 140"/>
        <xdr:cNvSpPr/>
      </xdr:nvSpPr>
      <xdr:spPr>
        <a:xfrm>
          <a:off x="11747500" y="6070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112935</xdr:rowOff>
    </xdr:from>
    <xdr:to>
      <xdr:col>76</xdr:col>
      <xdr:colOff>73025</xdr:colOff>
      <xdr:row>33</xdr:row>
      <xdr:rowOff>43085</xdr:rowOff>
    </xdr:to>
    <xdr:sp macro="" textlink="">
      <xdr:nvSpPr>
        <xdr:cNvPr id="147" name="楕円 146"/>
        <xdr:cNvSpPr/>
      </xdr:nvSpPr>
      <xdr:spPr>
        <a:xfrm>
          <a:off x="14744700" y="63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91362</xdr:rowOff>
    </xdr:from>
    <xdr:ext cx="469744" cy="259045"/>
    <xdr:sp macro="" textlink="">
      <xdr:nvSpPr>
        <xdr:cNvPr id="148" name="債務償還比率該当値テキスト"/>
        <xdr:cNvSpPr txBox="1"/>
      </xdr:nvSpPr>
      <xdr:spPr>
        <a:xfrm>
          <a:off x="14846300" y="634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130611</xdr:rowOff>
    </xdr:from>
    <xdr:to>
      <xdr:col>72</xdr:col>
      <xdr:colOff>123825</xdr:colOff>
      <xdr:row>33</xdr:row>
      <xdr:rowOff>60761</xdr:rowOff>
    </xdr:to>
    <xdr:sp macro="" textlink="">
      <xdr:nvSpPr>
        <xdr:cNvPr id="149" name="楕円 148"/>
        <xdr:cNvSpPr/>
      </xdr:nvSpPr>
      <xdr:spPr>
        <a:xfrm>
          <a:off x="14033500" y="63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163735</xdr:rowOff>
    </xdr:from>
    <xdr:to>
      <xdr:col>76</xdr:col>
      <xdr:colOff>22225</xdr:colOff>
      <xdr:row>33</xdr:row>
      <xdr:rowOff>9961</xdr:rowOff>
    </xdr:to>
    <xdr:cxnSp macro="">
      <xdr:nvCxnSpPr>
        <xdr:cNvPr id="150" name="直線コネクタ 149"/>
        <xdr:cNvCxnSpPr/>
      </xdr:nvCxnSpPr>
      <xdr:spPr>
        <a:xfrm flipV="1">
          <a:off x="14084300" y="6421660"/>
          <a:ext cx="711200" cy="1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4421</xdr:rowOff>
    </xdr:from>
    <xdr:to>
      <xdr:col>68</xdr:col>
      <xdr:colOff>123825</xdr:colOff>
      <xdr:row>34</xdr:row>
      <xdr:rowOff>106021</xdr:rowOff>
    </xdr:to>
    <xdr:sp macro="" textlink="">
      <xdr:nvSpPr>
        <xdr:cNvPr id="151" name="楕円 150"/>
        <xdr:cNvSpPr/>
      </xdr:nvSpPr>
      <xdr:spPr>
        <a:xfrm>
          <a:off x="13271500" y="660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9961</xdr:rowOff>
    </xdr:from>
    <xdr:to>
      <xdr:col>72</xdr:col>
      <xdr:colOff>73025</xdr:colOff>
      <xdr:row>34</xdr:row>
      <xdr:rowOff>55221</xdr:rowOff>
    </xdr:to>
    <xdr:cxnSp macro="">
      <xdr:nvCxnSpPr>
        <xdr:cNvPr id="152" name="直線コネクタ 151"/>
        <xdr:cNvCxnSpPr/>
      </xdr:nvCxnSpPr>
      <xdr:spPr>
        <a:xfrm flipV="1">
          <a:off x="13322300" y="6439336"/>
          <a:ext cx="762000" cy="21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170283</xdr:rowOff>
    </xdr:from>
    <xdr:to>
      <xdr:col>64</xdr:col>
      <xdr:colOff>123825</xdr:colOff>
      <xdr:row>33</xdr:row>
      <xdr:rowOff>100433</xdr:rowOff>
    </xdr:to>
    <xdr:sp macro="" textlink="">
      <xdr:nvSpPr>
        <xdr:cNvPr id="153" name="楕円 152"/>
        <xdr:cNvSpPr/>
      </xdr:nvSpPr>
      <xdr:spPr>
        <a:xfrm>
          <a:off x="12509500" y="642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49633</xdr:rowOff>
    </xdr:from>
    <xdr:to>
      <xdr:col>68</xdr:col>
      <xdr:colOff>73025</xdr:colOff>
      <xdr:row>34</xdr:row>
      <xdr:rowOff>55221</xdr:rowOff>
    </xdr:to>
    <xdr:cxnSp macro="">
      <xdr:nvCxnSpPr>
        <xdr:cNvPr id="154" name="直線コネクタ 153"/>
        <xdr:cNvCxnSpPr/>
      </xdr:nvCxnSpPr>
      <xdr:spPr>
        <a:xfrm>
          <a:off x="12560300" y="6479008"/>
          <a:ext cx="762000" cy="1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73398</xdr:rowOff>
    </xdr:from>
    <xdr:to>
      <xdr:col>60</xdr:col>
      <xdr:colOff>123825</xdr:colOff>
      <xdr:row>33</xdr:row>
      <xdr:rowOff>3548</xdr:rowOff>
    </xdr:to>
    <xdr:sp macro="" textlink="">
      <xdr:nvSpPr>
        <xdr:cNvPr id="155" name="楕円 154"/>
        <xdr:cNvSpPr/>
      </xdr:nvSpPr>
      <xdr:spPr>
        <a:xfrm>
          <a:off x="11747500" y="63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124198</xdr:rowOff>
    </xdr:from>
    <xdr:to>
      <xdr:col>64</xdr:col>
      <xdr:colOff>73025</xdr:colOff>
      <xdr:row>33</xdr:row>
      <xdr:rowOff>49633</xdr:rowOff>
    </xdr:to>
    <xdr:cxnSp macro="">
      <xdr:nvCxnSpPr>
        <xdr:cNvPr id="156" name="直線コネクタ 155"/>
        <xdr:cNvCxnSpPr/>
      </xdr:nvCxnSpPr>
      <xdr:spPr>
        <a:xfrm>
          <a:off x="11798300" y="6382123"/>
          <a:ext cx="762000" cy="9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94449</xdr:rowOff>
    </xdr:from>
    <xdr:ext cx="469744" cy="259045"/>
    <xdr:sp macro="" textlink="">
      <xdr:nvSpPr>
        <xdr:cNvPr id="157" name="n_1aveValue債務償還比率"/>
        <xdr:cNvSpPr txBox="1"/>
      </xdr:nvSpPr>
      <xdr:spPr>
        <a:xfrm>
          <a:off x="13836727" y="583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162863</xdr:rowOff>
    </xdr:from>
    <xdr:ext cx="469744" cy="259045"/>
    <xdr:sp macro="" textlink="">
      <xdr:nvSpPr>
        <xdr:cNvPr id="158" name="n_2aveValue債務償還比率"/>
        <xdr:cNvSpPr txBox="1"/>
      </xdr:nvSpPr>
      <xdr:spPr>
        <a:xfrm>
          <a:off x="13087427" y="590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134391</xdr:rowOff>
    </xdr:from>
    <xdr:ext cx="469744" cy="259045"/>
    <xdr:sp macro="" textlink="">
      <xdr:nvSpPr>
        <xdr:cNvPr id="159" name="n_3aveValue債務償還比率"/>
        <xdr:cNvSpPr txBox="1"/>
      </xdr:nvSpPr>
      <xdr:spPr>
        <a:xfrm>
          <a:off x="12325427" y="587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102006</xdr:rowOff>
    </xdr:from>
    <xdr:ext cx="469744" cy="259045"/>
    <xdr:sp macro="" textlink="">
      <xdr:nvSpPr>
        <xdr:cNvPr id="160" name="n_4aveValue債務償還比率"/>
        <xdr:cNvSpPr txBox="1"/>
      </xdr:nvSpPr>
      <xdr:spPr>
        <a:xfrm>
          <a:off x="11563427" y="584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51888</xdr:rowOff>
    </xdr:from>
    <xdr:ext cx="469744" cy="259045"/>
    <xdr:sp macro="" textlink="">
      <xdr:nvSpPr>
        <xdr:cNvPr id="161" name="n_1mainValue債務償還比率"/>
        <xdr:cNvSpPr txBox="1"/>
      </xdr:nvSpPr>
      <xdr:spPr>
        <a:xfrm>
          <a:off x="13836727" y="648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97148</xdr:rowOff>
    </xdr:from>
    <xdr:ext cx="560923" cy="259045"/>
    <xdr:sp macro="" textlink="">
      <xdr:nvSpPr>
        <xdr:cNvPr id="162" name="n_2mainValue債務償還比率"/>
        <xdr:cNvSpPr txBox="1"/>
      </xdr:nvSpPr>
      <xdr:spPr>
        <a:xfrm>
          <a:off x="13041838" y="66979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91560</xdr:rowOff>
    </xdr:from>
    <xdr:ext cx="469744" cy="259045"/>
    <xdr:sp macro="" textlink="">
      <xdr:nvSpPr>
        <xdr:cNvPr id="163" name="n_3mainValue債務償還比率"/>
        <xdr:cNvSpPr txBox="1"/>
      </xdr:nvSpPr>
      <xdr:spPr>
        <a:xfrm>
          <a:off x="12325427" y="652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166125</xdr:rowOff>
    </xdr:from>
    <xdr:ext cx="469744" cy="259045"/>
    <xdr:sp macro="" textlink="">
      <xdr:nvSpPr>
        <xdr:cNvPr id="164" name="n_4mainValue債務償還比率"/>
        <xdr:cNvSpPr txBox="1"/>
      </xdr:nvSpPr>
      <xdr:spPr>
        <a:xfrm>
          <a:off x="11563427" y="642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31,136
30,899
210.55
32,444,672
31,984,116
313,035
9,383,209
24,172,689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xdr:cNvCxnSpPr/>
      </xdr:nvCxnSpPr>
      <xdr:spPr>
        <a:xfrm flipV="1">
          <a:off x="4634865" y="59340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xdr:cNvSpPr txBox="1"/>
      </xdr:nvSpPr>
      <xdr:spPr>
        <a:xfrm>
          <a:off x="467360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xdr:cNvCxnSpPr/>
      </xdr:nvCxnSpPr>
      <xdr:spPr>
        <a:xfrm>
          <a:off x="4546600" y="720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xdr:cNvSpPr txBox="1"/>
      </xdr:nvSpPr>
      <xdr:spPr>
        <a:xfrm>
          <a:off x="4673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xdr:cNvCxnSpPr/>
      </xdr:nvCxnSpPr>
      <xdr:spPr>
        <a:xfrm>
          <a:off x="4546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4462</xdr:rowOff>
    </xdr:from>
    <xdr:ext cx="405111" cy="259045"/>
    <xdr:sp macro="" textlink="">
      <xdr:nvSpPr>
        <xdr:cNvPr id="62" name="【道路】&#10;有形固定資産減価償却率平均値テキスト"/>
        <xdr:cNvSpPr txBox="1"/>
      </xdr:nvSpPr>
      <xdr:spPr>
        <a:xfrm>
          <a:off x="4673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xdr:cNvSpPr/>
      </xdr:nvSpPr>
      <xdr:spPr>
        <a:xfrm>
          <a:off x="4584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59690</xdr:rowOff>
    </xdr:from>
    <xdr:to>
      <xdr:col>15</xdr:col>
      <xdr:colOff>101600</xdr:colOff>
      <xdr:row>37</xdr:row>
      <xdr:rowOff>161290</xdr:rowOff>
    </xdr:to>
    <xdr:sp macro="" textlink="">
      <xdr:nvSpPr>
        <xdr:cNvPr id="65" name="フローチャート: 判断 64"/>
        <xdr:cNvSpPr/>
      </xdr:nvSpPr>
      <xdr:spPr>
        <a:xfrm>
          <a:off x="2857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6" name="フローチャート: 判断 65"/>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29210</xdr:rowOff>
    </xdr:from>
    <xdr:to>
      <xdr:col>24</xdr:col>
      <xdr:colOff>114300</xdr:colOff>
      <xdr:row>39</xdr:row>
      <xdr:rowOff>130810</xdr:rowOff>
    </xdr:to>
    <xdr:sp macro="" textlink="">
      <xdr:nvSpPr>
        <xdr:cNvPr id="73" name="楕円 72"/>
        <xdr:cNvSpPr/>
      </xdr:nvSpPr>
      <xdr:spPr>
        <a:xfrm>
          <a:off x="45847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7637</xdr:rowOff>
    </xdr:from>
    <xdr:ext cx="405111" cy="259045"/>
    <xdr:sp macro="" textlink="">
      <xdr:nvSpPr>
        <xdr:cNvPr id="74" name="【道路】&#10;有形固定資産減価償却率該当値テキスト"/>
        <xdr:cNvSpPr txBox="1"/>
      </xdr:nvSpPr>
      <xdr:spPr>
        <a:xfrm>
          <a:off x="4673600"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162560</xdr:rowOff>
    </xdr:from>
    <xdr:to>
      <xdr:col>20</xdr:col>
      <xdr:colOff>38100</xdr:colOff>
      <xdr:row>39</xdr:row>
      <xdr:rowOff>92710</xdr:rowOff>
    </xdr:to>
    <xdr:sp macro="" textlink="">
      <xdr:nvSpPr>
        <xdr:cNvPr id="75" name="楕円 74"/>
        <xdr:cNvSpPr/>
      </xdr:nvSpPr>
      <xdr:spPr>
        <a:xfrm>
          <a:off x="3746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41910</xdr:rowOff>
    </xdr:from>
    <xdr:to>
      <xdr:col>24</xdr:col>
      <xdr:colOff>63500</xdr:colOff>
      <xdr:row>39</xdr:row>
      <xdr:rowOff>80010</xdr:rowOff>
    </xdr:to>
    <xdr:cxnSp macro="">
      <xdr:nvCxnSpPr>
        <xdr:cNvPr id="76" name="直線コネクタ 75"/>
        <xdr:cNvCxnSpPr/>
      </xdr:nvCxnSpPr>
      <xdr:spPr>
        <a:xfrm>
          <a:off x="3797300" y="67284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124460</xdr:rowOff>
    </xdr:from>
    <xdr:to>
      <xdr:col>15</xdr:col>
      <xdr:colOff>101600</xdr:colOff>
      <xdr:row>39</xdr:row>
      <xdr:rowOff>54610</xdr:rowOff>
    </xdr:to>
    <xdr:sp macro="" textlink="">
      <xdr:nvSpPr>
        <xdr:cNvPr id="77" name="楕円 76"/>
        <xdr:cNvSpPr/>
      </xdr:nvSpPr>
      <xdr:spPr>
        <a:xfrm>
          <a:off x="2857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3810</xdr:rowOff>
    </xdr:from>
    <xdr:to>
      <xdr:col>19</xdr:col>
      <xdr:colOff>177800</xdr:colOff>
      <xdr:row>39</xdr:row>
      <xdr:rowOff>41910</xdr:rowOff>
    </xdr:to>
    <xdr:cxnSp macro="">
      <xdr:nvCxnSpPr>
        <xdr:cNvPr id="78" name="直線コネクタ 77"/>
        <xdr:cNvCxnSpPr/>
      </xdr:nvCxnSpPr>
      <xdr:spPr>
        <a:xfrm>
          <a:off x="2908300" y="6690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59690</xdr:rowOff>
    </xdr:from>
    <xdr:to>
      <xdr:col>10</xdr:col>
      <xdr:colOff>165100</xdr:colOff>
      <xdr:row>38</xdr:row>
      <xdr:rowOff>161290</xdr:rowOff>
    </xdr:to>
    <xdr:sp macro="" textlink="">
      <xdr:nvSpPr>
        <xdr:cNvPr id="79" name="楕円 78"/>
        <xdr:cNvSpPr/>
      </xdr:nvSpPr>
      <xdr:spPr>
        <a:xfrm>
          <a:off x="1968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110490</xdr:rowOff>
    </xdr:from>
    <xdr:to>
      <xdr:col>15</xdr:col>
      <xdr:colOff>50800</xdr:colOff>
      <xdr:row>39</xdr:row>
      <xdr:rowOff>3810</xdr:rowOff>
    </xdr:to>
    <xdr:cxnSp macro="">
      <xdr:nvCxnSpPr>
        <xdr:cNvPr id="80" name="直線コネクタ 79"/>
        <xdr:cNvCxnSpPr/>
      </xdr:nvCxnSpPr>
      <xdr:spPr>
        <a:xfrm>
          <a:off x="2019300" y="66255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38735</xdr:rowOff>
    </xdr:from>
    <xdr:to>
      <xdr:col>6</xdr:col>
      <xdr:colOff>38100</xdr:colOff>
      <xdr:row>38</xdr:row>
      <xdr:rowOff>140335</xdr:rowOff>
    </xdr:to>
    <xdr:sp macro="" textlink="">
      <xdr:nvSpPr>
        <xdr:cNvPr id="81" name="楕円 80"/>
        <xdr:cNvSpPr/>
      </xdr:nvSpPr>
      <xdr:spPr>
        <a:xfrm>
          <a:off x="1079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89535</xdr:rowOff>
    </xdr:from>
    <xdr:to>
      <xdr:col>10</xdr:col>
      <xdr:colOff>114300</xdr:colOff>
      <xdr:row>38</xdr:row>
      <xdr:rowOff>110490</xdr:rowOff>
    </xdr:to>
    <xdr:cxnSp macro="">
      <xdr:nvCxnSpPr>
        <xdr:cNvPr id="82" name="直線コネクタ 81"/>
        <xdr:cNvCxnSpPr/>
      </xdr:nvCxnSpPr>
      <xdr:spPr>
        <a:xfrm>
          <a:off x="1130300" y="66046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84" name="n_2aveValue【道路】&#10;有形固定資産減価償却率"/>
        <xdr:cNvSpPr txBox="1"/>
      </xdr:nvSpPr>
      <xdr:spPr>
        <a:xfrm>
          <a:off x="2705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5" name="n_3aveValue【道路】&#10;有形固定資産減価償却率"/>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83837</xdr:rowOff>
    </xdr:from>
    <xdr:ext cx="405111" cy="259045"/>
    <xdr:sp macro="" textlink="">
      <xdr:nvSpPr>
        <xdr:cNvPr id="87" name="n_1mainValue【道路】&#10;有形固定資産減価償却率"/>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45737</xdr:rowOff>
    </xdr:from>
    <xdr:ext cx="405111" cy="259045"/>
    <xdr:sp macro="" textlink="">
      <xdr:nvSpPr>
        <xdr:cNvPr id="88" name="n_2mainValue【道路】&#10;有形固定資産減価償却率"/>
        <xdr:cNvSpPr txBox="1"/>
      </xdr:nvSpPr>
      <xdr:spPr>
        <a:xfrm>
          <a:off x="2705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9" name="n_3main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131462</xdr:rowOff>
    </xdr:from>
    <xdr:ext cx="405111" cy="259045"/>
    <xdr:sp macro="" textlink="">
      <xdr:nvSpPr>
        <xdr:cNvPr id="90" name="n_4mainValue【道路】&#10;有形固定資産減価償却率"/>
        <xdr:cNvSpPr txBox="1"/>
      </xdr:nvSpPr>
      <xdr:spPr>
        <a:xfrm>
          <a:off x="927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xdr:cNvCxnSpPr/>
      </xdr:nvCxnSpPr>
      <xdr:spPr>
        <a:xfrm flipV="1">
          <a:off x="10476865" y="5675852"/>
          <a:ext cx="0" cy="146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xdr:cNvSpPr txBox="1"/>
      </xdr:nvSpPr>
      <xdr:spPr>
        <a:xfrm>
          <a:off x="10515600" y="7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xdr:cNvCxnSpPr/>
      </xdr:nvCxnSpPr>
      <xdr:spPr>
        <a:xfrm>
          <a:off x="10388600" y="714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xdr:cNvSpPr txBox="1"/>
      </xdr:nvSpPr>
      <xdr:spPr>
        <a:xfrm>
          <a:off x="10515600" y="54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xdr:cNvCxnSpPr/>
      </xdr:nvCxnSpPr>
      <xdr:spPr>
        <a:xfrm>
          <a:off x="10388600" y="567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60965</xdr:rowOff>
    </xdr:from>
    <xdr:ext cx="534377" cy="259045"/>
    <xdr:sp macro="" textlink="">
      <xdr:nvSpPr>
        <xdr:cNvPr id="119" name="【道路】&#10;一人当たり延長平均値テキスト"/>
        <xdr:cNvSpPr txBox="1"/>
      </xdr:nvSpPr>
      <xdr:spPr>
        <a:xfrm>
          <a:off x="10515600" y="6747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xdr:cNvSpPr/>
      </xdr:nvSpPr>
      <xdr:spPr>
        <a:xfrm>
          <a:off x="10426700" y="6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44</xdr:rowOff>
    </xdr:from>
    <xdr:to>
      <xdr:col>50</xdr:col>
      <xdr:colOff>165100</xdr:colOff>
      <xdr:row>40</xdr:row>
      <xdr:rowOff>101644</xdr:rowOff>
    </xdr:to>
    <xdr:sp macro="" textlink="">
      <xdr:nvSpPr>
        <xdr:cNvPr id="121" name="フローチャート: 判断 120"/>
        <xdr:cNvSpPr/>
      </xdr:nvSpPr>
      <xdr:spPr>
        <a:xfrm>
          <a:off x="9588500" y="685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32810</xdr:rowOff>
    </xdr:from>
    <xdr:to>
      <xdr:col>46</xdr:col>
      <xdr:colOff>38100</xdr:colOff>
      <xdr:row>40</xdr:row>
      <xdr:rowOff>134410</xdr:rowOff>
    </xdr:to>
    <xdr:sp macro="" textlink="">
      <xdr:nvSpPr>
        <xdr:cNvPr id="122" name="フローチャート: 判断 121"/>
        <xdr:cNvSpPr/>
      </xdr:nvSpPr>
      <xdr:spPr>
        <a:xfrm>
          <a:off x="8699500" y="68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26677</xdr:rowOff>
    </xdr:from>
    <xdr:to>
      <xdr:col>41</xdr:col>
      <xdr:colOff>101600</xdr:colOff>
      <xdr:row>40</xdr:row>
      <xdr:rowOff>128277</xdr:rowOff>
    </xdr:to>
    <xdr:sp macro="" textlink="">
      <xdr:nvSpPr>
        <xdr:cNvPr id="123" name="フローチャート: 判断 122"/>
        <xdr:cNvSpPr/>
      </xdr:nvSpPr>
      <xdr:spPr>
        <a:xfrm>
          <a:off x="7810500" y="688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31020</xdr:rowOff>
    </xdr:from>
    <xdr:to>
      <xdr:col>36</xdr:col>
      <xdr:colOff>165100</xdr:colOff>
      <xdr:row>40</xdr:row>
      <xdr:rowOff>132620</xdr:rowOff>
    </xdr:to>
    <xdr:sp macro="" textlink="">
      <xdr:nvSpPr>
        <xdr:cNvPr id="124" name="フローチャート: 判断 123"/>
        <xdr:cNvSpPr/>
      </xdr:nvSpPr>
      <xdr:spPr>
        <a:xfrm>
          <a:off x="6921500" y="68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81959</xdr:rowOff>
    </xdr:from>
    <xdr:to>
      <xdr:col>55</xdr:col>
      <xdr:colOff>50800</xdr:colOff>
      <xdr:row>41</xdr:row>
      <xdr:rowOff>12109</xdr:rowOff>
    </xdr:to>
    <xdr:sp macro="" textlink="">
      <xdr:nvSpPr>
        <xdr:cNvPr id="130" name="楕円 129"/>
        <xdr:cNvSpPr/>
      </xdr:nvSpPr>
      <xdr:spPr>
        <a:xfrm>
          <a:off x="10426700" y="693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60386</xdr:rowOff>
    </xdr:from>
    <xdr:ext cx="534377" cy="259045"/>
    <xdr:sp macro="" textlink="">
      <xdr:nvSpPr>
        <xdr:cNvPr id="131" name="【道路】&#10;一人当たり延長該当値テキスト"/>
        <xdr:cNvSpPr txBox="1"/>
      </xdr:nvSpPr>
      <xdr:spPr>
        <a:xfrm>
          <a:off x="10515600" y="691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85541</xdr:rowOff>
    </xdr:from>
    <xdr:to>
      <xdr:col>50</xdr:col>
      <xdr:colOff>165100</xdr:colOff>
      <xdr:row>41</xdr:row>
      <xdr:rowOff>15691</xdr:rowOff>
    </xdr:to>
    <xdr:sp macro="" textlink="">
      <xdr:nvSpPr>
        <xdr:cNvPr id="132" name="楕円 131"/>
        <xdr:cNvSpPr/>
      </xdr:nvSpPr>
      <xdr:spPr>
        <a:xfrm>
          <a:off x="9588500" y="694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132759</xdr:rowOff>
    </xdr:from>
    <xdr:to>
      <xdr:col>55</xdr:col>
      <xdr:colOff>0</xdr:colOff>
      <xdr:row>40</xdr:row>
      <xdr:rowOff>136341</xdr:rowOff>
    </xdr:to>
    <xdr:cxnSp macro="">
      <xdr:nvCxnSpPr>
        <xdr:cNvPr id="133" name="直線コネクタ 132"/>
        <xdr:cNvCxnSpPr/>
      </xdr:nvCxnSpPr>
      <xdr:spPr>
        <a:xfrm flipV="1">
          <a:off x="9639300" y="6990759"/>
          <a:ext cx="8382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90989</xdr:rowOff>
    </xdr:from>
    <xdr:to>
      <xdr:col>46</xdr:col>
      <xdr:colOff>38100</xdr:colOff>
      <xdr:row>41</xdr:row>
      <xdr:rowOff>21139</xdr:rowOff>
    </xdr:to>
    <xdr:sp macro="" textlink="">
      <xdr:nvSpPr>
        <xdr:cNvPr id="134" name="楕円 133"/>
        <xdr:cNvSpPr/>
      </xdr:nvSpPr>
      <xdr:spPr>
        <a:xfrm>
          <a:off x="8699500" y="694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136341</xdr:rowOff>
    </xdr:from>
    <xdr:to>
      <xdr:col>50</xdr:col>
      <xdr:colOff>114300</xdr:colOff>
      <xdr:row>40</xdr:row>
      <xdr:rowOff>141789</xdr:rowOff>
    </xdr:to>
    <xdr:cxnSp macro="">
      <xdr:nvCxnSpPr>
        <xdr:cNvPr id="135" name="直線コネクタ 134"/>
        <xdr:cNvCxnSpPr/>
      </xdr:nvCxnSpPr>
      <xdr:spPr>
        <a:xfrm flipV="1">
          <a:off x="8750300" y="6994341"/>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93942</xdr:rowOff>
    </xdr:from>
    <xdr:to>
      <xdr:col>41</xdr:col>
      <xdr:colOff>101600</xdr:colOff>
      <xdr:row>41</xdr:row>
      <xdr:rowOff>24092</xdr:rowOff>
    </xdr:to>
    <xdr:sp macro="" textlink="">
      <xdr:nvSpPr>
        <xdr:cNvPr id="136" name="楕円 135"/>
        <xdr:cNvSpPr/>
      </xdr:nvSpPr>
      <xdr:spPr>
        <a:xfrm>
          <a:off x="7810500" y="695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141789</xdr:rowOff>
    </xdr:from>
    <xdr:to>
      <xdr:col>45</xdr:col>
      <xdr:colOff>177800</xdr:colOff>
      <xdr:row>40</xdr:row>
      <xdr:rowOff>144742</xdr:rowOff>
    </xdr:to>
    <xdr:cxnSp macro="">
      <xdr:nvCxnSpPr>
        <xdr:cNvPr id="137" name="直線コネクタ 136"/>
        <xdr:cNvCxnSpPr/>
      </xdr:nvCxnSpPr>
      <xdr:spPr>
        <a:xfrm flipV="1">
          <a:off x="7861300" y="6999789"/>
          <a:ext cx="8890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97390</xdr:rowOff>
    </xdr:from>
    <xdr:to>
      <xdr:col>36</xdr:col>
      <xdr:colOff>165100</xdr:colOff>
      <xdr:row>41</xdr:row>
      <xdr:rowOff>27540</xdr:rowOff>
    </xdr:to>
    <xdr:sp macro="" textlink="">
      <xdr:nvSpPr>
        <xdr:cNvPr id="138" name="楕円 137"/>
        <xdr:cNvSpPr/>
      </xdr:nvSpPr>
      <xdr:spPr>
        <a:xfrm>
          <a:off x="6921500" y="69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144742</xdr:rowOff>
    </xdr:from>
    <xdr:to>
      <xdr:col>41</xdr:col>
      <xdr:colOff>50800</xdr:colOff>
      <xdr:row>40</xdr:row>
      <xdr:rowOff>148190</xdr:rowOff>
    </xdr:to>
    <xdr:cxnSp macro="">
      <xdr:nvCxnSpPr>
        <xdr:cNvPr id="139" name="直線コネクタ 138"/>
        <xdr:cNvCxnSpPr/>
      </xdr:nvCxnSpPr>
      <xdr:spPr>
        <a:xfrm flipV="1">
          <a:off x="6972300" y="7002742"/>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118171</xdr:rowOff>
    </xdr:from>
    <xdr:ext cx="534377" cy="259045"/>
    <xdr:sp macro="" textlink="">
      <xdr:nvSpPr>
        <xdr:cNvPr id="140" name="n_1aveValue【道路】&#10;一人当たり延長"/>
        <xdr:cNvSpPr txBox="1"/>
      </xdr:nvSpPr>
      <xdr:spPr>
        <a:xfrm>
          <a:off x="9359411" y="663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150937</xdr:rowOff>
    </xdr:from>
    <xdr:ext cx="534377" cy="259045"/>
    <xdr:sp macro="" textlink="">
      <xdr:nvSpPr>
        <xdr:cNvPr id="141" name="n_2aveValue【道路】&#10;一人当たり延長"/>
        <xdr:cNvSpPr txBox="1"/>
      </xdr:nvSpPr>
      <xdr:spPr>
        <a:xfrm>
          <a:off x="8483111" y="666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144804</xdr:rowOff>
    </xdr:from>
    <xdr:ext cx="534377" cy="259045"/>
    <xdr:sp macro="" textlink="">
      <xdr:nvSpPr>
        <xdr:cNvPr id="142" name="n_3aveValue【道路】&#10;一人当たり延長"/>
        <xdr:cNvSpPr txBox="1"/>
      </xdr:nvSpPr>
      <xdr:spPr>
        <a:xfrm>
          <a:off x="7594111" y="665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149147</xdr:rowOff>
    </xdr:from>
    <xdr:ext cx="534377" cy="259045"/>
    <xdr:sp macro="" textlink="">
      <xdr:nvSpPr>
        <xdr:cNvPr id="143" name="n_4aveValue【道路】&#10;一人当たり延長"/>
        <xdr:cNvSpPr txBox="1"/>
      </xdr:nvSpPr>
      <xdr:spPr>
        <a:xfrm>
          <a:off x="6705111" y="66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6818</xdr:rowOff>
    </xdr:from>
    <xdr:ext cx="534377" cy="259045"/>
    <xdr:sp macro="" textlink="">
      <xdr:nvSpPr>
        <xdr:cNvPr id="144" name="n_1mainValue【道路】&#10;一人当たり延長"/>
        <xdr:cNvSpPr txBox="1"/>
      </xdr:nvSpPr>
      <xdr:spPr>
        <a:xfrm>
          <a:off x="9359411" y="703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12266</xdr:rowOff>
    </xdr:from>
    <xdr:ext cx="534377" cy="259045"/>
    <xdr:sp macro="" textlink="">
      <xdr:nvSpPr>
        <xdr:cNvPr id="145" name="n_2mainValue【道路】&#10;一人当たり延長"/>
        <xdr:cNvSpPr txBox="1"/>
      </xdr:nvSpPr>
      <xdr:spPr>
        <a:xfrm>
          <a:off x="8483111" y="70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15219</xdr:rowOff>
    </xdr:from>
    <xdr:ext cx="534377" cy="259045"/>
    <xdr:sp macro="" textlink="">
      <xdr:nvSpPr>
        <xdr:cNvPr id="146" name="n_3mainValue【道路】&#10;一人当たり延長"/>
        <xdr:cNvSpPr txBox="1"/>
      </xdr:nvSpPr>
      <xdr:spPr>
        <a:xfrm>
          <a:off x="7594111" y="704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18667</xdr:rowOff>
    </xdr:from>
    <xdr:ext cx="534377" cy="259045"/>
    <xdr:sp macro="" textlink="">
      <xdr:nvSpPr>
        <xdr:cNvPr id="147" name="n_4mainValue【道路】&#10;一人当たり延長"/>
        <xdr:cNvSpPr txBox="1"/>
      </xdr:nvSpPr>
      <xdr:spPr>
        <a:xfrm>
          <a:off x="6705111" y="704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xdr:cNvCxnSpPr/>
      </xdr:nvCxnSpPr>
      <xdr:spPr>
        <a:xfrm flipV="1">
          <a:off x="4634865" y="9524456"/>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xdr:cNvSpPr txBox="1"/>
      </xdr:nvSpPr>
      <xdr:spPr>
        <a:xfrm>
          <a:off x="4673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xdr:cNvCxnSpPr/>
      </xdr:nvCxnSpPr>
      <xdr:spPr>
        <a:xfrm>
          <a:off x="4546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105954</xdr:rowOff>
    </xdr:from>
    <xdr:to>
      <xdr:col>15</xdr:col>
      <xdr:colOff>101600</xdr:colOff>
      <xdr:row>61</xdr:row>
      <xdr:rowOff>36104</xdr:rowOff>
    </xdr:to>
    <xdr:sp macro="" textlink="">
      <xdr:nvSpPr>
        <xdr:cNvPr id="181" name="フローチャート: 判断 180"/>
        <xdr:cNvSpPr/>
      </xdr:nvSpPr>
      <xdr:spPr>
        <a:xfrm>
          <a:off x="2857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76563</xdr:rowOff>
    </xdr:from>
    <xdr:to>
      <xdr:col>10</xdr:col>
      <xdr:colOff>165100</xdr:colOff>
      <xdr:row>61</xdr:row>
      <xdr:rowOff>6713</xdr:rowOff>
    </xdr:to>
    <xdr:sp macro="" textlink="">
      <xdr:nvSpPr>
        <xdr:cNvPr id="182" name="フローチャート: 判断 181"/>
        <xdr:cNvSpPr/>
      </xdr:nvSpPr>
      <xdr:spPr>
        <a:xfrm>
          <a:off x="1968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55335</xdr:rowOff>
    </xdr:from>
    <xdr:to>
      <xdr:col>6</xdr:col>
      <xdr:colOff>38100</xdr:colOff>
      <xdr:row>60</xdr:row>
      <xdr:rowOff>156935</xdr:rowOff>
    </xdr:to>
    <xdr:sp macro="" textlink="">
      <xdr:nvSpPr>
        <xdr:cNvPr id="183" name="フローチャート: 判断 182"/>
        <xdr:cNvSpPr/>
      </xdr:nvSpPr>
      <xdr:spPr>
        <a:xfrm>
          <a:off x="1079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81462</xdr:rowOff>
    </xdr:from>
    <xdr:to>
      <xdr:col>24</xdr:col>
      <xdr:colOff>114300</xdr:colOff>
      <xdr:row>62</xdr:row>
      <xdr:rowOff>11612</xdr:rowOff>
    </xdr:to>
    <xdr:sp macro="" textlink="">
      <xdr:nvSpPr>
        <xdr:cNvPr id="189" name="楕円 188"/>
        <xdr:cNvSpPr/>
      </xdr:nvSpPr>
      <xdr:spPr>
        <a:xfrm>
          <a:off x="45847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59889</xdr:rowOff>
    </xdr:from>
    <xdr:ext cx="405111" cy="259045"/>
    <xdr:sp macro="" textlink="">
      <xdr:nvSpPr>
        <xdr:cNvPr id="190" name="【橋りょう・トンネル】&#10;有形固定資産減価償却率該当値テキスト"/>
        <xdr:cNvSpPr txBox="1"/>
      </xdr:nvSpPr>
      <xdr:spPr>
        <a:xfrm>
          <a:off x="4673600"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58601</xdr:rowOff>
    </xdr:from>
    <xdr:to>
      <xdr:col>20</xdr:col>
      <xdr:colOff>38100</xdr:colOff>
      <xdr:row>61</xdr:row>
      <xdr:rowOff>160201</xdr:rowOff>
    </xdr:to>
    <xdr:sp macro="" textlink="">
      <xdr:nvSpPr>
        <xdr:cNvPr id="191" name="楕円 190"/>
        <xdr:cNvSpPr/>
      </xdr:nvSpPr>
      <xdr:spPr>
        <a:xfrm>
          <a:off x="3746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109401</xdr:rowOff>
    </xdr:from>
    <xdr:to>
      <xdr:col>24</xdr:col>
      <xdr:colOff>63500</xdr:colOff>
      <xdr:row>61</xdr:row>
      <xdr:rowOff>132262</xdr:rowOff>
    </xdr:to>
    <xdr:cxnSp macro="">
      <xdr:nvCxnSpPr>
        <xdr:cNvPr id="192" name="直線コネクタ 191"/>
        <xdr:cNvCxnSpPr/>
      </xdr:nvCxnSpPr>
      <xdr:spPr>
        <a:xfrm>
          <a:off x="3797300" y="1056785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37374</xdr:rowOff>
    </xdr:from>
    <xdr:to>
      <xdr:col>15</xdr:col>
      <xdr:colOff>101600</xdr:colOff>
      <xdr:row>61</xdr:row>
      <xdr:rowOff>138974</xdr:rowOff>
    </xdr:to>
    <xdr:sp macro="" textlink="">
      <xdr:nvSpPr>
        <xdr:cNvPr id="193" name="楕円 192"/>
        <xdr:cNvSpPr/>
      </xdr:nvSpPr>
      <xdr:spPr>
        <a:xfrm>
          <a:off x="2857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88174</xdr:rowOff>
    </xdr:from>
    <xdr:to>
      <xdr:col>19</xdr:col>
      <xdr:colOff>177800</xdr:colOff>
      <xdr:row>61</xdr:row>
      <xdr:rowOff>109401</xdr:rowOff>
    </xdr:to>
    <xdr:cxnSp macro="">
      <xdr:nvCxnSpPr>
        <xdr:cNvPr id="194" name="直線コネクタ 193"/>
        <xdr:cNvCxnSpPr/>
      </xdr:nvCxnSpPr>
      <xdr:spPr>
        <a:xfrm>
          <a:off x="2908300" y="1054662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12881</xdr:rowOff>
    </xdr:from>
    <xdr:to>
      <xdr:col>10</xdr:col>
      <xdr:colOff>165100</xdr:colOff>
      <xdr:row>61</xdr:row>
      <xdr:rowOff>114481</xdr:rowOff>
    </xdr:to>
    <xdr:sp macro="" textlink="">
      <xdr:nvSpPr>
        <xdr:cNvPr id="195" name="楕円 194"/>
        <xdr:cNvSpPr/>
      </xdr:nvSpPr>
      <xdr:spPr>
        <a:xfrm>
          <a:off x="1968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63681</xdr:rowOff>
    </xdr:from>
    <xdr:to>
      <xdr:col>15</xdr:col>
      <xdr:colOff>50800</xdr:colOff>
      <xdr:row>61</xdr:row>
      <xdr:rowOff>88174</xdr:rowOff>
    </xdr:to>
    <xdr:cxnSp macro="">
      <xdr:nvCxnSpPr>
        <xdr:cNvPr id="196" name="直線コネクタ 195"/>
        <xdr:cNvCxnSpPr/>
      </xdr:nvCxnSpPr>
      <xdr:spPr>
        <a:xfrm>
          <a:off x="2019300" y="1052213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163104</xdr:rowOff>
    </xdr:from>
    <xdr:to>
      <xdr:col>6</xdr:col>
      <xdr:colOff>38100</xdr:colOff>
      <xdr:row>61</xdr:row>
      <xdr:rowOff>93254</xdr:rowOff>
    </xdr:to>
    <xdr:sp macro="" textlink="">
      <xdr:nvSpPr>
        <xdr:cNvPr id="197" name="楕円 196"/>
        <xdr:cNvSpPr/>
      </xdr:nvSpPr>
      <xdr:spPr>
        <a:xfrm>
          <a:off x="1079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42454</xdr:rowOff>
    </xdr:from>
    <xdr:to>
      <xdr:col>10</xdr:col>
      <xdr:colOff>114300</xdr:colOff>
      <xdr:row>61</xdr:row>
      <xdr:rowOff>63681</xdr:rowOff>
    </xdr:to>
    <xdr:cxnSp macro="">
      <xdr:nvCxnSpPr>
        <xdr:cNvPr id="198" name="直線コネクタ 197"/>
        <xdr:cNvCxnSpPr/>
      </xdr:nvCxnSpPr>
      <xdr:spPr>
        <a:xfrm>
          <a:off x="1130300" y="1050090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9" name="n_1aveValue【橋りょう・トンネル】&#10;有形固定資産減価償却率"/>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52631</xdr:rowOff>
    </xdr:from>
    <xdr:ext cx="405111" cy="259045"/>
    <xdr:sp macro="" textlink="">
      <xdr:nvSpPr>
        <xdr:cNvPr id="200" name="n_2aveValue【橋りょう・トンネル】&#10;有形固定資産減価償却率"/>
        <xdr:cNvSpPr txBox="1"/>
      </xdr:nvSpPr>
      <xdr:spPr>
        <a:xfrm>
          <a:off x="2705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23240</xdr:rowOff>
    </xdr:from>
    <xdr:ext cx="405111" cy="259045"/>
    <xdr:sp macro="" textlink="">
      <xdr:nvSpPr>
        <xdr:cNvPr id="201" name="n_3aveValue【橋りょう・トンネル】&#10;有形固定資産減価償却率"/>
        <xdr:cNvSpPr txBox="1"/>
      </xdr:nvSpPr>
      <xdr:spPr>
        <a:xfrm>
          <a:off x="1816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2012</xdr:rowOff>
    </xdr:from>
    <xdr:ext cx="405111" cy="259045"/>
    <xdr:sp macro="" textlink="">
      <xdr:nvSpPr>
        <xdr:cNvPr id="202" name="n_4aveValue【橋りょう・トンネル】&#10;有形固定資産減価償却率"/>
        <xdr:cNvSpPr txBox="1"/>
      </xdr:nvSpPr>
      <xdr:spPr>
        <a:xfrm>
          <a:off x="927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151328</xdr:rowOff>
    </xdr:from>
    <xdr:ext cx="405111" cy="259045"/>
    <xdr:sp macro="" textlink="">
      <xdr:nvSpPr>
        <xdr:cNvPr id="203" name="n_1mainValue【橋りょう・トンネル】&#10;有形固定資産減価償却率"/>
        <xdr:cNvSpPr txBox="1"/>
      </xdr:nvSpPr>
      <xdr:spPr>
        <a:xfrm>
          <a:off x="35820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204" name="n_2mainValue【橋りょう・トンネル】&#10;有形固定資産減価償却率"/>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105608</xdr:rowOff>
    </xdr:from>
    <xdr:ext cx="405111" cy="259045"/>
    <xdr:sp macro="" textlink="">
      <xdr:nvSpPr>
        <xdr:cNvPr id="205" name="n_3mainValue【橋りょう・トンネル】&#10;有形固定資産減価償却率"/>
        <xdr:cNvSpPr txBox="1"/>
      </xdr:nvSpPr>
      <xdr:spPr>
        <a:xfrm>
          <a:off x="1816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84381</xdr:rowOff>
    </xdr:from>
    <xdr:ext cx="405111" cy="259045"/>
    <xdr:sp macro="" textlink="">
      <xdr:nvSpPr>
        <xdr:cNvPr id="206" name="n_4mainValue【橋りょう・トンネル】&#10;有形固定資産減価償却率"/>
        <xdr:cNvSpPr txBox="1"/>
      </xdr:nvSpPr>
      <xdr:spPr>
        <a:xfrm>
          <a:off x="927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xdr:cNvCxnSpPr/>
      </xdr:nvCxnSpPr>
      <xdr:spPr>
        <a:xfrm flipV="1">
          <a:off x="10476865" y="9609880"/>
          <a:ext cx="0" cy="14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xdr:cNvSpPr txBox="1"/>
      </xdr:nvSpPr>
      <xdr:spPr>
        <a:xfrm>
          <a:off x="10515600" y="1110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xdr:cNvCxnSpPr/>
      </xdr:nvCxnSpPr>
      <xdr:spPr>
        <a:xfrm>
          <a:off x="10388600" y="1110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xdr:cNvSpPr txBox="1"/>
      </xdr:nvSpPr>
      <xdr:spPr>
        <a:xfrm>
          <a:off x="10515600" y="93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xdr:cNvCxnSpPr/>
      </xdr:nvCxnSpPr>
      <xdr:spPr>
        <a:xfrm>
          <a:off x="10388600" y="960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5571</xdr:rowOff>
    </xdr:from>
    <xdr:ext cx="599010" cy="259045"/>
    <xdr:sp macro="" textlink="">
      <xdr:nvSpPr>
        <xdr:cNvPr id="237" name="【橋りょう・トンネル】&#10;一人当たり有形固定資産（償却資産）額平均値テキスト"/>
        <xdr:cNvSpPr txBox="1"/>
      </xdr:nvSpPr>
      <xdr:spPr>
        <a:xfrm>
          <a:off x="10515600" y="1063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xdr:cNvSpPr/>
      </xdr:nvSpPr>
      <xdr:spPr>
        <a:xfrm>
          <a:off x="10426700" y="1065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118473</xdr:rowOff>
    </xdr:from>
    <xdr:to>
      <xdr:col>50</xdr:col>
      <xdr:colOff>165100</xdr:colOff>
      <xdr:row>62</xdr:row>
      <xdr:rowOff>48623</xdr:rowOff>
    </xdr:to>
    <xdr:sp macro="" textlink="">
      <xdr:nvSpPr>
        <xdr:cNvPr id="239" name="フローチャート: 判断 238"/>
        <xdr:cNvSpPr/>
      </xdr:nvSpPr>
      <xdr:spPr>
        <a:xfrm>
          <a:off x="9588500" y="1057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142384</xdr:rowOff>
    </xdr:from>
    <xdr:to>
      <xdr:col>46</xdr:col>
      <xdr:colOff>38100</xdr:colOff>
      <xdr:row>62</xdr:row>
      <xdr:rowOff>72534</xdr:rowOff>
    </xdr:to>
    <xdr:sp macro="" textlink="">
      <xdr:nvSpPr>
        <xdr:cNvPr id="240" name="フローチャート: 判断 239"/>
        <xdr:cNvSpPr/>
      </xdr:nvSpPr>
      <xdr:spPr>
        <a:xfrm>
          <a:off x="8699500" y="1060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143079</xdr:rowOff>
    </xdr:from>
    <xdr:to>
      <xdr:col>41</xdr:col>
      <xdr:colOff>101600</xdr:colOff>
      <xdr:row>62</xdr:row>
      <xdr:rowOff>73229</xdr:rowOff>
    </xdr:to>
    <xdr:sp macro="" textlink="">
      <xdr:nvSpPr>
        <xdr:cNvPr id="241" name="フローチャート: 判断 240"/>
        <xdr:cNvSpPr/>
      </xdr:nvSpPr>
      <xdr:spPr>
        <a:xfrm>
          <a:off x="7810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124972</xdr:rowOff>
    </xdr:from>
    <xdr:to>
      <xdr:col>36</xdr:col>
      <xdr:colOff>165100</xdr:colOff>
      <xdr:row>62</xdr:row>
      <xdr:rowOff>55122</xdr:rowOff>
    </xdr:to>
    <xdr:sp macro="" textlink="">
      <xdr:nvSpPr>
        <xdr:cNvPr id="242" name="フローチャート: 判断 241"/>
        <xdr:cNvSpPr/>
      </xdr:nvSpPr>
      <xdr:spPr>
        <a:xfrm>
          <a:off x="6921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115029</xdr:rowOff>
    </xdr:from>
    <xdr:to>
      <xdr:col>55</xdr:col>
      <xdr:colOff>50800</xdr:colOff>
      <xdr:row>61</xdr:row>
      <xdr:rowOff>45179</xdr:rowOff>
    </xdr:to>
    <xdr:sp macro="" textlink="">
      <xdr:nvSpPr>
        <xdr:cNvPr id="248" name="楕円 247"/>
        <xdr:cNvSpPr/>
      </xdr:nvSpPr>
      <xdr:spPr>
        <a:xfrm>
          <a:off x="10426700" y="1040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137906</xdr:rowOff>
    </xdr:from>
    <xdr:ext cx="599010" cy="259045"/>
    <xdr:sp macro="" textlink="">
      <xdr:nvSpPr>
        <xdr:cNvPr id="249" name="【橋りょう・トンネル】&#10;一人当たり有形固定資産（償却資産）額該当値テキスト"/>
        <xdr:cNvSpPr txBox="1"/>
      </xdr:nvSpPr>
      <xdr:spPr>
        <a:xfrm>
          <a:off x="10515600" y="1025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123751</xdr:rowOff>
    </xdr:from>
    <xdr:to>
      <xdr:col>50</xdr:col>
      <xdr:colOff>165100</xdr:colOff>
      <xdr:row>61</xdr:row>
      <xdr:rowOff>53901</xdr:rowOff>
    </xdr:to>
    <xdr:sp macro="" textlink="">
      <xdr:nvSpPr>
        <xdr:cNvPr id="250" name="楕円 249"/>
        <xdr:cNvSpPr/>
      </xdr:nvSpPr>
      <xdr:spPr>
        <a:xfrm>
          <a:off x="9588500" y="1041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165829</xdr:rowOff>
    </xdr:from>
    <xdr:to>
      <xdr:col>55</xdr:col>
      <xdr:colOff>0</xdr:colOff>
      <xdr:row>61</xdr:row>
      <xdr:rowOff>3101</xdr:rowOff>
    </xdr:to>
    <xdr:cxnSp macro="">
      <xdr:nvCxnSpPr>
        <xdr:cNvPr id="251" name="直線コネクタ 250"/>
        <xdr:cNvCxnSpPr/>
      </xdr:nvCxnSpPr>
      <xdr:spPr>
        <a:xfrm flipV="1">
          <a:off x="9639300" y="10452829"/>
          <a:ext cx="838200" cy="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138126</xdr:rowOff>
    </xdr:from>
    <xdr:to>
      <xdr:col>46</xdr:col>
      <xdr:colOff>38100</xdr:colOff>
      <xdr:row>61</xdr:row>
      <xdr:rowOff>68276</xdr:rowOff>
    </xdr:to>
    <xdr:sp macro="" textlink="">
      <xdr:nvSpPr>
        <xdr:cNvPr id="252" name="楕円 251"/>
        <xdr:cNvSpPr/>
      </xdr:nvSpPr>
      <xdr:spPr>
        <a:xfrm>
          <a:off x="8699500" y="10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3101</xdr:rowOff>
    </xdr:from>
    <xdr:to>
      <xdr:col>50</xdr:col>
      <xdr:colOff>114300</xdr:colOff>
      <xdr:row>61</xdr:row>
      <xdr:rowOff>17476</xdr:rowOff>
    </xdr:to>
    <xdr:cxnSp macro="">
      <xdr:nvCxnSpPr>
        <xdr:cNvPr id="253" name="直線コネクタ 252"/>
        <xdr:cNvCxnSpPr/>
      </xdr:nvCxnSpPr>
      <xdr:spPr>
        <a:xfrm flipV="1">
          <a:off x="8750300" y="10461551"/>
          <a:ext cx="889000" cy="1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144914</xdr:rowOff>
    </xdr:from>
    <xdr:to>
      <xdr:col>41</xdr:col>
      <xdr:colOff>101600</xdr:colOff>
      <xdr:row>61</xdr:row>
      <xdr:rowOff>75064</xdr:rowOff>
    </xdr:to>
    <xdr:sp macro="" textlink="">
      <xdr:nvSpPr>
        <xdr:cNvPr id="254" name="楕円 253"/>
        <xdr:cNvSpPr/>
      </xdr:nvSpPr>
      <xdr:spPr>
        <a:xfrm>
          <a:off x="7810500" y="1043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17476</xdr:rowOff>
    </xdr:from>
    <xdr:to>
      <xdr:col>45</xdr:col>
      <xdr:colOff>177800</xdr:colOff>
      <xdr:row>61</xdr:row>
      <xdr:rowOff>24264</xdr:rowOff>
    </xdr:to>
    <xdr:cxnSp macro="">
      <xdr:nvCxnSpPr>
        <xdr:cNvPr id="255" name="直線コネクタ 254"/>
        <xdr:cNvCxnSpPr/>
      </xdr:nvCxnSpPr>
      <xdr:spPr>
        <a:xfrm flipV="1">
          <a:off x="7861300" y="10475926"/>
          <a:ext cx="889000" cy="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153978</xdr:rowOff>
    </xdr:from>
    <xdr:to>
      <xdr:col>36</xdr:col>
      <xdr:colOff>165100</xdr:colOff>
      <xdr:row>61</xdr:row>
      <xdr:rowOff>84128</xdr:rowOff>
    </xdr:to>
    <xdr:sp macro="" textlink="">
      <xdr:nvSpPr>
        <xdr:cNvPr id="256" name="楕円 255"/>
        <xdr:cNvSpPr/>
      </xdr:nvSpPr>
      <xdr:spPr>
        <a:xfrm>
          <a:off x="6921500" y="1044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24264</xdr:rowOff>
    </xdr:from>
    <xdr:to>
      <xdr:col>41</xdr:col>
      <xdr:colOff>50800</xdr:colOff>
      <xdr:row>61</xdr:row>
      <xdr:rowOff>33328</xdr:rowOff>
    </xdr:to>
    <xdr:cxnSp macro="">
      <xdr:nvCxnSpPr>
        <xdr:cNvPr id="257" name="直線コネクタ 256"/>
        <xdr:cNvCxnSpPr/>
      </xdr:nvCxnSpPr>
      <xdr:spPr>
        <a:xfrm flipV="1">
          <a:off x="6972300" y="10482714"/>
          <a:ext cx="889000" cy="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39750</xdr:rowOff>
    </xdr:from>
    <xdr:ext cx="599010" cy="259045"/>
    <xdr:sp macro="" textlink="">
      <xdr:nvSpPr>
        <xdr:cNvPr id="258" name="n_1aveValue【橋りょう・トンネル】&#10;一人当たり有形固定資産（償却資産）額"/>
        <xdr:cNvSpPr txBox="1"/>
      </xdr:nvSpPr>
      <xdr:spPr>
        <a:xfrm>
          <a:off x="9327095" y="1066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63661</xdr:rowOff>
    </xdr:from>
    <xdr:ext cx="599010" cy="259045"/>
    <xdr:sp macro="" textlink="">
      <xdr:nvSpPr>
        <xdr:cNvPr id="259" name="n_2aveValue【橋りょう・トンネル】&#10;一人当たり有形固定資産（償却資産）額"/>
        <xdr:cNvSpPr txBox="1"/>
      </xdr:nvSpPr>
      <xdr:spPr>
        <a:xfrm>
          <a:off x="8450795" y="1069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64356</xdr:rowOff>
    </xdr:from>
    <xdr:ext cx="599010" cy="259045"/>
    <xdr:sp macro="" textlink="">
      <xdr:nvSpPr>
        <xdr:cNvPr id="260" name="n_3aveValue【橋りょう・トンネル】&#10;一人当たり有形固定資産（償却資産）額"/>
        <xdr:cNvSpPr txBox="1"/>
      </xdr:nvSpPr>
      <xdr:spPr>
        <a:xfrm>
          <a:off x="7561795" y="1069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46249</xdr:rowOff>
    </xdr:from>
    <xdr:ext cx="599010" cy="259045"/>
    <xdr:sp macro="" textlink="">
      <xdr:nvSpPr>
        <xdr:cNvPr id="261" name="n_4aveValue【橋りょう・トンネル】&#10;一人当たり有形固定資産（償却資産）額"/>
        <xdr:cNvSpPr txBox="1"/>
      </xdr:nvSpPr>
      <xdr:spPr>
        <a:xfrm>
          <a:off x="6672795" y="1067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70428</xdr:rowOff>
    </xdr:from>
    <xdr:ext cx="599010" cy="259045"/>
    <xdr:sp macro="" textlink="">
      <xdr:nvSpPr>
        <xdr:cNvPr id="262" name="n_1mainValue【橋りょう・トンネル】&#10;一人当たり有形固定資産（償却資産）額"/>
        <xdr:cNvSpPr txBox="1"/>
      </xdr:nvSpPr>
      <xdr:spPr>
        <a:xfrm>
          <a:off x="9327095" y="1018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84803</xdr:rowOff>
    </xdr:from>
    <xdr:ext cx="599010" cy="259045"/>
    <xdr:sp macro="" textlink="">
      <xdr:nvSpPr>
        <xdr:cNvPr id="263" name="n_2mainValue【橋りょう・トンネル】&#10;一人当たり有形固定資産（償却資産）額"/>
        <xdr:cNvSpPr txBox="1"/>
      </xdr:nvSpPr>
      <xdr:spPr>
        <a:xfrm>
          <a:off x="8450795" y="1020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91591</xdr:rowOff>
    </xdr:from>
    <xdr:ext cx="599010" cy="259045"/>
    <xdr:sp macro="" textlink="">
      <xdr:nvSpPr>
        <xdr:cNvPr id="264" name="n_3mainValue【橋りょう・トンネル】&#10;一人当たり有形固定資産（償却資産）額"/>
        <xdr:cNvSpPr txBox="1"/>
      </xdr:nvSpPr>
      <xdr:spPr>
        <a:xfrm>
          <a:off x="7561795" y="1020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100655</xdr:rowOff>
    </xdr:from>
    <xdr:ext cx="599010" cy="259045"/>
    <xdr:sp macro="" textlink="">
      <xdr:nvSpPr>
        <xdr:cNvPr id="265" name="n_4mainValue【橋りょう・トンネル】&#10;一人当たり有形固定資産（償却資産）額"/>
        <xdr:cNvSpPr txBox="1"/>
      </xdr:nvSpPr>
      <xdr:spPr>
        <a:xfrm>
          <a:off x="6672795" y="1021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40657</xdr:rowOff>
    </xdr:from>
    <xdr:ext cx="405111" cy="259045"/>
    <xdr:sp macro="" textlink="">
      <xdr:nvSpPr>
        <xdr:cNvPr id="295" name="【公営住宅】&#10;有形固定資産減価償却率平均値テキスト"/>
        <xdr:cNvSpPr txBox="1"/>
      </xdr:nvSpPr>
      <xdr:spPr>
        <a:xfrm>
          <a:off x="4673600" y="1409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xdr:cNvSpPr/>
      </xdr:nvSpPr>
      <xdr:spPr>
        <a:xfrm>
          <a:off x="4584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97" name="フローチャート: 判断 296"/>
        <xdr:cNvSpPr/>
      </xdr:nvSpPr>
      <xdr:spPr>
        <a:xfrm>
          <a:off x="3746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65405</xdr:rowOff>
    </xdr:from>
    <xdr:to>
      <xdr:col>15</xdr:col>
      <xdr:colOff>101600</xdr:colOff>
      <xdr:row>83</xdr:row>
      <xdr:rowOff>167005</xdr:rowOff>
    </xdr:to>
    <xdr:sp macro="" textlink="">
      <xdr:nvSpPr>
        <xdr:cNvPr id="298" name="フローチャート: 判断 297"/>
        <xdr:cNvSpPr/>
      </xdr:nvSpPr>
      <xdr:spPr>
        <a:xfrm>
          <a:off x="2857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48261</xdr:rowOff>
    </xdr:from>
    <xdr:to>
      <xdr:col>10</xdr:col>
      <xdr:colOff>165100</xdr:colOff>
      <xdr:row>83</xdr:row>
      <xdr:rowOff>149861</xdr:rowOff>
    </xdr:to>
    <xdr:sp macro="" textlink="">
      <xdr:nvSpPr>
        <xdr:cNvPr id="299" name="フローチャート: 判断 298"/>
        <xdr:cNvSpPr/>
      </xdr:nvSpPr>
      <xdr:spPr>
        <a:xfrm>
          <a:off x="1968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17780</xdr:rowOff>
    </xdr:from>
    <xdr:to>
      <xdr:col>6</xdr:col>
      <xdr:colOff>38100</xdr:colOff>
      <xdr:row>83</xdr:row>
      <xdr:rowOff>119380</xdr:rowOff>
    </xdr:to>
    <xdr:sp macro="" textlink="">
      <xdr:nvSpPr>
        <xdr:cNvPr id="300" name="フローチャート: 判断 299"/>
        <xdr:cNvSpPr/>
      </xdr:nvSpPr>
      <xdr:spPr>
        <a:xfrm>
          <a:off x="1079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139700</xdr:rowOff>
    </xdr:from>
    <xdr:to>
      <xdr:col>24</xdr:col>
      <xdr:colOff>114300</xdr:colOff>
      <xdr:row>85</xdr:row>
      <xdr:rowOff>69850</xdr:rowOff>
    </xdr:to>
    <xdr:sp macro="" textlink="">
      <xdr:nvSpPr>
        <xdr:cNvPr id="306" name="楕円 305"/>
        <xdr:cNvSpPr/>
      </xdr:nvSpPr>
      <xdr:spPr>
        <a:xfrm>
          <a:off x="4584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118127</xdr:rowOff>
    </xdr:from>
    <xdr:ext cx="405111" cy="259045"/>
    <xdr:sp macro="" textlink="">
      <xdr:nvSpPr>
        <xdr:cNvPr id="307" name="【公営住宅】&#10;有形固定資産減価償却率該当値テキスト"/>
        <xdr:cNvSpPr txBox="1"/>
      </xdr:nvSpPr>
      <xdr:spPr>
        <a:xfrm>
          <a:off x="4673600"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101600</xdr:rowOff>
    </xdr:from>
    <xdr:to>
      <xdr:col>20</xdr:col>
      <xdr:colOff>38100</xdr:colOff>
      <xdr:row>85</xdr:row>
      <xdr:rowOff>31750</xdr:rowOff>
    </xdr:to>
    <xdr:sp macro="" textlink="">
      <xdr:nvSpPr>
        <xdr:cNvPr id="308" name="楕円 307"/>
        <xdr:cNvSpPr/>
      </xdr:nvSpPr>
      <xdr:spPr>
        <a:xfrm>
          <a:off x="3746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152400</xdr:rowOff>
    </xdr:from>
    <xdr:to>
      <xdr:col>24</xdr:col>
      <xdr:colOff>63500</xdr:colOff>
      <xdr:row>85</xdr:row>
      <xdr:rowOff>19050</xdr:rowOff>
    </xdr:to>
    <xdr:cxnSp macro="">
      <xdr:nvCxnSpPr>
        <xdr:cNvPr id="309" name="直線コネクタ 308"/>
        <xdr:cNvCxnSpPr/>
      </xdr:nvCxnSpPr>
      <xdr:spPr>
        <a:xfrm>
          <a:off x="3797300" y="14554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61595</xdr:rowOff>
    </xdr:from>
    <xdr:to>
      <xdr:col>15</xdr:col>
      <xdr:colOff>101600</xdr:colOff>
      <xdr:row>84</xdr:row>
      <xdr:rowOff>163195</xdr:rowOff>
    </xdr:to>
    <xdr:sp macro="" textlink="">
      <xdr:nvSpPr>
        <xdr:cNvPr id="310" name="楕円 309"/>
        <xdr:cNvSpPr/>
      </xdr:nvSpPr>
      <xdr:spPr>
        <a:xfrm>
          <a:off x="2857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112395</xdr:rowOff>
    </xdr:from>
    <xdr:to>
      <xdr:col>19</xdr:col>
      <xdr:colOff>177800</xdr:colOff>
      <xdr:row>84</xdr:row>
      <xdr:rowOff>152400</xdr:rowOff>
    </xdr:to>
    <xdr:cxnSp macro="">
      <xdr:nvCxnSpPr>
        <xdr:cNvPr id="311" name="直線コネクタ 310"/>
        <xdr:cNvCxnSpPr/>
      </xdr:nvCxnSpPr>
      <xdr:spPr>
        <a:xfrm>
          <a:off x="2908300" y="145141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2539</xdr:rowOff>
    </xdr:from>
    <xdr:to>
      <xdr:col>10</xdr:col>
      <xdr:colOff>165100</xdr:colOff>
      <xdr:row>84</xdr:row>
      <xdr:rowOff>104139</xdr:rowOff>
    </xdr:to>
    <xdr:sp macro="" textlink="">
      <xdr:nvSpPr>
        <xdr:cNvPr id="312" name="楕円 311"/>
        <xdr:cNvSpPr/>
      </xdr:nvSpPr>
      <xdr:spPr>
        <a:xfrm>
          <a:off x="1968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53339</xdr:rowOff>
    </xdr:from>
    <xdr:to>
      <xdr:col>15</xdr:col>
      <xdr:colOff>50800</xdr:colOff>
      <xdr:row>84</xdr:row>
      <xdr:rowOff>112395</xdr:rowOff>
    </xdr:to>
    <xdr:cxnSp macro="">
      <xdr:nvCxnSpPr>
        <xdr:cNvPr id="313" name="直線コネクタ 312"/>
        <xdr:cNvCxnSpPr/>
      </xdr:nvCxnSpPr>
      <xdr:spPr>
        <a:xfrm>
          <a:off x="2019300" y="14455139"/>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147320</xdr:rowOff>
    </xdr:from>
    <xdr:to>
      <xdr:col>6</xdr:col>
      <xdr:colOff>38100</xdr:colOff>
      <xdr:row>84</xdr:row>
      <xdr:rowOff>77470</xdr:rowOff>
    </xdr:to>
    <xdr:sp macro="" textlink="">
      <xdr:nvSpPr>
        <xdr:cNvPr id="314" name="楕円 313"/>
        <xdr:cNvSpPr/>
      </xdr:nvSpPr>
      <xdr:spPr>
        <a:xfrm>
          <a:off x="1079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26670</xdr:rowOff>
    </xdr:from>
    <xdr:to>
      <xdr:col>10</xdr:col>
      <xdr:colOff>114300</xdr:colOff>
      <xdr:row>84</xdr:row>
      <xdr:rowOff>53339</xdr:rowOff>
    </xdr:to>
    <xdr:cxnSp macro="">
      <xdr:nvCxnSpPr>
        <xdr:cNvPr id="315" name="直線コネクタ 314"/>
        <xdr:cNvCxnSpPr/>
      </xdr:nvCxnSpPr>
      <xdr:spPr>
        <a:xfrm>
          <a:off x="1130300" y="144284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149241</xdr:rowOff>
    </xdr:from>
    <xdr:ext cx="405111" cy="259045"/>
    <xdr:sp macro="" textlink="">
      <xdr:nvSpPr>
        <xdr:cNvPr id="316" name="n_1aveValue【公営住宅】&#10;有形固定資産減価償却率"/>
        <xdr:cNvSpPr txBox="1"/>
      </xdr:nvSpPr>
      <xdr:spPr>
        <a:xfrm>
          <a:off x="3582044"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12082</xdr:rowOff>
    </xdr:from>
    <xdr:ext cx="405111" cy="259045"/>
    <xdr:sp macro="" textlink="">
      <xdr:nvSpPr>
        <xdr:cNvPr id="317" name="n_2aveValue【公営住宅】&#10;有形固定資産減価償却率"/>
        <xdr:cNvSpPr txBox="1"/>
      </xdr:nvSpPr>
      <xdr:spPr>
        <a:xfrm>
          <a:off x="2705744" y="1407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166388</xdr:rowOff>
    </xdr:from>
    <xdr:ext cx="405111" cy="259045"/>
    <xdr:sp macro="" textlink="">
      <xdr:nvSpPr>
        <xdr:cNvPr id="318" name="n_3aveValue【公営住宅】&#10;有形固定資産減価償却率"/>
        <xdr:cNvSpPr txBox="1"/>
      </xdr:nvSpPr>
      <xdr:spPr>
        <a:xfrm>
          <a:off x="18167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135907</xdr:rowOff>
    </xdr:from>
    <xdr:ext cx="405111" cy="259045"/>
    <xdr:sp macro="" textlink="">
      <xdr:nvSpPr>
        <xdr:cNvPr id="319" name="n_4aveValue【公営住宅】&#10;有形固定資産減価償却率"/>
        <xdr:cNvSpPr txBox="1"/>
      </xdr:nvSpPr>
      <xdr:spPr>
        <a:xfrm>
          <a:off x="9277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22877</xdr:rowOff>
    </xdr:from>
    <xdr:ext cx="405111" cy="259045"/>
    <xdr:sp macro="" textlink="">
      <xdr:nvSpPr>
        <xdr:cNvPr id="320" name="n_1mainValue【公営住宅】&#10;有形固定資産減価償却率"/>
        <xdr:cNvSpPr txBox="1"/>
      </xdr:nvSpPr>
      <xdr:spPr>
        <a:xfrm>
          <a:off x="3582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154322</xdr:rowOff>
    </xdr:from>
    <xdr:ext cx="405111" cy="259045"/>
    <xdr:sp macro="" textlink="">
      <xdr:nvSpPr>
        <xdr:cNvPr id="321" name="n_2mainValue【公営住宅】&#10;有形固定資産減価償却率"/>
        <xdr:cNvSpPr txBox="1"/>
      </xdr:nvSpPr>
      <xdr:spPr>
        <a:xfrm>
          <a:off x="2705744"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95266</xdr:rowOff>
    </xdr:from>
    <xdr:ext cx="405111" cy="259045"/>
    <xdr:sp macro="" textlink="">
      <xdr:nvSpPr>
        <xdr:cNvPr id="322" name="n_3mainValue【公営住宅】&#10;有形固定資産減価償却率"/>
        <xdr:cNvSpPr txBox="1"/>
      </xdr:nvSpPr>
      <xdr:spPr>
        <a:xfrm>
          <a:off x="18167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68597</xdr:rowOff>
    </xdr:from>
    <xdr:ext cx="405111" cy="259045"/>
    <xdr:sp macro="" textlink="">
      <xdr:nvSpPr>
        <xdr:cNvPr id="323" name="n_4mainValue【公営住宅】&#10;有形固定資産減価償却率"/>
        <xdr:cNvSpPr txBox="1"/>
      </xdr:nvSpPr>
      <xdr:spPr>
        <a:xfrm>
          <a:off x="927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xdr:cNvCxnSpPr/>
      </xdr:nvCxnSpPr>
      <xdr:spPr>
        <a:xfrm flipV="1">
          <a:off x="10476865" y="13325932"/>
          <a:ext cx="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xdr:cNvSpPr txBox="1"/>
      </xdr:nvSpPr>
      <xdr:spPr>
        <a:xfrm>
          <a:off x="10515600" y="149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xdr:cNvCxnSpPr/>
      </xdr:nvCxnSpPr>
      <xdr:spPr>
        <a:xfrm>
          <a:off x="10388600" y="1491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xdr:cNvSpPr txBox="1"/>
      </xdr:nvSpPr>
      <xdr:spPr>
        <a:xfrm>
          <a:off x="10515600" y="1310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xdr:cNvCxnSpPr/>
      </xdr:nvCxnSpPr>
      <xdr:spPr>
        <a:xfrm>
          <a:off x="10388600" y="1332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31988</xdr:rowOff>
    </xdr:from>
    <xdr:ext cx="469744" cy="259045"/>
    <xdr:sp macro="" textlink="">
      <xdr:nvSpPr>
        <xdr:cNvPr id="354" name="【公営住宅】&#10;一人当たり面積平均値テキスト"/>
        <xdr:cNvSpPr txBox="1"/>
      </xdr:nvSpPr>
      <xdr:spPr>
        <a:xfrm>
          <a:off x="10515600" y="14776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xdr:cNvSpPr/>
      </xdr:nvSpPr>
      <xdr:spPr>
        <a:xfrm>
          <a:off x="10426700" y="1479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24171</xdr:rowOff>
    </xdr:from>
    <xdr:to>
      <xdr:col>50</xdr:col>
      <xdr:colOff>165100</xdr:colOff>
      <xdr:row>86</xdr:row>
      <xdr:rowOff>125771</xdr:rowOff>
    </xdr:to>
    <xdr:sp macro="" textlink="">
      <xdr:nvSpPr>
        <xdr:cNvPr id="356" name="フローチャート: 判断 355"/>
        <xdr:cNvSpPr/>
      </xdr:nvSpPr>
      <xdr:spPr>
        <a:xfrm>
          <a:off x="9588500" y="147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22211</xdr:rowOff>
    </xdr:from>
    <xdr:to>
      <xdr:col>46</xdr:col>
      <xdr:colOff>38100</xdr:colOff>
      <xdr:row>86</xdr:row>
      <xdr:rowOff>123811</xdr:rowOff>
    </xdr:to>
    <xdr:sp macro="" textlink="">
      <xdr:nvSpPr>
        <xdr:cNvPr id="357" name="フローチャート: 判断 356"/>
        <xdr:cNvSpPr/>
      </xdr:nvSpPr>
      <xdr:spPr>
        <a:xfrm>
          <a:off x="8699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19664</xdr:rowOff>
    </xdr:from>
    <xdr:to>
      <xdr:col>41</xdr:col>
      <xdr:colOff>101600</xdr:colOff>
      <xdr:row>86</xdr:row>
      <xdr:rowOff>121264</xdr:rowOff>
    </xdr:to>
    <xdr:sp macro="" textlink="">
      <xdr:nvSpPr>
        <xdr:cNvPr id="358" name="フローチャート: 判断 357"/>
        <xdr:cNvSpPr/>
      </xdr:nvSpPr>
      <xdr:spPr>
        <a:xfrm>
          <a:off x="7810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25281</xdr:rowOff>
    </xdr:from>
    <xdr:to>
      <xdr:col>36</xdr:col>
      <xdr:colOff>165100</xdr:colOff>
      <xdr:row>86</xdr:row>
      <xdr:rowOff>126881</xdr:rowOff>
    </xdr:to>
    <xdr:sp macro="" textlink="">
      <xdr:nvSpPr>
        <xdr:cNvPr id="359" name="フローチャート: 判断 358"/>
        <xdr:cNvSpPr/>
      </xdr:nvSpPr>
      <xdr:spPr>
        <a:xfrm>
          <a:off x="6921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40760</xdr:rowOff>
    </xdr:from>
    <xdr:to>
      <xdr:col>55</xdr:col>
      <xdr:colOff>50800</xdr:colOff>
      <xdr:row>86</xdr:row>
      <xdr:rowOff>142360</xdr:rowOff>
    </xdr:to>
    <xdr:sp macro="" textlink="">
      <xdr:nvSpPr>
        <xdr:cNvPr id="365" name="楕円 364"/>
        <xdr:cNvSpPr/>
      </xdr:nvSpPr>
      <xdr:spPr>
        <a:xfrm>
          <a:off x="10426700" y="147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137</xdr:rowOff>
    </xdr:from>
    <xdr:ext cx="469744" cy="259045"/>
    <xdr:sp macro="" textlink="">
      <xdr:nvSpPr>
        <xdr:cNvPr id="366" name="【公営住宅】&#10;一人当たり面積該当値テキスト"/>
        <xdr:cNvSpPr txBox="1"/>
      </xdr:nvSpPr>
      <xdr:spPr>
        <a:xfrm>
          <a:off x="10515600" y="1457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41773</xdr:rowOff>
    </xdr:from>
    <xdr:to>
      <xdr:col>50</xdr:col>
      <xdr:colOff>165100</xdr:colOff>
      <xdr:row>86</xdr:row>
      <xdr:rowOff>143373</xdr:rowOff>
    </xdr:to>
    <xdr:sp macro="" textlink="">
      <xdr:nvSpPr>
        <xdr:cNvPr id="367" name="楕円 366"/>
        <xdr:cNvSpPr/>
      </xdr:nvSpPr>
      <xdr:spPr>
        <a:xfrm>
          <a:off x="9588500" y="14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91560</xdr:rowOff>
    </xdr:from>
    <xdr:to>
      <xdr:col>55</xdr:col>
      <xdr:colOff>0</xdr:colOff>
      <xdr:row>86</xdr:row>
      <xdr:rowOff>92573</xdr:rowOff>
    </xdr:to>
    <xdr:cxnSp macro="">
      <xdr:nvCxnSpPr>
        <xdr:cNvPr id="368" name="直線コネクタ 367"/>
        <xdr:cNvCxnSpPr/>
      </xdr:nvCxnSpPr>
      <xdr:spPr>
        <a:xfrm flipV="1">
          <a:off x="9639300" y="14836260"/>
          <a:ext cx="8382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43503</xdr:rowOff>
    </xdr:from>
    <xdr:to>
      <xdr:col>46</xdr:col>
      <xdr:colOff>38100</xdr:colOff>
      <xdr:row>86</xdr:row>
      <xdr:rowOff>145103</xdr:rowOff>
    </xdr:to>
    <xdr:sp macro="" textlink="">
      <xdr:nvSpPr>
        <xdr:cNvPr id="369" name="楕円 368"/>
        <xdr:cNvSpPr/>
      </xdr:nvSpPr>
      <xdr:spPr>
        <a:xfrm>
          <a:off x="8699500" y="1478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92573</xdr:rowOff>
    </xdr:from>
    <xdr:to>
      <xdr:col>50</xdr:col>
      <xdr:colOff>114300</xdr:colOff>
      <xdr:row>86</xdr:row>
      <xdr:rowOff>94303</xdr:rowOff>
    </xdr:to>
    <xdr:cxnSp macro="">
      <xdr:nvCxnSpPr>
        <xdr:cNvPr id="370" name="直線コネクタ 369"/>
        <xdr:cNvCxnSpPr/>
      </xdr:nvCxnSpPr>
      <xdr:spPr>
        <a:xfrm flipV="1">
          <a:off x="8750300" y="14837273"/>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44352</xdr:rowOff>
    </xdr:from>
    <xdr:to>
      <xdr:col>41</xdr:col>
      <xdr:colOff>101600</xdr:colOff>
      <xdr:row>86</xdr:row>
      <xdr:rowOff>145952</xdr:rowOff>
    </xdr:to>
    <xdr:sp macro="" textlink="">
      <xdr:nvSpPr>
        <xdr:cNvPr id="371" name="楕円 370"/>
        <xdr:cNvSpPr/>
      </xdr:nvSpPr>
      <xdr:spPr>
        <a:xfrm>
          <a:off x="7810500" y="1478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94303</xdr:rowOff>
    </xdr:from>
    <xdr:to>
      <xdr:col>45</xdr:col>
      <xdr:colOff>177800</xdr:colOff>
      <xdr:row>86</xdr:row>
      <xdr:rowOff>95152</xdr:rowOff>
    </xdr:to>
    <xdr:cxnSp macro="">
      <xdr:nvCxnSpPr>
        <xdr:cNvPr id="372" name="直線コネクタ 371"/>
        <xdr:cNvCxnSpPr/>
      </xdr:nvCxnSpPr>
      <xdr:spPr>
        <a:xfrm flipV="1">
          <a:off x="7861300" y="14839003"/>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45430</xdr:rowOff>
    </xdr:from>
    <xdr:to>
      <xdr:col>36</xdr:col>
      <xdr:colOff>165100</xdr:colOff>
      <xdr:row>86</xdr:row>
      <xdr:rowOff>147030</xdr:rowOff>
    </xdr:to>
    <xdr:sp macro="" textlink="">
      <xdr:nvSpPr>
        <xdr:cNvPr id="373" name="楕円 372"/>
        <xdr:cNvSpPr/>
      </xdr:nvSpPr>
      <xdr:spPr>
        <a:xfrm>
          <a:off x="6921500" y="1479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95152</xdr:rowOff>
    </xdr:from>
    <xdr:to>
      <xdr:col>41</xdr:col>
      <xdr:colOff>50800</xdr:colOff>
      <xdr:row>86</xdr:row>
      <xdr:rowOff>96230</xdr:rowOff>
    </xdr:to>
    <xdr:cxnSp macro="">
      <xdr:nvCxnSpPr>
        <xdr:cNvPr id="374" name="直線コネクタ 373"/>
        <xdr:cNvCxnSpPr/>
      </xdr:nvCxnSpPr>
      <xdr:spPr>
        <a:xfrm flipV="1">
          <a:off x="6972300" y="14839852"/>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142298</xdr:rowOff>
    </xdr:from>
    <xdr:ext cx="469744" cy="259045"/>
    <xdr:sp macro="" textlink="">
      <xdr:nvSpPr>
        <xdr:cNvPr id="375" name="n_1aveValue【公営住宅】&#10;一人当たり面積"/>
        <xdr:cNvSpPr txBox="1"/>
      </xdr:nvSpPr>
      <xdr:spPr>
        <a:xfrm>
          <a:off x="9391727" y="1454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140338</xdr:rowOff>
    </xdr:from>
    <xdr:ext cx="469744" cy="259045"/>
    <xdr:sp macro="" textlink="">
      <xdr:nvSpPr>
        <xdr:cNvPr id="376" name="n_2aveValue【公営住宅】&#10;一人当たり面積"/>
        <xdr:cNvSpPr txBox="1"/>
      </xdr:nvSpPr>
      <xdr:spPr>
        <a:xfrm>
          <a:off x="8515427" y="1454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137791</xdr:rowOff>
    </xdr:from>
    <xdr:ext cx="469744" cy="259045"/>
    <xdr:sp macro="" textlink="">
      <xdr:nvSpPr>
        <xdr:cNvPr id="377" name="n_3aveValue【公営住宅】&#10;一人当たり面積"/>
        <xdr:cNvSpPr txBox="1"/>
      </xdr:nvSpPr>
      <xdr:spPr>
        <a:xfrm>
          <a:off x="7626427" y="145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143408</xdr:rowOff>
    </xdr:from>
    <xdr:ext cx="469744" cy="259045"/>
    <xdr:sp macro="" textlink="">
      <xdr:nvSpPr>
        <xdr:cNvPr id="378" name="n_4aveValue【公営住宅】&#10;一人当たり面積"/>
        <xdr:cNvSpPr txBox="1"/>
      </xdr:nvSpPr>
      <xdr:spPr>
        <a:xfrm>
          <a:off x="6737427" y="145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134500</xdr:rowOff>
    </xdr:from>
    <xdr:ext cx="469744" cy="259045"/>
    <xdr:sp macro="" textlink="">
      <xdr:nvSpPr>
        <xdr:cNvPr id="379" name="n_1mainValue【公営住宅】&#10;一人当たり面積"/>
        <xdr:cNvSpPr txBox="1"/>
      </xdr:nvSpPr>
      <xdr:spPr>
        <a:xfrm>
          <a:off x="9391727" y="148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136230</xdr:rowOff>
    </xdr:from>
    <xdr:ext cx="469744" cy="259045"/>
    <xdr:sp macro="" textlink="">
      <xdr:nvSpPr>
        <xdr:cNvPr id="380" name="n_2mainValue【公営住宅】&#10;一人当たり面積"/>
        <xdr:cNvSpPr txBox="1"/>
      </xdr:nvSpPr>
      <xdr:spPr>
        <a:xfrm>
          <a:off x="8515427" y="1488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137079</xdr:rowOff>
    </xdr:from>
    <xdr:ext cx="469744" cy="259045"/>
    <xdr:sp macro="" textlink="">
      <xdr:nvSpPr>
        <xdr:cNvPr id="381" name="n_3mainValue【公営住宅】&#10;一人当たり面積"/>
        <xdr:cNvSpPr txBox="1"/>
      </xdr:nvSpPr>
      <xdr:spPr>
        <a:xfrm>
          <a:off x="7626427" y="1488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138157</xdr:rowOff>
    </xdr:from>
    <xdr:ext cx="469744" cy="259045"/>
    <xdr:sp macro="" textlink="">
      <xdr:nvSpPr>
        <xdr:cNvPr id="382" name="n_4mainValue【公営住宅】&#10;一人当たり面積"/>
        <xdr:cNvSpPr txBox="1"/>
      </xdr:nvSpPr>
      <xdr:spPr>
        <a:xfrm>
          <a:off x="6737427" y="1488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5" name="テキスト ボックス 4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6" name="直線コネクタ 4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7" name="テキスト ボックス 42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8" name="直線コネクタ 4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9" name="テキスト ボックス 4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0" name="直線コネクタ 4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1" name="テキスト ボックス 4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2" name="直線コネクタ 4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3" name="テキスト ボックス 4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4" name="直線コネクタ 4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5" name="テキスト ボックス 4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7" name="テキスト ボックス 43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439" name="直線コネクタ 438"/>
        <xdr:cNvCxnSpPr/>
      </xdr:nvCxnSpPr>
      <xdr:spPr>
        <a:xfrm flipV="1">
          <a:off x="16318864" y="97231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440" name="【学校施設】&#10;有形固定資産減価償却率最小値テキスト"/>
        <xdr:cNvSpPr txBox="1"/>
      </xdr:nvSpPr>
      <xdr:spPr>
        <a:xfrm>
          <a:off x="16357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441" name="直線コネクタ 440"/>
        <xdr:cNvCxnSpPr/>
      </xdr:nvCxnSpPr>
      <xdr:spPr>
        <a:xfrm>
          <a:off x="16230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42"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43" name="直線コネクタ 442"/>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444" name="【学校施設】&#10;有形固定資産減価償却率平均値テキスト"/>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445" name="フローチャート: 判断 444"/>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19685</xdr:rowOff>
    </xdr:from>
    <xdr:to>
      <xdr:col>81</xdr:col>
      <xdr:colOff>101600</xdr:colOff>
      <xdr:row>60</xdr:row>
      <xdr:rowOff>121285</xdr:rowOff>
    </xdr:to>
    <xdr:sp macro="" textlink="">
      <xdr:nvSpPr>
        <xdr:cNvPr id="446" name="フローチャート: 判断 445"/>
        <xdr:cNvSpPr/>
      </xdr:nvSpPr>
      <xdr:spPr>
        <a:xfrm>
          <a:off x="15430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xdr:rowOff>
    </xdr:from>
    <xdr:to>
      <xdr:col>76</xdr:col>
      <xdr:colOff>165100</xdr:colOff>
      <xdr:row>60</xdr:row>
      <xdr:rowOff>102235</xdr:rowOff>
    </xdr:to>
    <xdr:sp macro="" textlink="">
      <xdr:nvSpPr>
        <xdr:cNvPr id="447" name="フローチャート: 判断 446"/>
        <xdr:cNvSpPr/>
      </xdr:nvSpPr>
      <xdr:spPr>
        <a:xfrm>
          <a:off x="145415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448" name="フローチャート: 判断 447"/>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156845</xdr:rowOff>
    </xdr:from>
    <xdr:to>
      <xdr:col>67</xdr:col>
      <xdr:colOff>101600</xdr:colOff>
      <xdr:row>60</xdr:row>
      <xdr:rowOff>86995</xdr:rowOff>
    </xdr:to>
    <xdr:sp macro="" textlink="">
      <xdr:nvSpPr>
        <xdr:cNvPr id="449" name="フローチャート: 判断 448"/>
        <xdr:cNvSpPr/>
      </xdr:nvSpPr>
      <xdr:spPr>
        <a:xfrm>
          <a:off x="12763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0" name="テキスト ボックス 4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19685</xdr:rowOff>
    </xdr:from>
    <xdr:to>
      <xdr:col>85</xdr:col>
      <xdr:colOff>177800</xdr:colOff>
      <xdr:row>62</xdr:row>
      <xdr:rowOff>121285</xdr:rowOff>
    </xdr:to>
    <xdr:sp macro="" textlink="">
      <xdr:nvSpPr>
        <xdr:cNvPr id="455" name="楕円 454"/>
        <xdr:cNvSpPr/>
      </xdr:nvSpPr>
      <xdr:spPr>
        <a:xfrm>
          <a:off x="162687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106062</xdr:rowOff>
    </xdr:from>
    <xdr:ext cx="405111" cy="259045"/>
    <xdr:sp macro="" textlink="">
      <xdr:nvSpPr>
        <xdr:cNvPr id="456" name="【学校施設】&#10;有形固定資産減価償却率該当値テキスト"/>
        <xdr:cNvSpPr txBox="1"/>
      </xdr:nvSpPr>
      <xdr:spPr>
        <a:xfrm>
          <a:off x="16357600" y="1056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156845</xdr:rowOff>
    </xdr:from>
    <xdr:to>
      <xdr:col>81</xdr:col>
      <xdr:colOff>101600</xdr:colOff>
      <xdr:row>62</xdr:row>
      <xdr:rowOff>86995</xdr:rowOff>
    </xdr:to>
    <xdr:sp macro="" textlink="">
      <xdr:nvSpPr>
        <xdr:cNvPr id="457" name="楕円 456"/>
        <xdr:cNvSpPr/>
      </xdr:nvSpPr>
      <xdr:spPr>
        <a:xfrm>
          <a:off x="15430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36195</xdr:rowOff>
    </xdr:from>
    <xdr:to>
      <xdr:col>85</xdr:col>
      <xdr:colOff>127000</xdr:colOff>
      <xdr:row>62</xdr:row>
      <xdr:rowOff>70485</xdr:rowOff>
    </xdr:to>
    <xdr:cxnSp macro="">
      <xdr:nvCxnSpPr>
        <xdr:cNvPr id="458" name="直線コネクタ 457"/>
        <xdr:cNvCxnSpPr/>
      </xdr:nvCxnSpPr>
      <xdr:spPr>
        <a:xfrm>
          <a:off x="15481300" y="106660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118745</xdr:rowOff>
    </xdr:from>
    <xdr:to>
      <xdr:col>76</xdr:col>
      <xdr:colOff>165100</xdr:colOff>
      <xdr:row>62</xdr:row>
      <xdr:rowOff>48895</xdr:rowOff>
    </xdr:to>
    <xdr:sp macro="" textlink="">
      <xdr:nvSpPr>
        <xdr:cNvPr id="459" name="楕円 458"/>
        <xdr:cNvSpPr/>
      </xdr:nvSpPr>
      <xdr:spPr>
        <a:xfrm>
          <a:off x="14541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169545</xdr:rowOff>
    </xdr:from>
    <xdr:to>
      <xdr:col>81</xdr:col>
      <xdr:colOff>50800</xdr:colOff>
      <xdr:row>62</xdr:row>
      <xdr:rowOff>36195</xdr:rowOff>
    </xdr:to>
    <xdr:cxnSp macro="">
      <xdr:nvCxnSpPr>
        <xdr:cNvPr id="460" name="直線コネクタ 459"/>
        <xdr:cNvCxnSpPr/>
      </xdr:nvCxnSpPr>
      <xdr:spPr>
        <a:xfrm>
          <a:off x="14592300" y="106279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82550</xdr:rowOff>
    </xdr:from>
    <xdr:to>
      <xdr:col>72</xdr:col>
      <xdr:colOff>38100</xdr:colOff>
      <xdr:row>62</xdr:row>
      <xdr:rowOff>12700</xdr:rowOff>
    </xdr:to>
    <xdr:sp macro="" textlink="">
      <xdr:nvSpPr>
        <xdr:cNvPr id="461" name="楕円 460"/>
        <xdr:cNvSpPr/>
      </xdr:nvSpPr>
      <xdr:spPr>
        <a:xfrm>
          <a:off x="13652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133350</xdr:rowOff>
    </xdr:from>
    <xdr:to>
      <xdr:col>76</xdr:col>
      <xdr:colOff>114300</xdr:colOff>
      <xdr:row>61</xdr:row>
      <xdr:rowOff>169545</xdr:rowOff>
    </xdr:to>
    <xdr:cxnSp macro="">
      <xdr:nvCxnSpPr>
        <xdr:cNvPr id="462" name="直線コネクタ 461"/>
        <xdr:cNvCxnSpPr/>
      </xdr:nvCxnSpPr>
      <xdr:spPr>
        <a:xfrm>
          <a:off x="13703300" y="105918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46355</xdr:rowOff>
    </xdr:from>
    <xdr:to>
      <xdr:col>67</xdr:col>
      <xdr:colOff>101600</xdr:colOff>
      <xdr:row>61</xdr:row>
      <xdr:rowOff>147955</xdr:rowOff>
    </xdr:to>
    <xdr:sp macro="" textlink="">
      <xdr:nvSpPr>
        <xdr:cNvPr id="463" name="楕円 462"/>
        <xdr:cNvSpPr/>
      </xdr:nvSpPr>
      <xdr:spPr>
        <a:xfrm>
          <a:off x="12763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97155</xdr:rowOff>
    </xdr:from>
    <xdr:to>
      <xdr:col>71</xdr:col>
      <xdr:colOff>177800</xdr:colOff>
      <xdr:row>61</xdr:row>
      <xdr:rowOff>133350</xdr:rowOff>
    </xdr:to>
    <xdr:cxnSp macro="">
      <xdr:nvCxnSpPr>
        <xdr:cNvPr id="464" name="直線コネクタ 463"/>
        <xdr:cNvCxnSpPr/>
      </xdr:nvCxnSpPr>
      <xdr:spPr>
        <a:xfrm>
          <a:off x="12814300" y="105556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137812</xdr:rowOff>
    </xdr:from>
    <xdr:ext cx="405111" cy="259045"/>
    <xdr:sp macro="" textlink="">
      <xdr:nvSpPr>
        <xdr:cNvPr id="465" name="n_1aveValue【学校施設】&#10;有形固定資産減価償却率"/>
        <xdr:cNvSpPr txBox="1"/>
      </xdr:nvSpPr>
      <xdr:spPr>
        <a:xfrm>
          <a:off x="152660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118762</xdr:rowOff>
    </xdr:from>
    <xdr:ext cx="405111" cy="259045"/>
    <xdr:sp macro="" textlink="">
      <xdr:nvSpPr>
        <xdr:cNvPr id="466" name="n_2aveValue【学校施設】&#10;有形固定資産減価償却率"/>
        <xdr:cNvSpPr txBox="1"/>
      </xdr:nvSpPr>
      <xdr:spPr>
        <a:xfrm>
          <a:off x="143897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467" name="n_3aveValue【学校施設】&#10;有形固定資産減価償却率"/>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103522</xdr:rowOff>
    </xdr:from>
    <xdr:ext cx="405111" cy="259045"/>
    <xdr:sp macro="" textlink="">
      <xdr:nvSpPr>
        <xdr:cNvPr id="468" name="n_4aveValue【学校施設】&#10;有形固定資産減価償却率"/>
        <xdr:cNvSpPr txBox="1"/>
      </xdr:nvSpPr>
      <xdr:spPr>
        <a:xfrm>
          <a:off x="12611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78122</xdr:rowOff>
    </xdr:from>
    <xdr:ext cx="405111" cy="259045"/>
    <xdr:sp macro="" textlink="">
      <xdr:nvSpPr>
        <xdr:cNvPr id="469" name="n_1mainValue【学校施設】&#10;有形固定資産減価償却率"/>
        <xdr:cNvSpPr txBox="1"/>
      </xdr:nvSpPr>
      <xdr:spPr>
        <a:xfrm>
          <a:off x="15266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40022</xdr:rowOff>
    </xdr:from>
    <xdr:ext cx="405111" cy="259045"/>
    <xdr:sp macro="" textlink="">
      <xdr:nvSpPr>
        <xdr:cNvPr id="470" name="n_2mainValue【学校施設】&#10;有形固定資産減価償却率"/>
        <xdr:cNvSpPr txBox="1"/>
      </xdr:nvSpPr>
      <xdr:spPr>
        <a:xfrm>
          <a:off x="14389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3827</xdr:rowOff>
    </xdr:from>
    <xdr:ext cx="405111" cy="259045"/>
    <xdr:sp macro="" textlink="">
      <xdr:nvSpPr>
        <xdr:cNvPr id="471" name="n_3mainValue【学校施設】&#10;有形固定資産減価償却率"/>
        <xdr:cNvSpPr txBox="1"/>
      </xdr:nvSpPr>
      <xdr:spPr>
        <a:xfrm>
          <a:off x="13500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139082</xdr:rowOff>
    </xdr:from>
    <xdr:ext cx="405111" cy="259045"/>
    <xdr:sp macro="" textlink="">
      <xdr:nvSpPr>
        <xdr:cNvPr id="472" name="n_4mainValue【学校施設】&#10;有形固定資産減価償却率"/>
        <xdr:cNvSpPr txBox="1"/>
      </xdr:nvSpPr>
      <xdr:spPr>
        <a:xfrm>
          <a:off x="126117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3" name="テキスト ボックス 4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4" name="直線コネクタ 4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5" name="テキスト ボックス 4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6" name="直線コネクタ 4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7" name="テキスト ボックス 4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8" name="直線コネクタ 4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9" name="テキスト ボックス 4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0" name="直線コネクタ 4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1" name="テキスト ボックス 4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2" name="直線コネクタ 4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3" name="テキスト ボックス 49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4" name="直線コネクタ 4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5" name="テキスト ボックス 49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7" name="テキスト ボックス 4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499" name="直線コネクタ 498"/>
        <xdr:cNvCxnSpPr/>
      </xdr:nvCxnSpPr>
      <xdr:spPr>
        <a:xfrm flipV="1">
          <a:off x="22160864" y="9507148"/>
          <a:ext cx="0" cy="158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500" name="【学校施設】&#10;一人当たり面積最小値テキスト"/>
        <xdr:cNvSpPr txBox="1"/>
      </xdr:nvSpPr>
      <xdr:spPr>
        <a:xfrm>
          <a:off x="22199600" y="1109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501" name="直線コネクタ 500"/>
        <xdr:cNvCxnSpPr/>
      </xdr:nvCxnSpPr>
      <xdr:spPr>
        <a:xfrm>
          <a:off x="22072600" y="1109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502" name="【学校施設】&#10;一人当たり面積最大値テキスト"/>
        <xdr:cNvSpPr txBox="1"/>
      </xdr:nvSpPr>
      <xdr:spPr>
        <a:xfrm>
          <a:off x="22199600" y="928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503" name="直線コネクタ 502"/>
        <xdr:cNvCxnSpPr/>
      </xdr:nvCxnSpPr>
      <xdr:spPr>
        <a:xfrm>
          <a:off x="22072600" y="9507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150058</xdr:rowOff>
    </xdr:from>
    <xdr:ext cx="469744" cy="259045"/>
    <xdr:sp macro="" textlink="">
      <xdr:nvSpPr>
        <xdr:cNvPr id="504" name="【学校施設】&#10;一人当たり面積平均値テキスト"/>
        <xdr:cNvSpPr txBox="1"/>
      </xdr:nvSpPr>
      <xdr:spPr>
        <a:xfrm>
          <a:off x="22199600" y="10608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505" name="フローチャート: 判断 504"/>
        <xdr:cNvSpPr/>
      </xdr:nvSpPr>
      <xdr:spPr>
        <a:xfrm>
          <a:off x="22110700" y="107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97137</xdr:rowOff>
    </xdr:from>
    <xdr:to>
      <xdr:col>112</xdr:col>
      <xdr:colOff>38100</xdr:colOff>
      <xdr:row>63</xdr:row>
      <xdr:rowOff>27287</xdr:rowOff>
    </xdr:to>
    <xdr:sp macro="" textlink="">
      <xdr:nvSpPr>
        <xdr:cNvPr id="506" name="フローチャート: 判断 505"/>
        <xdr:cNvSpPr/>
      </xdr:nvSpPr>
      <xdr:spPr>
        <a:xfrm>
          <a:off x="21272500" y="1072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128488</xdr:rowOff>
    </xdr:from>
    <xdr:to>
      <xdr:col>107</xdr:col>
      <xdr:colOff>101600</xdr:colOff>
      <xdr:row>63</xdr:row>
      <xdr:rowOff>58638</xdr:rowOff>
    </xdr:to>
    <xdr:sp macro="" textlink="">
      <xdr:nvSpPr>
        <xdr:cNvPr id="507" name="フローチャート: 判断 506"/>
        <xdr:cNvSpPr/>
      </xdr:nvSpPr>
      <xdr:spPr>
        <a:xfrm>
          <a:off x="20383500" y="107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119670</xdr:rowOff>
    </xdr:from>
    <xdr:to>
      <xdr:col>102</xdr:col>
      <xdr:colOff>165100</xdr:colOff>
      <xdr:row>63</xdr:row>
      <xdr:rowOff>49820</xdr:rowOff>
    </xdr:to>
    <xdr:sp macro="" textlink="">
      <xdr:nvSpPr>
        <xdr:cNvPr id="508" name="フローチャート: 判断 507"/>
        <xdr:cNvSpPr/>
      </xdr:nvSpPr>
      <xdr:spPr>
        <a:xfrm>
          <a:off x="19494500" y="107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120976</xdr:rowOff>
    </xdr:from>
    <xdr:to>
      <xdr:col>98</xdr:col>
      <xdr:colOff>38100</xdr:colOff>
      <xdr:row>63</xdr:row>
      <xdr:rowOff>51126</xdr:rowOff>
    </xdr:to>
    <xdr:sp macro="" textlink="">
      <xdr:nvSpPr>
        <xdr:cNvPr id="509" name="フローチャート: 判断 508"/>
        <xdr:cNvSpPr/>
      </xdr:nvSpPr>
      <xdr:spPr>
        <a:xfrm>
          <a:off x="18605500" y="1075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0" name="テキスト ボックス 5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1" name="テキスト ボックス 5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2" name="テキスト ボックス 5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3" name="テキスト ボックス 5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4" name="テキスト ボックス 5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8310</xdr:rowOff>
    </xdr:from>
    <xdr:to>
      <xdr:col>116</xdr:col>
      <xdr:colOff>114300</xdr:colOff>
      <xdr:row>63</xdr:row>
      <xdr:rowOff>109910</xdr:rowOff>
    </xdr:to>
    <xdr:sp macro="" textlink="">
      <xdr:nvSpPr>
        <xdr:cNvPr id="515" name="楕円 514"/>
        <xdr:cNvSpPr/>
      </xdr:nvSpPr>
      <xdr:spPr>
        <a:xfrm>
          <a:off x="22110700" y="1080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158187</xdr:rowOff>
    </xdr:from>
    <xdr:ext cx="469744" cy="259045"/>
    <xdr:sp macro="" textlink="">
      <xdr:nvSpPr>
        <xdr:cNvPr id="516" name="【学校施設】&#10;一人当たり面積該当値テキスト"/>
        <xdr:cNvSpPr txBox="1"/>
      </xdr:nvSpPr>
      <xdr:spPr>
        <a:xfrm>
          <a:off x="22199600" y="1078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15494</xdr:rowOff>
    </xdr:from>
    <xdr:to>
      <xdr:col>112</xdr:col>
      <xdr:colOff>38100</xdr:colOff>
      <xdr:row>63</xdr:row>
      <xdr:rowOff>117094</xdr:rowOff>
    </xdr:to>
    <xdr:sp macro="" textlink="">
      <xdr:nvSpPr>
        <xdr:cNvPr id="517" name="楕円 516"/>
        <xdr:cNvSpPr/>
      </xdr:nvSpPr>
      <xdr:spPr>
        <a:xfrm>
          <a:off x="21272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59110</xdr:rowOff>
    </xdr:from>
    <xdr:to>
      <xdr:col>116</xdr:col>
      <xdr:colOff>63500</xdr:colOff>
      <xdr:row>63</xdr:row>
      <xdr:rowOff>66294</xdr:rowOff>
    </xdr:to>
    <xdr:cxnSp macro="">
      <xdr:nvCxnSpPr>
        <xdr:cNvPr id="518" name="直線コネクタ 517"/>
        <xdr:cNvCxnSpPr/>
      </xdr:nvCxnSpPr>
      <xdr:spPr>
        <a:xfrm flipV="1">
          <a:off x="21323300" y="10860460"/>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28230</xdr:rowOff>
    </xdr:from>
    <xdr:to>
      <xdr:col>107</xdr:col>
      <xdr:colOff>101600</xdr:colOff>
      <xdr:row>63</xdr:row>
      <xdr:rowOff>129830</xdr:rowOff>
    </xdr:to>
    <xdr:sp macro="" textlink="">
      <xdr:nvSpPr>
        <xdr:cNvPr id="519" name="楕円 518"/>
        <xdr:cNvSpPr/>
      </xdr:nvSpPr>
      <xdr:spPr>
        <a:xfrm>
          <a:off x="20383500" y="108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66294</xdr:rowOff>
    </xdr:from>
    <xdr:to>
      <xdr:col>111</xdr:col>
      <xdr:colOff>177800</xdr:colOff>
      <xdr:row>63</xdr:row>
      <xdr:rowOff>79030</xdr:rowOff>
    </xdr:to>
    <xdr:cxnSp macro="">
      <xdr:nvCxnSpPr>
        <xdr:cNvPr id="520" name="直線コネクタ 519"/>
        <xdr:cNvCxnSpPr/>
      </xdr:nvCxnSpPr>
      <xdr:spPr>
        <a:xfrm flipV="1">
          <a:off x="20434300" y="10867644"/>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34761</xdr:rowOff>
    </xdr:from>
    <xdr:to>
      <xdr:col>102</xdr:col>
      <xdr:colOff>165100</xdr:colOff>
      <xdr:row>63</xdr:row>
      <xdr:rowOff>136361</xdr:rowOff>
    </xdr:to>
    <xdr:sp macro="" textlink="">
      <xdr:nvSpPr>
        <xdr:cNvPr id="521" name="楕円 520"/>
        <xdr:cNvSpPr/>
      </xdr:nvSpPr>
      <xdr:spPr>
        <a:xfrm>
          <a:off x="19494500" y="108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79030</xdr:rowOff>
    </xdr:from>
    <xdr:to>
      <xdr:col>107</xdr:col>
      <xdr:colOff>50800</xdr:colOff>
      <xdr:row>63</xdr:row>
      <xdr:rowOff>85561</xdr:rowOff>
    </xdr:to>
    <xdr:cxnSp macro="">
      <xdr:nvCxnSpPr>
        <xdr:cNvPr id="522" name="直線コネクタ 521"/>
        <xdr:cNvCxnSpPr/>
      </xdr:nvCxnSpPr>
      <xdr:spPr>
        <a:xfrm flipV="1">
          <a:off x="19545300" y="1088038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42926</xdr:rowOff>
    </xdr:from>
    <xdr:to>
      <xdr:col>98</xdr:col>
      <xdr:colOff>38100</xdr:colOff>
      <xdr:row>63</xdr:row>
      <xdr:rowOff>144526</xdr:rowOff>
    </xdr:to>
    <xdr:sp macro="" textlink="">
      <xdr:nvSpPr>
        <xdr:cNvPr id="523" name="楕円 522"/>
        <xdr:cNvSpPr/>
      </xdr:nvSpPr>
      <xdr:spPr>
        <a:xfrm>
          <a:off x="18605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85561</xdr:rowOff>
    </xdr:from>
    <xdr:to>
      <xdr:col>102</xdr:col>
      <xdr:colOff>114300</xdr:colOff>
      <xdr:row>63</xdr:row>
      <xdr:rowOff>93726</xdr:rowOff>
    </xdr:to>
    <xdr:cxnSp macro="">
      <xdr:nvCxnSpPr>
        <xdr:cNvPr id="524" name="直線コネクタ 523"/>
        <xdr:cNvCxnSpPr/>
      </xdr:nvCxnSpPr>
      <xdr:spPr>
        <a:xfrm flipV="1">
          <a:off x="18656300" y="1088691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43814</xdr:rowOff>
    </xdr:from>
    <xdr:ext cx="469744" cy="259045"/>
    <xdr:sp macro="" textlink="">
      <xdr:nvSpPr>
        <xdr:cNvPr id="525" name="n_1aveValue【学校施設】&#10;一人当たり面積"/>
        <xdr:cNvSpPr txBox="1"/>
      </xdr:nvSpPr>
      <xdr:spPr>
        <a:xfrm>
          <a:off x="21075727" y="1050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75165</xdr:rowOff>
    </xdr:from>
    <xdr:ext cx="469744" cy="259045"/>
    <xdr:sp macro="" textlink="">
      <xdr:nvSpPr>
        <xdr:cNvPr id="526" name="n_2aveValue【学校施設】&#10;一人当たり面積"/>
        <xdr:cNvSpPr txBox="1"/>
      </xdr:nvSpPr>
      <xdr:spPr>
        <a:xfrm>
          <a:off x="20199427" y="1053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66347</xdr:rowOff>
    </xdr:from>
    <xdr:ext cx="469744" cy="259045"/>
    <xdr:sp macro="" textlink="">
      <xdr:nvSpPr>
        <xdr:cNvPr id="527" name="n_3aveValue【学校施設】&#10;一人当たり面積"/>
        <xdr:cNvSpPr txBox="1"/>
      </xdr:nvSpPr>
      <xdr:spPr>
        <a:xfrm>
          <a:off x="19310427" y="105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67653</xdr:rowOff>
    </xdr:from>
    <xdr:ext cx="469744" cy="259045"/>
    <xdr:sp macro="" textlink="">
      <xdr:nvSpPr>
        <xdr:cNvPr id="528" name="n_4aveValue【学校施設】&#10;一人当たり面積"/>
        <xdr:cNvSpPr txBox="1"/>
      </xdr:nvSpPr>
      <xdr:spPr>
        <a:xfrm>
          <a:off x="18421427" y="1052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108221</xdr:rowOff>
    </xdr:from>
    <xdr:ext cx="469744" cy="259045"/>
    <xdr:sp macro="" textlink="">
      <xdr:nvSpPr>
        <xdr:cNvPr id="529" name="n_1mainValue【学校施設】&#10;一人当たり面積"/>
        <xdr:cNvSpPr txBox="1"/>
      </xdr:nvSpPr>
      <xdr:spPr>
        <a:xfrm>
          <a:off x="210757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120957</xdr:rowOff>
    </xdr:from>
    <xdr:ext cx="469744" cy="259045"/>
    <xdr:sp macro="" textlink="">
      <xdr:nvSpPr>
        <xdr:cNvPr id="530" name="n_2mainValue【学校施設】&#10;一人当たり面積"/>
        <xdr:cNvSpPr txBox="1"/>
      </xdr:nvSpPr>
      <xdr:spPr>
        <a:xfrm>
          <a:off x="20199427" y="109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127488</xdr:rowOff>
    </xdr:from>
    <xdr:ext cx="469744" cy="259045"/>
    <xdr:sp macro="" textlink="">
      <xdr:nvSpPr>
        <xdr:cNvPr id="531" name="n_3mainValue【学校施設】&#10;一人当たり面積"/>
        <xdr:cNvSpPr txBox="1"/>
      </xdr:nvSpPr>
      <xdr:spPr>
        <a:xfrm>
          <a:off x="19310427" y="1092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135653</xdr:rowOff>
    </xdr:from>
    <xdr:ext cx="469744" cy="259045"/>
    <xdr:sp macro="" textlink="">
      <xdr:nvSpPr>
        <xdr:cNvPr id="532" name="n_4mainValue【学校施設】&#10;一人当たり面積"/>
        <xdr:cNvSpPr txBox="1"/>
      </xdr:nvSpPr>
      <xdr:spPr>
        <a:xfrm>
          <a:off x="184214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9" name="テキスト ボックス 55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60" name="直線コネクタ 55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61" name="テキスト ボックス 56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62" name="直線コネクタ 56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63" name="テキスト ボックス 56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64" name="直線コネクタ 56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65" name="テキスト ボックス 56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66" name="直線コネクタ 56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67" name="テキスト ボックス 56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8" name="直線コネクタ 5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69" name="テキスト ボックス 56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571" name="直線コネクタ 570"/>
        <xdr:cNvCxnSpPr/>
      </xdr:nvCxnSpPr>
      <xdr:spPr>
        <a:xfrm flipV="1">
          <a:off x="16318864" y="17180052"/>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572" name="【公民館】&#10;有形固定資産減価償却率最小値テキスト"/>
        <xdr:cNvSpPr txBox="1"/>
      </xdr:nvSpPr>
      <xdr:spPr>
        <a:xfrm>
          <a:off x="16357600" y="1854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573" name="直線コネクタ 572"/>
        <xdr:cNvCxnSpPr/>
      </xdr:nvCxnSpPr>
      <xdr:spPr>
        <a:xfrm>
          <a:off x="16230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574" name="【公民館】&#10;有形固定資産減価償却率最大値テキスト"/>
        <xdr:cNvSpPr txBox="1"/>
      </xdr:nvSpPr>
      <xdr:spPr>
        <a:xfrm>
          <a:off x="16357600" y="1695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575" name="直線コネクタ 574"/>
        <xdr:cNvCxnSpPr/>
      </xdr:nvCxnSpPr>
      <xdr:spPr>
        <a:xfrm>
          <a:off x="16230600" y="1718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52849</xdr:rowOff>
    </xdr:from>
    <xdr:ext cx="405111" cy="259045"/>
    <xdr:sp macro="" textlink="">
      <xdr:nvSpPr>
        <xdr:cNvPr id="576" name="【公民館】&#10;有形固定資産減価償却率平均値テキスト"/>
        <xdr:cNvSpPr txBox="1"/>
      </xdr:nvSpPr>
      <xdr:spPr>
        <a:xfrm>
          <a:off x="16357600" y="1771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577" name="フローチャート: 判断 576"/>
        <xdr:cNvSpPr/>
      </xdr:nvSpPr>
      <xdr:spPr>
        <a:xfrm>
          <a:off x="162687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xdr:rowOff>
    </xdr:from>
    <xdr:to>
      <xdr:col>81</xdr:col>
      <xdr:colOff>101600</xdr:colOff>
      <xdr:row>104</xdr:row>
      <xdr:rowOff>110998</xdr:rowOff>
    </xdr:to>
    <xdr:sp macro="" textlink="">
      <xdr:nvSpPr>
        <xdr:cNvPr id="578" name="フローチャート: 判断 577"/>
        <xdr:cNvSpPr/>
      </xdr:nvSpPr>
      <xdr:spPr>
        <a:xfrm>
          <a:off x="154305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579" name="フローチャート: 判断 578"/>
        <xdr:cNvSpPr/>
      </xdr:nvSpPr>
      <xdr:spPr>
        <a:xfrm>
          <a:off x="14541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112268</xdr:rowOff>
    </xdr:from>
    <xdr:to>
      <xdr:col>72</xdr:col>
      <xdr:colOff>38100</xdr:colOff>
      <xdr:row>104</xdr:row>
      <xdr:rowOff>42418</xdr:rowOff>
    </xdr:to>
    <xdr:sp macro="" textlink="">
      <xdr:nvSpPr>
        <xdr:cNvPr id="580" name="フローチャート: 判断 579"/>
        <xdr:cNvSpPr/>
      </xdr:nvSpPr>
      <xdr:spPr>
        <a:xfrm>
          <a:off x="13652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100837</xdr:rowOff>
    </xdr:from>
    <xdr:to>
      <xdr:col>67</xdr:col>
      <xdr:colOff>101600</xdr:colOff>
      <xdr:row>104</xdr:row>
      <xdr:rowOff>30987</xdr:rowOff>
    </xdr:to>
    <xdr:sp macro="" textlink="">
      <xdr:nvSpPr>
        <xdr:cNvPr id="581" name="フローチャート: 判断 580"/>
        <xdr:cNvSpPr/>
      </xdr:nvSpPr>
      <xdr:spPr>
        <a:xfrm>
          <a:off x="12763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153415</xdr:rowOff>
    </xdr:from>
    <xdr:to>
      <xdr:col>85</xdr:col>
      <xdr:colOff>177800</xdr:colOff>
      <xdr:row>105</xdr:row>
      <xdr:rowOff>83565</xdr:rowOff>
    </xdr:to>
    <xdr:sp macro="" textlink="">
      <xdr:nvSpPr>
        <xdr:cNvPr id="587" name="楕円 586"/>
        <xdr:cNvSpPr/>
      </xdr:nvSpPr>
      <xdr:spPr>
        <a:xfrm>
          <a:off x="162687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131842</xdr:rowOff>
    </xdr:from>
    <xdr:ext cx="405111" cy="259045"/>
    <xdr:sp macro="" textlink="">
      <xdr:nvSpPr>
        <xdr:cNvPr id="588" name="【公民館】&#10;有形固定資産減価償却率該当値テキスト"/>
        <xdr:cNvSpPr txBox="1"/>
      </xdr:nvSpPr>
      <xdr:spPr>
        <a:xfrm>
          <a:off x="16357600" y="1796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107696</xdr:rowOff>
    </xdr:from>
    <xdr:to>
      <xdr:col>81</xdr:col>
      <xdr:colOff>101600</xdr:colOff>
      <xdr:row>105</xdr:row>
      <xdr:rowOff>37846</xdr:rowOff>
    </xdr:to>
    <xdr:sp macro="" textlink="">
      <xdr:nvSpPr>
        <xdr:cNvPr id="589" name="楕円 588"/>
        <xdr:cNvSpPr/>
      </xdr:nvSpPr>
      <xdr:spPr>
        <a:xfrm>
          <a:off x="15430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158496</xdr:rowOff>
    </xdr:from>
    <xdr:to>
      <xdr:col>85</xdr:col>
      <xdr:colOff>127000</xdr:colOff>
      <xdr:row>105</xdr:row>
      <xdr:rowOff>32765</xdr:rowOff>
    </xdr:to>
    <xdr:cxnSp macro="">
      <xdr:nvCxnSpPr>
        <xdr:cNvPr id="590" name="直線コネクタ 589"/>
        <xdr:cNvCxnSpPr/>
      </xdr:nvCxnSpPr>
      <xdr:spPr>
        <a:xfrm>
          <a:off x="15481300" y="1798929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61976</xdr:rowOff>
    </xdr:from>
    <xdr:to>
      <xdr:col>76</xdr:col>
      <xdr:colOff>165100</xdr:colOff>
      <xdr:row>104</xdr:row>
      <xdr:rowOff>163576</xdr:rowOff>
    </xdr:to>
    <xdr:sp macro="" textlink="">
      <xdr:nvSpPr>
        <xdr:cNvPr id="591" name="楕円 590"/>
        <xdr:cNvSpPr/>
      </xdr:nvSpPr>
      <xdr:spPr>
        <a:xfrm>
          <a:off x="14541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112776</xdr:rowOff>
    </xdr:from>
    <xdr:to>
      <xdr:col>81</xdr:col>
      <xdr:colOff>50800</xdr:colOff>
      <xdr:row>104</xdr:row>
      <xdr:rowOff>158496</xdr:rowOff>
    </xdr:to>
    <xdr:cxnSp macro="">
      <xdr:nvCxnSpPr>
        <xdr:cNvPr id="592" name="直線コネクタ 591"/>
        <xdr:cNvCxnSpPr/>
      </xdr:nvCxnSpPr>
      <xdr:spPr>
        <a:xfrm>
          <a:off x="14592300" y="179435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593" name="楕円 592"/>
        <xdr:cNvSpPr/>
      </xdr:nvSpPr>
      <xdr:spPr>
        <a:xfrm>
          <a:off x="13652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64770</xdr:rowOff>
    </xdr:from>
    <xdr:to>
      <xdr:col>76</xdr:col>
      <xdr:colOff>114300</xdr:colOff>
      <xdr:row>104</xdr:row>
      <xdr:rowOff>112776</xdr:rowOff>
    </xdr:to>
    <xdr:cxnSp macro="">
      <xdr:nvCxnSpPr>
        <xdr:cNvPr id="594" name="直線コネクタ 593"/>
        <xdr:cNvCxnSpPr/>
      </xdr:nvCxnSpPr>
      <xdr:spPr>
        <a:xfrm>
          <a:off x="13703300" y="1789557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139700</xdr:rowOff>
    </xdr:from>
    <xdr:to>
      <xdr:col>67</xdr:col>
      <xdr:colOff>101600</xdr:colOff>
      <xdr:row>104</xdr:row>
      <xdr:rowOff>69850</xdr:rowOff>
    </xdr:to>
    <xdr:sp macro="" textlink="">
      <xdr:nvSpPr>
        <xdr:cNvPr id="595" name="楕円 594"/>
        <xdr:cNvSpPr/>
      </xdr:nvSpPr>
      <xdr:spPr>
        <a:xfrm>
          <a:off x="12763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19050</xdr:rowOff>
    </xdr:from>
    <xdr:to>
      <xdr:col>71</xdr:col>
      <xdr:colOff>177800</xdr:colOff>
      <xdr:row>104</xdr:row>
      <xdr:rowOff>64770</xdr:rowOff>
    </xdr:to>
    <xdr:cxnSp macro="">
      <xdr:nvCxnSpPr>
        <xdr:cNvPr id="596" name="直線コネクタ 595"/>
        <xdr:cNvCxnSpPr/>
      </xdr:nvCxnSpPr>
      <xdr:spPr>
        <a:xfrm>
          <a:off x="12814300" y="178498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127525</xdr:rowOff>
    </xdr:from>
    <xdr:ext cx="405111" cy="259045"/>
    <xdr:sp macro="" textlink="">
      <xdr:nvSpPr>
        <xdr:cNvPr id="597" name="n_1aveValue【公民館】&#10;有形固定資産減価償却率"/>
        <xdr:cNvSpPr txBox="1"/>
      </xdr:nvSpPr>
      <xdr:spPr>
        <a:xfrm>
          <a:off x="15266044" y="1761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86377</xdr:rowOff>
    </xdr:from>
    <xdr:ext cx="405111" cy="259045"/>
    <xdr:sp macro="" textlink="">
      <xdr:nvSpPr>
        <xdr:cNvPr id="598" name="n_2aveValue【公民館】&#10;有形固定資産減価償却率"/>
        <xdr:cNvSpPr txBox="1"/>
      </xdr:nvSpPr>
      <xdr:spPr>
        <a:xfrm>
          <a:off x="14389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58945</xdr:rowOff>
    </xdr:from>
    <xdr:ext cx="405111" cy="259045"/>
    <xdr:sp macro="" textlink="">
      <xdr:nvSpPr>
        <xdr:cNvPr id="599" name="n_3aveValue【公民館】&#10;有形固定資産減価償却率"/>
        <xdr:cNvSpPr txBox="1"/>
      </xdr:nvSpPr>
      <xdr:spPr>
        <a:xfrm>
          <a:off x="135007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47514</xdr:rowOff>
    </xdr:from>
    <xdr:ext cx="405111" cy="259045"/>
    <xdr:sp macro="" textlink="">
      <xdr:nvSpPr>
        <xdr:cNvPr id="600" name="n_4aveValue【公民館】&#10;有形固定資産減価償却率"/>
        <xdr:cNvSpPr txBox="1"/>
      </xdr:nvSpPr>
      <xdr:spPr>
        <a:xfrm>
          <a:off x="12611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28973</xdr:rowOff>
    </xdr:from>
    <xdr:ext cx="405111" cy="259045"/>
    <xdr:sp macro="" textlink="">
      <xdr:nvSpPr>
        <xdr:cNvPr id="601" name="n_1mainValue【公民館】&#10;有形固定資産減価償却率"/>
        <xdr:cNvSpPr txBox="1"/>
      </xdr:nvSpPr>
      <xdr:spPr>
        <a:xfrm>
          <a:off x="15266044" y="1803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154703</xdr:rowOff>
    </xdr:from>
    <xdr:ext cx="405111" cy="259045"/>
    <xdr:sp macro="" textlink="">
      <xdr:nvSpPr>
        <xdr:cNvPr id="602" name="n_2mainValue【公民館】&#10;有形固定資産減価償却率"/>
        <xdr:cNvSpPr txBox="1"/>
      </xdr:nvSpPr>
      <xdr:spPr>
        <a:xfrm>
          <a:off x="14389744" y="1798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106697</xdr:rowOff>
    </xdr:from>
    <xdr:ext cx="405111" cy="259045"/>
    <xdr:sp macro="" textlink="">
      <xdr:nvSpPr>
        <xdr:cNvPr id="603" name="n_3mainValue【公民館】&#10;有形固定資産減価償却率"/>
        <xdr:cNvSpPr txBox="1"/>
      </xdr:nvSpPr>
      <xdr:spPr>
        <a:xfrm>
          <a:off x="13500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60977</xdr:rowOff>
    </xdr:from>
    <xdr:ext cx="405111" cy="259045"/>
    <xdr:sp macro="" textlink="">
      <xdr:nvSpPr>
        <xdr:cNvPr id="604" name="n_4mainValue【公民館】&#10;有形固定資産減価償却率"/>
        <xdr:cNvSpPr txBox="1"/>
      </xdr:nvSpPr>
      <xdr:spPr>
        <a:xfrm>
          <a:off x="12611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5" name="正方形/長方形 6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6" name="正方形/長方形 6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7" name="正方形/長方形 6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8" name="正方形/長方形 6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9" name="正方形/長方形 6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0" name="正方形/長方形 6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1" name="正方形/長方形 6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2" name="正方形/長方形 6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3" name="テキスト ボックス 6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4" name="直線コネクタ 6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5" name="直線コネクタ 61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6" name="テキスト ボックス 61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7" name="直線コネクタ 61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8" name="テキスト ボックス 61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9" name="直線コネクタ 61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0" name="テキスト ボックス 61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1" name="直線コネクタ 62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2" name="テキスト ボックス 62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626" name="直線コネクタ 625"/>
        <xdr:cNvCxnSpPr/>
      </xdr:nvCxnSpPr>
      <xdr:spPr>
        <a:xfrm flipV="1">
          <a:off x="22160864" y="1711604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627" name="【公民館】&#10;一人当たり面積最小値テキスト"/>
        <xdr:cNvSpPr txBox="1"/>
      </xdr:nvSpPr>
      <xdr:spPr>
        <a:xfrm>
          <a:off x="22199600" y="185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628" name="直線コネクタ 627"/>
        <xdr:cNvCxnSpPr/>
      </xdr:nvCxnSpPr>
      <xdr:spPr>
        <a:xfrm>
          <a:off x="22072600" y="1853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629" name="【公民館】&#10;一人当たり面積最大値テキスト"/>
        <xdr:cNvSpPr txBox="1"/>
      </xdr:nvSpPr>
      <xdr:spPr>
        <a:xfrm>
          <a:off x="22199600" y="1689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630" name="直線コネクタ 629"/>
        <xdr:cNvCxnSpPr/>
      </xdr:nvCxnSpPr>
      <xdr:spPr>
        <a:xfrm>
          <a:off x="22072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142003</xdr:rowOff>
    </xdr:from>
    <xdr:ext cx="469744" cy="259045"/>
    <xdr:sp macro="" textlink="">
      <xdr:nvSpPr>
        <xdr:cNvPr id="631" name="【公民館】&#10;一人当たり面積平均値テキスト"/>
        <xdr:cNvSpPr txBox="1"/>
      </xdr:nvSpPr>
      <xdr:spPr>
        <a:xfrm>
          <a:off x="22199600" y="1797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632" name="フローチャート: 判断 631"/>
        <xdr:cNvSpPr/>
      </xdr:nvSpPr>
      <xdr:spPr>
        <a:xfrm>
          <a:off x="22110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112268</xdr:rowOff>
    </xdr:from>
    <xdr:to>
      <xdr:col>112</xdr:col>
      <xdr:colOff>38100</xdr:colOff>
      <xdr:row>106</xdr:row>
      <xdr:rowOff>42418</xdr:rowOff>
    </xdr:to>
    <xdr:sp macro="" textlink="">
      <xdr:nvSpPr>
        <xdr:cNvPr id="633" name="フローチャート: 判断 632"/>
        <xdr:cNvSpPr/>
      </xdr:nvSpPr>
      <xdr:spPr>
        <a:xfrm>
          <a:off x="21272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634" name="フローチャート: 判断 633"/>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77978</xdr:rowOff>
    </xdr:from>
    <xdr:to>
      <xdr:col>102</xdr:col>
      <xdr:colOff>165100</xdr:colOff>
      <xdr:row>106</xdr:row>
      <xdr:rowOff>8128</xdr:rowOff>
    </xdr:to>
    <xdr:sp macro="" textlink="">
      <xdr:nvSpPr>
        <xdr:cNvPr id="635" name="フローチャート: 判断 634"/>
        <xdr:cNvSpPr/>
      </xdr:nvSpPr>
      <xdr:spPr>
        <a:xfrm>
          <a:off x="19494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34544</xdr:rowOff>
    </xdr:from>
    <xdr:to>
      <xdr:col>98</xdr:col>
      <xdr:colOff>38100</xdr:colOff>
      <xdr:row>105</xdr:row>
      <xdr:rowOff>136144</xdr:rowOff>
    </xdr:to>
    <xdr:sp macro="" textlink="">
      <xdr:nvSpPr>
        <xdr:cNvPr id="636" name="フローチャート: 判断 635"/>
        <xdr:cNvSpPr/>
      </xdr:nvSpPr>
      <xdr:spPr>
        <a:xfrm>
          <a:off x="18605500" y="180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155702</xdr:rowOff>
    </xdr:from>
    <xdr:to>
      <xdr:col>116</xdr:col>
      <xdr:colOff>114300</xdr:colOff>
      <xdr:row>106</xdr:row>
      <xdr:rowOff>85852</xdr:rowOff>
    </xdr:to>
    <xdr:sp macro="" textlink="">
      <xdr:nvSpPr>
        <xdr:cNvPr id="642" name="楕円 641"/>
        <xdr:cNvSpPr/>
      </xdr:nvSpPr>
      <xdr:spPr>
        <a:xfrm>
          <a:off x="221107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134129</xdr:rowOff>
    </xdr:from>
    <xdr:ext cx="469744" cy="259045"/>
    <xdr:sp macro="" textlink="">
      <xdr:nvSpPr>
        <xdr:cNvPr id="643" name="【公民館】&#10;一人当たり面積該当値テキスト"/>
        <xdr:cNvSpPr txBox="1"/>
      </xdr:nvSpPr>
      <xdr:spPr>
        <a:xfrm>
          <a:off x="22199600"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162561</xdr:rowOff>
    </xdr:from>
    <xdr:to>
      <xdr:col>112</xdr:col>
      <xdr:colOff>38100</xdr:colOff>
      <xdr:row>106</xdr:row>
      <xdr:rowOff>92711</xdr:rowOff>
    </xdr:to>
    <xdr:sp macro="" textlink="">
      <xdr:nvSpPr>
        <xdr:cNvPr id="644" name="楕円 643"/>
        <xdr:cNvSpPr/>
      </xdr:nvSpPr>
      <xdr:spPr>
        <a:xfrm>
          <a:off x="21272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35052</xdr:rowOff>
    </xdr:from>
    <xdr:to>
      <xdr:col>116</xdr:col>
      <xdr:colOff>63500</xdr:colOff>
      <xdr:row>106</xdr:row>
      <xdr:rowOff>41911</xdr:rowOff>
    </xdr:to>
    <xdr:cxnSp macro="">
      <xdr:nvCxnSpPr>
        <xdr:cNvPr id="645" name="直線コネクタ 644"/>
        <xdr:cNvCxnSpPr/>
      </xdr:nvCxnSpPr>
      <xdr:spPr>
        <a:xfrm flipV="1">
          <a:off x="21323300" y="18208752"/>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169418</xdr:rowOff>
    </xdr:from>
    <xdr:to>
      <xdr:col>107</xdr:col>
      <xdr:colOff>101600</xdr:colOff>
      <xdr:row>106</xdr:row>
      <xdr:rowOff>99568</xdr:rowOff>
    </xdr:to>
    <xdr:sp macro="" textlink="">
      <xdr:nvSpPr>
        <xdr:cNvPr id="646" name="楕円 645"/>
        <xdr:cNvSpPr/>
      </xdr:nvSpPr>
      <xdr:spPr>
        <a:xfrm>
          <a:off x="20383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41911</xdr:rowOff>
    </xdr:from>
    <xdr:to>
      <xdr:col>111</xdr:col>
      <xdr:colOff>177800</xdr:colOff>
      <xdr:row>106</xdr:row>
      <xdr:rowOff>48768</xdr:rowOff>
    </xdr:to>
    <xdr:cxnSp macro="">
      <xdr:nvCxnSpPr>
        <xdr:cNvPr id="647" name="直線コネクタ 646"/>
        <xdr:cNvCxnSpPr/>
      </xdr:nvCxnSpPr>
      <xdr:spPr>
        <a:xfrm flipV="1">
          <a:off x="20434300" y="1821561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648" name="楕円 647"/>
        <xdr:cNvSpPr/>
      </xdr:nvSpPr>
      <xdr:spPr>
        <a:xfrm>
          <a:off x="19494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48768</xdr:rowOff>
    </xdr:from>
    <xdr:to>
      <xdr:col>107</xdr:col>
      <xdr:colOff>50800</xdr:colOff>
      <xdr:row>106</xdr:row>
      <xdr:rowOff>53339</xdr:rowOff>
    </xdr:to>
    <xdr:cxnSp macro="">
      <xdr:nvCxnSpPr>
        <xdr:cNvPr id="649" name="直線コネクタ 648"/>
        <xdr:cNvCxnSpPr/>
      </xdr:nvCxnSpPr>
      <xdr:spPr>
        <a:xfrm flipV="1">
          <a:off x="19545300" y="18222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9398</xdr:rowOff>
    </xdr:from>
    <xdr:to>
      <xdr:col>98</xdr:col>
      <xdr:colOff>38100</xdr:colOff>
      <xdr:row>106</xdr:row>
      <xdr:rowOff>110998</xdr:rowOff>
    </xdr:to>
    <xdr:sp macro="" textlink="">
      <xdr:nvSpPr>
        <xdr:cNvPr id="650" name="楕円 649"/>
        <xdr:cNvSpPr/>
      </xdr:nvSpPr>
      <xdr:spPr>
        <a:xfrm>
          <a:off x="18605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53339</xdr:rowOff>
    </xdr:from>
    <xdr:to>
      <xdr:col>102</xdr:col>
      <xdr:colOff>114300</xdr:colOff>
      <xdr:row>106</xdr:row>
      <xdr:rowOff>60198</xdr:rowOff>
    </xdr:to>
    <xdr:cxnSp macro="">
      <xdr:nvCxnSpPr>
        <xdr:cNvPr id="651" name="直線コネクタ 650"/>
        <xdr:cNvCxnSpPr/>
      </xdr:nvCxnSpPr>
      <xdr:spPr>
        <a:xfrm flipV="1">
          <a:off x="18656300" y="1822703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58945</xdr:rowOff>
    </xdr:from>
    <xdr:ext cx="469744" cy="259045"/>
    <xdr:sp macro="" textlink="">
      <xdr:nvSpPr>
        <xdr:cNvPr id="652" name="n_1aveValue【公民館】&#10;一人当たり面積"/>
        <xdr:cNvSpPr txBox="1"/>
      </xdr:nvSpPr>
      <xdr:spPr>
        <a:xfrm>
          <a:off x="21075727" y="1788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68090</xdr:rowOff>
    </xdr:from>
    <xdr:ext cx="469744" cy="259045"/>
    <xdr:sp macro="" textlink="">
      <xdr:nvSpPr>
        <xdr:cNvPr id="653" name="n_2aveValue【公民館】&#10;一人当たり面積"/>
        <xdr:cNvSpPr txBox="1"/>
      </xdr:nvSpPr>
      <xdr:spPr>
        <a:xfrm>
          <a:off x="20199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24655</xdr:rowOff>
    </xdr:from>
    <xdr:ext cx="469744" cy="259045"/>
    <xdr:sp macro="" textlink="">
      <xdr:nvSpPr>
        <xdr:cNvPr id="654" name="n_3aveValue【公民館】&#10;一人当たり面積"/>
        <xdr:cNvSpPr txBox="1"/>
      </xdr:nvSpPr>
      <xdr:spPr>
        <a:xfrm>
          <a:off x="19310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152671</xdr:rowOff>
    </xdr:from>
    <xdr:ext cx="469744" cy="259045"/>
    <xdr:sp macro="" textlink="">
      <xdr:nvSpPr>
        <xdr:cNvPr id="655" name="n_4aveValue【公民館】&#10;一人当たり面積"/>
        <xdr:cNvSpPr txBox="1"/>
      </xdr:nvSpPr>
      <xdr:spPr>
        <a:xfrm>
          <a:off x="18421427" y="1781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83838</xdr:rowOff>
    </xdr:from>
    <xdr:ext cx="469744" cy="259045"/>
    <xdr:sp macro="" textlink="">
      <xdr:nvSpPr>
        <xdr:cNvPr id="656" name="n_1mainValue【公民館】&#10;一人当たり面積"/>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90695</xdr:rowOff>
    </xdr:from>
    <xdr:ext cx="469744" cy="259045"/>
    <xdr:sp macro="" textlink="">
      <xdr:nvSpPr>
        <xdr:cNvPr id="657" name="n_2mainValue【公民館】&#10;一人当たり面積"/>
        <xdr:cNvSpPr txBox="1"/>
      </xdr:nvSpPr>
      <xdr:spPr>
        <a:xfrm>
          <a:off x="20199427"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95266</xdr:rowOff>
    </xdr:from>
    <xdr:ext cx="469744" cy="259045"/>
    <xdr:sp macro="" textlink="">
      <xdr:nvSpPr>
        <xdr:cNvPr id="658" name="n_3mainValue【公民館】&#10;一人当たり面積"/>
        <xdr:cNvSpPr txBox="1"/>
      </xdr:nvSpPr>
      <xdr:spPr>
        <a:xfrm>
          <a:off x="19310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102125</xdr:rowOff>
    </xdr:from>
    <xdr:ext cx="469744" cy="259045"/>
    <xdr:sp macro="" textlink="">
      <xdr:nvSpPr>
        <xdr:cNvPr id="659" name="n_4mainValue【公民館】&#10;一人当たり面積"/>
        <xdr:cNvSpPr txBox="1"/>
      </xdr:nvSpPr>
      <xdr:spPr>
        <a:xfrm>
          <a:off x="18421427" y="1827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９年度の橋りょうにおいて、多数の計上漏れがあり数値が大きく上昇したが、その後は新たな施設の整備による大きな増加はない。今後も公共施設等総合管理計画に基づく個別施設計画に則り、計画的な更新に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31,136
30,899
210.55
32,444,672
31,984,116
313,035
9,383,209
24,172,689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73" name="直線コネクタ 72"/>
        <xdr:cNvCxnSpPr/>
      </xdr:nvCxnSpPr>
      <xdr:spPr>
        <a:xfrm flipV="1">
          <a:off x="4634865" y="955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76"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77" name="直線コネクタ 76"/>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32402</xdr:rowOff>
    </xdr:from>
    <xdr:ext cx="405111" cy="259045"/>
    <xdr:sp macro="" textlink="">
      <xdr:nvSpPr>
        <xdr:cNvPr id="78" name="【体育館・プール】&#10;有形固定資産減価償却率平均値テキスト"/>
        <xdr:cNvSpPr txBox="1"/>
      </xdr:nvSpPr>
      <xdr:spPr>
        <a:xfrm>
          <a:off x="4673600" y="1031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79" name="フローチャート: 判断 78"/>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80" name="フローチャート: 判断 79"/>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81" name="フローチャート: 判断 80"/>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82" name="フローチャート: 判断 81"/>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133985</xdr:rowOff>
    </xdr:from>
    <xdr:to>
      <xdr:col>6</xdr:col>
      <xdr:colOff>38100</xdr:colOff>
      <xdr:row>60</xdr:row>
      <xdr:rowOff>64135</xdr:rowOff>
    </xdr:to>
    <xdr:sp macro="" textlink="">
      <xdr:nvSpPr>
        <xdr:cNvPr id="83" name="フローチャート: 判断 82"/>
        <xdr:cNvSpPr/>
      </xdr:nvSpPr>
      <xdr:spPr>
        <a:xfrm>
          <a:off x="1079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89" name="楕円 88"/>
        <xdr:cNvSpPr/>
      </xdr:nvSpPr>
      <xdr:spPr>
        <a:xfrm>
          <a:off x="4584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29227</xdr:rowOff>
    </xdr:from>
    <xdr:ext cx="405111" cy="259045"/>
    <xdr:sp macro="" textlink="">
      <xdr:nvSpPr>
        <xdr:cNvPr id="90" name="【体育館・プール】&#10;有形固定資産減価償却率該当値テキスト"/>
        <xdr:cNvSpPr txBox="1"/>
      </xdr:nvSpPr>
      <xdr:spPr>
        <a:xfrm>
          <a:off x="4673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23495</xdr:rowOff>
    </xdr:from>
    <xdr:to>
      <xdr:col>20</xdr:col>
      <xdr:colOff>38100</xdr:colOff>
      <xdr:row>59</xdr:row>
      <xdr:rowOff>125095</xdr:rowOff>
    </xdr:to>
    <xdr:sp macro="" textlink="">
      <xdr:nvSpPr>
        <xdr:cNvPr id="91" name="楕円 90"/>
        <xdr:cNvSpPr/>
      </xdr:nvSpPr>
      <xdr:spPr>
        <a:xfrm>
          <a:off x="3746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59</xdr:row>
      <xdr:rowOff>74295</xdr:rowOff>
    </xdr:to>
    <xdr:cxnSp macro="">
      <xdr:nvCxnSpPr>
        <xdr:cNvPr id="92" name="直線コネクタ 91"/>
        <xdr:cNvCxnSpPr/>
      </xdr:nvCxnSpPr>
      <xdr:spPr>
        <a:xfrm flipV="1">
          <a:off x="3797300" y="101727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153035</xdr:rowOff>
    </xdr:from>
    <xdr:to>
      <xdr:col>15</xdr:col>
      <xdr:colOff>101600</xdr:colOff>
      <xdr:row>59</xdr:row>
      <xdr:rowOff>83185</xdr:rowOff>
    </xdr:to>
    <xdr:sp macro="" textlink="">
      <xdr:nvSpPr>
        <xdr:cNvPr id="93" name="楕円 92"/>
        <xdr:cNvSpPr/>
      </xdr:nvSpPr>
      <xdr:spPr>
        <a:xfrm>
          <a:off x="2857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32385</xdr:rowOff>
    </xdr:from>
    <xdr:to>
      <xdr:col>19</xdr:col>
      <xdr:colOff>177800</xdr:colOff>
      <xdr:row>59</xdr:row>
      <xdr:rowOff>74295</xdr:rowOff>
    </xdr:to>
    <xdr:cxnSp macro="">
      <xdr:nvCxnSpPr>
        <xdr:cNvPr id="94" name="直線コネクタ 93"/>
        <xdr:cNvCxnSpPr/>
      </xdr:nvCxnSpPr>
      <xdr:spPr>
        <a:xfrm>
          <a:off x="2908300" y="101479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113030</xdr:rowOff>
    </xdr:from>
    <xdr:to>
      <xdr:col>10</xdr:col>
      <xdr:colOff>165100</xdr:colOff>
      <xdr:row>59</xdr:row>
      <xdr:rowOff>43180</xdr:rowOff>
    </xdr:to>
    <xdr:sp macro="" textlink="">
      <xdr:nvSpPr>
        <xdr:cNvPr id="95" name="楕円 94"/>
        <xdr:cNvSpPr/>
      </xdr:nvSpPr>
      <xdr:spPr>
        <a:xfrm>
          <a:off x="1968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163830</xdr:rowOff>
    </xdr:from>
    <xdr:to>
      <xdr:col>15</xdr:col>
      <xdr:colOff>50800</xdr:colOff>
      <xdr:row>59</xdr:row>
      <xdr:rowOff>32385</xdr:rowOff>
    </xdr:to>
    <xdr:cxnSp macro="">
      <xdr:nvCxnSpPr>
        <xdr:cNvPr id="96" name="直線コネクタ 95"/>
        <xdr:cNvCxnSpPr/>
      </xdr:nvCxnSpPr>
      <xdr:spPr>
        <a:xfrm>
          <a:off x="2019300" y="101079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71120</xdr:rowOff>
    </xdr:from>
    <xdr:to>
      <xdr:col>6</xdr:col>
      <xdr:colOff>38100</xdr:colOff>
      <xdr:row>59</xdr:row>
      <xdr:rowOff>1270</xdr:rowOff>
    </xdr:to>
    <xdr:sp macro="" textlink="">
      <xdr:nvSpPr>
        <xdr:cNvPr id="97" name="楕円 96"/>
        <xdr:cNvSpPr/>
      </xdr:nvSpPr>
      <xdr:spPr>
        <a:xfrm>
          <a:off x="1079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121920</xdr:rowOff>
    </xdr:from>
    <xdr:to>
      <xdr:col>10</xdr:col>
      <xdr:colOff>114300</xdr:colOff>
      <xdr:row>58</xdr:row>
      <xdr:rowOff>163830</xdr:rowOff>
    </xdr:to>
    <xdr:cxnSp macro="">
      <xdr:nvCxnSpPr>
        <xdr:cNvPr id="98" name="直線コネクタ 97"/>
        <xdr:cNvCxnSpPr/>
      </xdr:nvCxnSpPr>
      <xdr:spPr>
        <a:xfrm>
          <a:off x="1130300" y="10066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163847</xdr:rowOff>
    </xdr:from>
    <xdr:ext cx="405111" cy="259045"/>
    <xdr:sp macro="" textlink="">
      <xdr:nvSpPr>
        <xdr:cNvPr id="99" name="n_1aveValue【体育館・プール】&#10;有形固定資産減価償却率"/>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00" name="n_2aveValue【体育館・プール】&#10;有形固定資産減価償却率"/>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101" name="n_3aveValue【体育館・プール】&#10;有形固定資産減価償却率"/>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55262</xdr:rowOff>
    </xdr:from>
    <xdr:ext cx="405111" cy="259045"/>
    <xdr:sp macro="" textlink="">
      <xdr:nvSpPr>
        <xdr:cNvPr id="102" name="n_4aveValue【体育館・プール】&#10;有形固定資産減価償却率"/>
        <xdr:cNvSpPr txBox="1"/>
      </xdr:nvSpPr>
      <xdr:spPr>
        <a:xfrm>
          <a:off x="927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141622</xdr:rowOff>
    </xdr:from>
    <xdr:ext cx="405111" cy="259045"/>
    <xdr:sp macro="" textlink="">
      <xdr:nvSpPr>
        <xdr:cNvPr id="103" name="n_1mainValue【体育館・プール】&#10;有形固定資産減価償却率"/>
        <xdr:cNvSpPr txBox="1"/>
      </xdr:nvSpPr>
      <xdr:spPr>
        <a:xfrm>
          <a:off x="35820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99712</xdr:rowOff>
    </xdr:from>
    <xdr:ext cx="405111" cy="259045"/>
    <xdr:sp macro="" textlink="">
      <xdr:nvSpPr>
        <xdr:cNvPr id="104" name="n_2main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59707</xdr:rowOff>
    </xdr:from>
    <xdr:ext cx="405111" cy="259045"/>
    <xdr:sp macro="" textlink="">
      <xdr:nvSpPr>
        <xdr:cNvPr id="105" name="n_3mainValue【体育館・プール】&#10;有形固定資産減価償却率"/>
        <xdr:cNvSpPr txBox="1"/>
      </xdr:nvSpPr>
      <xdr:spPr>
        <a:xfrm>
          <a:off x="1816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17797</xdr:rowOff>
    </xdr:from>
    <xdr:ext cx="405111" cy="259045"/>
    <xdr:sp macro="" textlink="">
      <xdr:nvSpPr>
        <xdr:cNvPr id="106" name="n_4mainValue【体育館・プール】&#10;有形固定資産減価償却率"/>
        <xdr:cNvSpPr txBox="1"/>
      </xdr:nvSpPr>
      <xdr:spPr>
        <a:xfrm>
          <a:off x="927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130" name="直線コネクタ 129"/>
        <xdr:cNvCxnSpPr/>
      </xdr:nvCxnSpPr>
      <xdr:spPr>
        <a:xfrm flipV="1">
          <a:off x="10476865" y="9561830"/>
          <a:ext cx="0" cy="14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131"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132" name="直線コネクタ 131"/>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133" name="【体育館・プール】&#10;一人当たり面積最大値テキスト"/>
        <xdr:cNvSpPr txBox="1"/>
      </xdr:nvSpPr>
      <xdr:spPr>
        <a:xfrm>
          <a:off x="10515600"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134" name="直線コネクタ 133"/>
        <xdr:cNvCxnSpPr/>
      </xdr:nvCxnSpPr>
      <xdr:spPr>
        <a:xfrm>
          <a:off x="10388600" y="956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163847</xdr:rowOff>
    </xdr:from>
    <xdr:ext cx="469744" cy="259045"/>
    <xdr:sp macro="" textlink="">
      <xdr:nvSpPr>
        <xdr:cNvPr id="135" name="【体育館・プール】&#10;一人当たり面積平均値テキスト"/>
        <xdr:cNvSpPr txBox="1"/>
      </xdr:nvSpPr>
      <xdr:spPr>
        <a:xfrm>
          <a:off x="10515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136" name="フローチャート: 判断 135"/>
        <xdr:cNvSpPr/>
      </xdr:nvSpPr>
      <xdr:spPr>
        <a:xfrm>
          <a:off x="10426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156210</xdr:rowOff>
    </xdr:from>
    <xdr:to>
      <xdr:col>50</xdr:col>
      <xdr:colOff>165100</xdr:colOff>
      <xdr:row>62</xdr:row>
      <xdr:rowOff>86360</xdr:rowOff>
    </xdr:to>
    <xdr:sp macro="" textlink="">
      <xdr:nvSpPr>
        <xdr:cNvPr id="137" name="フローチャート: 判断 136"/>
        <xdr:cNvSpPr/>
      </xdr:nvSpPr>
      <xdr:spPr>
        <a:xfrm>
          <a:off x="9588500" y="1061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162560</xdr:rowOff>
    </xdr:from>
    <xdr:to>
      <xdr:col>46</xdr:col>
      <xdr:colOff>38100</xdr:colOff>
      <xdr:row>62</xdr:row>
      <xdr:rowOff>92710</xdr:rowOff>
    </xdr:to>
    <xdr:sp macro="" textlink="">
      <xdr:nvSpPr>
        <xdr:cNvPr id="138" name="フローチャート: 判断 137"/>
        <xdr:cNvSpPr/>
      </xdr:nvSpPr>
      <xdr:spPr>
        <a:xfrm>
          <a:off x="8699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0</xdr:rowOff>
    </xdr:from>
    <xdr:to>
      <xdr:col>41</xdr:col>
      <xdr:colOff>101600</xdr:colOff>
      <xdr:row>62</xdr:row>
      <xdr:rowOff>101600</xdr:rowOff>
    </xdr:to>
    <xdr:sp macro="" textlink="">
      <xdr:nvSpPr>
        <xdr:cNvPr id="139" name="フローチャート: 判断 138"/>
        <xdr:cNvSpPr/>
      </xdr:nvSpPr>
      <xdr:spPr>
        <a:xfrm>
          <a:off x="7810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11430</xdr:rowOff>
    </xdr:from>
    <xdr:to>
      <xdr:col>36</xdr:col>
      <xdr:colOff>165100</xdr:colOff>
      <xdr:row>62</xdr:row>
      <xdr:rowOff>113030</xdr:rowOff>
    </xdr:to>
    <xdr:sp macro="" textlink="">
      <xdr:nvSpPr>
        <xdr:cNvPr id="140" name="フローチャート: 判断 139"/>
        <xdr:cNvSpPr/>
      </xdr:nvSpPr>
      <xdr:spPr>
        <a:xfrm>
          <a:off x="69215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161290</xdr:rowOff>
    </xdr:from>
    <xdr:to>
      <xdr:col>55</xdr:col>
      <xdr:colOff>50800</xdr:colOff>
      <xdr:row>62</xdr:row>
      <xdr:rowOff>91440</xdr:rowOff>
    </xdr:to>
    <xdr:sp macro="" textlink="">
      <xdr:nvSpPr>
        <xdr:cNvPr id="146" name="楕円 145"/>
        <xdr:cNvSpPr/>
      </xdr:nvSpPr>
      <xdr:spPr>
        <a:xfrm>
          <a:off x="10426700" y="1061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12717</xdr:rowOff>
    </xdr:from>
    <xdr:ext cx="469744" cy="259045"/>
    <xdr:sp macro="" textlink="">
      <xdr:nvSpPr>
        <xdr:cNvPr id="147" name="【体育館・プール】&#10;一人当たり面積該当値テキスト"/>
        <xdr:cNvSpPr txBox="1"/>
      </xdr:nvSpPr>
      <xdr:spPr>
        <a:xfrm>
          <a:off x="10515600" y="1047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86360</xdr:rowOff>
    </xdr:from>
    <xdr:to>
      <xdr:col>50</xdr:col>
      <xdr:colOff>165100</xdr:colOff>
      <xdr:row>62</xdr:row>
      <xdr:rowOff>16510</xdr:rowOff>
    </xdr:to>
    <xdr:sp macro="" textlink="">
      <xdr:nvSpPr>
        <xdr:cNvPr id="148" name="楕円 147"/>
        <xdr:cNvSpPr/>
      </xdr:nvSpPr>
      <xdr:spPr>
        <a:xfrm>
          <a:off x="9588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137160</xdr:rowOff>
    </xdr:from>
    <xdr:to>
      <xdr:col>55</xdr:col>
      <xdr:colOff>0</xdr:colOff>
      <xdr:row>62</xdr:row>
      <xdr:rowOff>40640</xdr:rowOff>
    </xdr:to>
    <xdr:cxnSp macro="">
      <xdr:nvCxnSpPr>
        <xdr:cNvPr id="149" name="直線コネクタ 148"/>
        <xdr:cNvCxnSpPr/>
      </xdr:nvCxnSpPr>
      <xdr:spPr>
        <a:xfrm>
          <a:off x="9639300" y="10595610"/>
          <a:ext cx="838200"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96520</xdr:rowOff>
    </xdr:from>
    <xdr:to>
      <xdr:col>46</xdr:col>
      <xdr:colOff>38100</xdr:colOff>
      <xdr:row>62</xdr:row>
      <xdr:rowOff>26670</xdr:rowOff>
    </xdr:to>
    <xdr:sp macro="" textlink="">
      <xdr:nvSpPr>
        <xdr:cNvPr id="150" name="楕円 149"/>
        <xdr:cNvSpPr/>
      </xdr:nvSpPr>
      <xdr:spPr>
        <a:xfrm>
          <a:off x="8699500" y="1055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137160</xdr:rowOff>
    </xdr:from>
    <xdr:to>
      <xdr:col>50</xdr:col>
      <xdr:colOff>114300</xdr:colOff>
      <xdr:row>61</xdr:row>
      <xdr:rowOff>147320</xdr:rowOff>
    </xdr:to>
    <xdr:cxnSp macro="">
      <xdr:nvCxnSpPr>
        <xdr:cNvPr id="151" name="直線コネクタ 150"/>
        <xdr:cNvCxnSpPr/>
      </xdr:nvCxnSpPr>
      <xdr:spPr>
        <a:xfrm flipV="1">
          <a:off x="8750300" y="1059561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101600</xdr:rowOff>
    </xdr:from>
    <xdr:to>
      <xdr:col>41</xdr:col>
      <xdr:colOff>101600</xdr:colOff>
      <xdr:row>62</xdr:row>
      <xdr:rowOff>31750</xdr:rowOff>
    </xdr:to>
    <xdr:sp macro="" textlink="">
      <xdr:nvSpPr>
        <xdr:cNvPr id="152" name="楕円 151"/>
        <xdr:cNvSpPr/>
      </xdr:nvSpPr>
      <xdr:spPr>
        <a:xfrm>
          <a:off x="7810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147320</xdr:rowOff>
    </xdr:from>
    <xdr:to>
      <xdr:col>45</xdr:col>
      <xdr:colOff>177800</xdr:colOff>
      <xdr:row>61</xdr:row>
      <xdr:rowOff>152400</xdr:rowOff>
    </xdr:to>
    <xdr:cxnSp macro="">
      <xdr:nvCxnSpPr>
        <xdr:cNvPr id="153" name="直線コネクタ 152"/>
        <xdr:cNvCxnSpPr/>
      </xdr:nvCxnSpPr>
      <xdr:spPr>
        <a:xfrm flipV="1">
          <a:off x="7861300" y="1060577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107950</xdr:rowOff>
    </xdr:from>
    <xdr:to>
      <xdr:col>36</xdr:col>
      <xdr:colOff>165100</xdr:colOff>
      <xdr:row>62</xdr:row>
      <xdr:rowOff>38100</xdr:rowOff>
    </xdr:to>
    <xdr:sp macro="" textlink="">
      <xdr:nvSpPr>
        <xdr:cNvPr id="154" name="楕円 153"/>
        <xdr:cNvSpPr/>
      </xdr:nvSpPr>
      <xdr:spPr>
        <a:xfrm>
          <a:off x="69215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152400</xdr:rowOff>
    </xdr:from>
    <xdr:to>
      <xdr:col>41</xdr:col>
      <xdr:colOff>50800</xdr:colOff>
      <xdr:row>61</xdr:row>
      <xdr:rowOff>158750</xdr:rowOff>
    </xdr:to>
    <xdr:cxnSp macro="">
      <xdr:nvCxnSpPr>
        <xdr:cNvPr id="155" name="直線コネクタ 154"/>
        <xdr:cNvCxnSpPr/>
      </xdr:nvCxnSpPr>
      <xdr:spPr>
        <a:xfrm flipV="1">
          <a:off x="6972300" y="106108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77487</xdr:rowOff>
    </xdr:from>
    <xdr:ext cx="469744" cy="259045"/>
    <xdr:sp macro="" textlink="">
      <xdr:nvSpPr>
        <xdr:cNvPr id="156" name="n_1aveValue【体育館・プール】&#10;一人当たり面積"/>
        <xdr:cNvSpPr txBox="1"/>
      </xdr:nvSpPr>
      <xdr:spPr>
        <a:xfrm>
          <a:off x="9391727" y="1070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83837</xdr:rowOff>
    </xdr:from>
    <xdr:ext cx="469744" cy="259045"/>
    <xdr:sp macro="" textlink="">
      <xdr:nvSpPr>
        <xdr:cNvPr id="157" name="n_2aveValue【体育館・プール】&#10;一人当たり面積"/>
        <xdr:cNvSpPr txBox="1"/>
      </xdr:nvSpPr>
      <xdr:spPr>
        <a:xfrm>
          <a:off x="85154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92727</xdr:rowOff>
    </xdr:from>
    <xdr:ext cx="469744" cy="259045"/>
    <xdr:sp macro="" textlink="">
      <xdr:nvSpPr>
        <xdr:cNvPr id="158" name="n_3aveValue【体育館・プール】&#10;一人当たり面積"/>
        <xdr:cNvSpPr txBox="1"/>
      </xdr:nvSpPr>
      <xdr:spPr>
        <a:xfrm>
          <a:off x="7626427"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104157</xdr:rowOff>
    </xdr:from>
    <xdr:ext cx="469744" cy="259045"/>
    <xdr:sp macro="" textlink="">
      <xdr:nvSpPr>
        <xdr:cNvPr id="159" name="n_4aveValue【体育館・プール】&#10;一人当たり面積"/>
        <xdr:cNvSpPr txBox="1"/>
      </xdr:nvSpPr>
      <xdr:spPr>
        <a:xfrm>
          <a:off x="6737427"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33037</xdr:rowOff>
    </xdr:from>
    <xdr:ext cx="469744" cy="259045"/>
    <xdr:sp macro="" textlink="">
      <xdr:nvSpPr>
        <xdr:cNvPr id="160" name="n_1mainValue【体育館・プール】&#10;一人当たり面積"/>
        <xdr:cNvSpPr txBox="1"/>
      </xdr:nvSpPr>
      <xdr:spPr>
        <a:xfrm>
          <a:off x="9391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43197</xdr:rowOff>
    </xdr:from>
    <xdr:ext cx="469744" cy="259045"/>
    <xdr:sp macro="" textlink="">
      <xdr:nvSpPr>
        <xdr:cNvPr id="161" name="n_2mainValue【体育館・プール】&#10;一人当たり面積"/>
        <xdr:cNvSpPr txBox="1"/>
      </xdr:nvSpPr>
      <xdr:spPr>
        <a:xfrm>
          <a:off x="8515427" y="1033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48277</xdr:rowOff>
    </xdr:from>
    <xdr:ext cx="469744" cy="259045"/>
    <xdr:sp macro="" textlink="">
      <xdr:nvSpPr>
        <xdr:cNvPr id="162" name="n_3mainValue【体育館・プール】&#10;一人当たり面積"/>
        <xdr:cNvSpPr txBox="1"/>
      </xdr:nvSpPr>
      <xdr:spPr>
        <a:xfrm>
          <a:off x="7626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54627</xdr:rowOff>
    </xdr:from>
    <xdr:ext cx="469744" cy="259045"/>
    <xdr:sp macro="" textlink="">
      <xdr:nvSpPr>
        <xdr:cNvPr id="163" name="n_4mainValue【体育館・プール】&#10;一人当たり面積"/>
        <xdr:cNvSpPr txBox="1"/>
      </xdr:nvSpPr>
      <xdr:spPr>
        <a:xfrm>
          <a:off x="6737427"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2" name="正方形/長方形 1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3" name="正方形/長方形 1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4" name="正方形/長方形 1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5" name="正方形/長方形 1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6" name="正方形/長方形 1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7" name="正方形/長方形 1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8" name="正方形/長方形 1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9" name="正方形/長方形 1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0" name="正方形/長方形 1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1" name="正方形/長方形 1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2" name="正方形/長方形 1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3" name="正方形/長方形 1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4" name="正方形/長方形 1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5" name="正方形/長方形 1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6" name="正方形/長方形 1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7" name="正方形/長方形 1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8" name="テキスト ボックス 1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9" name="直線コネクタ 1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0" name="テキスト ボックス 1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91" name="直線コネクタ 1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2" name="テキスト ボックス 1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3" name="直線コネクタ 1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4" name="テキスト ボックス 1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5" name="直線コネクタ 1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6" name="テキスト ボックス 1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7" name="直線コネクタ 1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8" name="テキスト ボックス 1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9" name="直線コネクタ 1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00" name="テキスト ボックス 1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01" name="直線コネクタ 2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2" name="テキスト ボックス 2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3" name="直線コネクタ 2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205" name="直線コネクタ 204"/>
        <xdr:cNvCxnSpPr/>
      </xdr:nvCxnSpPr>
      <xdr:spPr>
        <a:xfrm flipV="1">
          <a:off x="4634865"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206" name="【市民会館】&#10;有形固定資産減価償却率最小値テキスト"/>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207" name="直線コネクタ 206"/>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208" name="【市民会館】&#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09" name="直線コネクタ 20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210" name="【市民会館】&#10;有形固定資産減価償却率平均値テキスト"/>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211" name="フローチャート: 判断 210"/>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167458</xdr:rowOff>
    </xdr:from>
    <xdr:to>
      <xdr:col>20</xdr:col>
      <xdr:colOff>38100</xdr:colOff>
      <xdr:row>105</xdr:row>
      <xdr:rowOff>97608</xdr:rowOff>
    </xdr:to>
    <xdr:sp macro="" textlink="">
      <xdr:nvSpPr>
        <xdr:cNvPr id="212" name="フローチャート: 判断 211"/>
        <xdr:cNvSpPr/>
      </xdr:nvSpPr>
      <xdr:spPr>
        <a:xfrm>
          <a:off x="3746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67855</xdr:rowOff>
    </xdr:from>
    <xdr:to>
      <xdr:col>15</xdr:col>
      <xdr:colOff>101600</xdr:colOff>
      <xdr:row>105</xdr:row>
      <xdr:rowOff>169455</xdr:rowOff>
    </xdr:to>
    <xdr:sp macro="" textlink="">
      <xdr:nvSpPr>
        <xdr:cNvPr id="213" name="フローチャート: 判断 212"/>
        <xdr:cNvSpPr/>
      </xdr:nvSpPr>
      <xdr:spPr>
        <a:xfrm>
          <a:off x="2857500" y="1807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40095</xdr:rowOff>
    </xdr:from>
    <xdr:to>
      <xdr:col>10</xdr:col>
      <xdr:colOff>165100</xdr:colOff>
      <xdr:row>105</xdr:row>
      <xdr:rowOff>141695</xdr:rowOff>
    </xdr:to>
    <xdr:sp macro="" textlink="">
      <xdr:nvSpPr>
        <xdr:cNvPr id="214" name="フローチャート: 判断 213"/>
        <xdr:cNvSpPr/>
      </xdr:nvSpPr>
      <xdr:spPr>
        <a:xfrm>
          <a:off x="1968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93980</xdr:rowOff>
    </xdr:from>
    <xdr:to>
      <xdr:col>6</xdr:col>
      <xdr:colOff>38100</xdr:colOff>
      <xdr:row>105</xdr:row>
      <xdr:rowOff>24130</xdr:rowOff>
    </xdr:to>
    <xdr:sp macro="" textlink="">
      <xdr:nvSpPr>
        <xdr:cNvPr id="215" name="フローチャート: 判断 214"/>
        <xdr:cNvSpPr/>
      </xdr:nvSpPr>
      <xdr:spPr>
        <a:xfrm>
          <a:off x="1079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6" name="テキスト ボックス 2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7" name="テキスト ボックス 2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8" name="テキスト ボックス 2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9" name="テキスト ボックス 2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0" name="テキスト ボックス 2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61323</xdr:rowOff>
    </xdr:from>
    <xdr:to>
      <xdr:col>24</xdr:col>
      <xdr:colOff>114300</xdr:colOff>
      <xdr:row>106</xdr:row>
      <xdr:rowOff>162923</xdr:rowOff>
    </xdr:to>
    <xdr:sp macro="" textlink="">
      <xdr:nvSpPr>
        <xdr:cNvPr id="221" name="楕円 220"/>
        <xdr:cNvSpPr/>
      </xdr:nvSpPr>
      <xdr:spPr>
        <a:xfrm>
          <a:off x="45847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39750</xdr:rowOff>
    </xdr:from>
    <xdr:ext cx="405111" cy="259045"/>
    <xdr:sp macro="" textlink="">
      <xdr:nvSpPr>
        <xdr:cNvPr id="222" name="【市民会館】&#10;有形固定資産減価償却率該当値テキスト"/>
        <xdr:cNvSpPr txBox="1"/>
      </xdr:nvSpPr>
      <xdr:spPr>
        <a:xfrm>
          <a:off x="4673600"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28666</xdr:rowOff>
    </xdr:from>
    <xdr:to>
      <xdr:col>20</xdr:col>
      <xdr:colOff>38100</xdr:colOff>
      <xdr:row>106</xdr:row>
      <xdr:rowOff>130266</xdr:rowOff>
    </xdr:to>
    <xdr:sp macro="" textlink="">
      <xdr:nvSpPr>
        <xdr:cNvPr id="223" name="楕円 222"/>
        <xdr:cNvSpPr/>
      </xdr:nvSpPr>
      <xdr:spPr>
        <a:xfrm>
          <a:off x="3746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79466</xdr:rowOff>
    </xdr:from>
    <xdr:to>
      <xdr:col>24</xdr:col>
      <xdr:colOff>63500</xdr:colOff>
      <xdr:row>106</xdr:row>
      <xdr:rowOff>112123</xdr:rowOff>
    </xdr:to>
    <xdr:cxnSp macro="">
      <xdr:nvCxnSpPr>
        <xdr:cNvPr id="224" name="直線コネクタ 223"/>
        <xdr:cNvCxnSpPr/>
      </xdr:nvCxnSpPr>
      <xdr:spPr>
        <a:xfrm>
          <a:off x="3797300" y="182531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167458</xdr:rowOff>
    </xdr:from>
    <xdr:to>
      <xdr:col>15</xdr:col>
      <xdr:colOff>101600</xdr:colOff>
      <xdr:row>106</xdr:row>
      <xdr:rowOff>97608</xdr:rowOff>
    </xdr:to>
    <xdr:sp macro="" textlink="">
      <xdr:nvSpPr>
        <xdr:cNvPr id="225" name="楕円 224"/>
        <xdr:cNvSpPr/>
      </xdr:nvSpPr>
      <xdr:spPr>
        <a:xfrm>
          <a:off x="2857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46808</xdr:rowOff>
    </xdr:from>
    <xdr:to>
      <xdr:col>19</xdr:col>
      <xdr:colOff>177800</xdr:colOff>
      <xdr:row>106</xdr:row>
      <xdr:rowOff>79466</xdr:rowOff>
    </xdr:to>
    <xdr:cxnSp macro="">
      <xdr:nvCxnSpPr>
        <xdr:cNvPr id="226" name="直線コネクタ 225"/>
        <xdr:cNvCxnSpPr/>
      </xdr:nvCxnSpPr>
      <xdr:spPr>
        <a:xfrm>
          <a:off x="2908300" y="182205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146231</xdr:rowOff>
    </xdr:from>
    <xdr:to>
      <xdr:col>10</xdr:col>
      <xdr:colOff>165100</xdr:colOff>
      <xdr:row>106</xdr:row>
      <xdr:rowOff>76381</xdr:rowOff>
    </xdr:to>
    <xdr:sp macro="" textlink="">
      <xdr:nvSpPr>
        <xdr:cNvPr id="227" name="楕円 226"/>
        <xdr:cNvSpPr/>
      </xdr:nvSpPr>
      <xdr:spPr>
        <a:xfrm>
          <a:off x="19685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25581</xdr:rowOff>
    </xdr:from>
    <xdr:to>
      <xdr:col>15</xdr:col>
      <xdr:colOff>50800</xdr:colOff>
      <xdr:row>106</xdr:row>
      <xdr:rowOff>46808</xdr:rowOff>
    </xdr:to>
    <xdr:cxnSp macro="">
      <xdr:nvCxnSpPr>
        <xdr:cNvPr id="228" name="直線コネクタ 227"/>
        <xdr:cNvCxnSpPr/>
      </xdr:nvCxnSpPr>
      <xdr:spPr>
        <a:xfrm>
          <a:off x="2019300" y="1819928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113574</xdr:rowOff>
    </xdr:from>
    <xdr:to>
      <xdr:col>6</xdr:col>
      <xdr:colOff>38100</xdr:colOff>
      <xdr:row>106</xdr:row>
      <xdr:rowOff>43724</xdr:rowOff>
    </xdr:to>
    <xdr:sp macro="" textlink="">
      <xdr:nvSpPr>
        <xdr:cNvPr id="229" name="楕円 228"/>
        <xdr:cNvSpPr/>
      </xdr:nvSpPr>
      <xdr:spPr>
        <a:xfrm>
          <a:off x="1079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164374</xdr:rowOff>
    </xdr:from>
    <xdr:to>
      <xdr:col>10</xdr:col>
      <xdr:colOff>114300</xdr:colOff>
      <xdr:row>106</xdr:row>
      <xdr:rowOff>25581</xdr:rowOff>
    </xdr:to>
    <xdr:cxnSp macro="">
      <xdr:nvCxnSpPr>
        <xdr:cNvPr id="230" name="直線コネクタ 229"/>
        <xdr:cNvCxnSpPr/>
      </xdr:nvCxnSpPr>
      <xdr:spPr>
        <a:xfrm>
          <a:off x="1130300" y="181666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114135</xdr:rowOff>
    </xdr:from>
    <xdr:ext cx="405111" cy="259045"/>
    <xdr:sp macro="" textlink="">
      <xdr:nvSpPr>
        <xdr:cNvPr id="231" name="n_1aveValue【市民会館】&#10;有形固定資産減価償却率"/>
        <xdr:cNvSpPr txBox="1"/>
      </xdr:nvSpPr>
      <xdr:spPr>
        <a:xfrm>
          <a:off x="3582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14532</xdr:rowOff>
    </xdr:from>
    <xdr:ext cx="405111" cy="259045"/>
    <xdr:sp macro="" textlink="">
      <xdr:nvSpPr>
        <xdr:cNvPr id="232" name="n_2aveValue【市民会館】&#10;有形固定資産減価償却率"/>
        <xdr:cNvSpPr txBox="1"/>
      </xdr:nvSpPr>
      <xdr:spPr>
        <a:xfrm>
          <a:off x="2705744" y="1784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158222</xdr:rowOff>
    </xdr:from>
    <xdr:ext cx="405111" cy="259045"/>
    <xdr:sp macro="" textlink="">
      <xdr:nvSpPr>
        <xdr:cNvPr id="233" name="n_3aveValue【市民会館】&#10;有形固定資産減価償却率"/>
        <xdr:cNvSpPr txBox="1"/>
      </xdr:nvSpPr>
      <xdr:spPr>
        <a:xfrm>
          <a:off x="1816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40657</xdr:rowOff>
    </xdr:from>
    <xdr:ext cx="405111" cy="259045"/>
    <xdr:sp macro="" textlink="">
      <xdr:nvSpPr>
        <xdr:cNvPr id="234" name="n_4aveValue【市民会館】&#10;有形固定資産減価償却率"/>
        <xdr:cNvSpPr txBox="1"/>
      </xdr:nvSpPr>
      <xdr:spPr>
        <a:xfrm>
          <a:off x="927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121393</xdr:rowOff>
    </xdr:from>
    <xdr:ext cx="405111" cy="259045"/>
    <xdr:sp macro="" textlink="">
      <xdr:nvSpPr>
        <xdr:cNvPr id="235" name="n_1mainValue【市民会館】&#10;有形固定資産減価償却率"/>
        <xdr:cNvSpPr txBox="1"/>
      </xdr:nvSpPr>
      <xdr:spPr>
        <a:xfrm>
          <a:off x="3582044"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88735</xdr:rowOff>
    </xdr:from>
    <xdr:ext cx="405111" cy="259045"/>
    <xdr:sp macro="" textlink="">
      <xdr:nvSpPr>
        <xdr:cNvPr id="236" name="n_2mainValue【市民会館】&#10;有形固定資産減価償却率"/>
        <xdr:cNvSpPr txBox="1"/>
      </xdr:nvSpPr>
      <xdr:spPr>
        <a:xfrm>
          <a:off x="27057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67508</xdr:rowOff>
    </xdr:from>
    <xdr:ext cx="405111" cy="259045"/>
    <xdr:sp macro="" textlink="">
      <xdr:nvSpPr>
        <xdr:cNvPr id="237" name="n_3mainValue【市民会館】&#10;有形固定資産減価償却率"/>
        <xdr:cNvSpPr txBox="1"/>
      </xdr:nvSpPr>
      <xdr:spPr>
        <a:xfrm>
          <a:off x="18167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34851</xdr:rowOff>
    </xdr:from>
    <xdr:ext cx="405111" cy="259045"/>
    <xdr:sp macro="" textlink="">
      <xdr:nvSpPr>
        <xdr:cNvPr id="238" name="n_4mainValue【市民会館】&#10;有形固定資産減価償却率"/>
        <xdr:cNvSpPr txBox="1"/>
      </xdr:nvSpPr>
      <xdr:spPr>
        <a:xfrm>
          <a:off x="927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9" name="正方形/長方形 2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0" name="正方形/長方形 2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1" name="正方形/長方形 2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2" name="正方形/長方形 2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3" name="正方形/長方形 2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4" name="正方形/長方形 2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5" name="正方形/長方形 2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6" name="正方形/長方形 2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7" name="テキスト ボックス 2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8" name="直線コネクタ 2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9" name="直線コネクタ 2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50" name="テキスト ボックス 2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51" name="直線コネクタ 2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52" name="テキスト ボックス 2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53" name="直線コネクタ 2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4" name="テキスト ボックス 2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55" name="直線コネクタ 2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6" name="テキスト ボックス 2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7" name="直線コネクタ 2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8" name="テキスト ボックス 2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9" name="直線コネクタ 2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60" name="テキスト ボックス 2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262" name="直線コネクタ 261"/>
        <xdr:cNvCxnSpPr/>
      </xdr:nvCxnSpPr>
      <xdr:spPr>
        <a:xfrm flipV="1">
          <a:off x="10476865" y="17363439"/>
          <a:ext cx="0" cy="1277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263" name="【市民会館】&#10;一人当たり面積最小値テキスト"/>
        <xdr:cNvSpPr txBox="1"/>
      </xdr:nvSpPr>
      <xdr:spPr>
        <a:xfrm>
          <a:off x="10515600" y="186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264" name="直線コネクタ 263"/>
        <xdr:cNvCxnSpPr/>
      </xdr:nvCxnSpPr>
      <xdr:spPr>
        <a:xfrm>
          <a:off x="10388600" y="186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265" name="【市民会館】&#10;一人当たり面積最大値テキスト"/>
        <xdr:cNvSpPr txBox="1"/>
      </xdr:nvSpPr>
      <xdr:spPr>
        <a:xfrm>
          <a:off x="10515600" y="171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266" name="直線コネクタ 265"/>
        <xdr:cNvCxnSpPr/>
      </xdr:nvCxnSpPr>
      <xdr:spPr>
        <a:xfrm>
          <a:off x="10388600" y="1736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20338</xdr:rowOff>
    </xdr:from>
    <xdr:ext cx="469744" cy="259045"/>
    <xdr:sp macro="" textlink="">
      <xdr:nvSpPr>
        <xdr:cNvPr id="267" name="【市民会館】&#10;一人当たり面積平均値テキスト"/>
        <xdr:cNvSpPr txBox="1"/>
      </xdr:nvSpPr>
      <xdr:spPr>
        <a:xfrm>
          <a:off x="10515600" y="18365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268" name="フローチャート: 判断 267"/>
        <xdr:cNvSpPr/>
      </xdr:nvSpPr>
      <xdr:spPr>
        <a:xfrm>
          <a:off x="10426700" y="1838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16511</xdr:rowOff>
    </xdr:from>
    <xdr:to>
      <xdr:col>50</xdr:col>
      <xdr:colOff>165100</xdr:colOff>
      <xdr:row>107</xdr:row>
      <xdr:rowOff>118111</xdr:rowOff>
    </xdr:to>
    <xdr:sp macro="" textlink="">
      <xdr:nvSpPr>
        <xdr:cNvPr id="269" name="フローチャート: 判断 268"/>
        <xdr:cNvSpPr/>
      </xdr:nvSpPr>
      <xdr:spPr>
        <a:xfrm>
          <a:off x="9588500" y="1836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270" name="フローチャート: 判断 269"/>
        <xdr:cNvSpPr/>
      </xdr:nvSpPr>
      <xdr:spPr>
        <a:xfrm>
          <a:off x="8699500" y="1839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49530</xdr:rowOff>
    </xdr:from>
    <xdr:to>
      <xdr:col>41</xdr:col>
      <xdr:colOff>101600</xdr:colOff>
      <xdr:row>107</xdr:row>
      <xdr:rowOff>151130</xdr:rowOff>
    </xdr:to>
    <xdr:sp macro="" textlink="">
      <xdr:nvSpPr>
        <xdr:cNvPr id="271" name="フローチャート: 判断 270"/>
        <xdr:cNvSpPr/>
      </xdr:nvSpPr>
      <xdr:spPr>
        <a:xfrm>
          <a:off x="7810500" y="1839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54611</xdr:rowOff>
    </xdr:from>
    <xdr:to>
      <xdr:col>36</xdr:col>
      <xdr:colOff>165100</xdr:colOff>
      <xdr:row>107</xdr:row>
      <xdr:rowOff>156211</xdr:rowOff>
    </xdr:to>
    <xdr:sp macro="" textlink="">
      <xdr:nvSpPr>
        <xdr:cNvPr id="272" name="フローチャート: 判断 271"/>
        <xdr:cNvSpPr/>
      </xdr:nvSpPr>
      <xdr:spPr>
        <a:xfrm>
          <a:off x="6921500" y="1839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3" name="テキスト ボックス 2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4" name="テキスト ボックス 2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5" name="テキスト ボックス 2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6" name="テキスト ボックス 2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7" name="テキスト ボックス 2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128270</xdr:rowOff>
    </xdr:from>
    <xdr:to>
      <xdr:col>55</xdr:col>
      <xdr:colOff>50800</xdr:colOff>
      <xdr:row>107</xdr:row>
      <xdr:rowOff>58420</xdr:rowOff>
    </xdr:to>
    <xdr:sp macro="" textlink="">
      <xdr:nvSpPr>
        <xdr:cNvPr id="278" name="楕円 277"/>
        <xdr:cNvSpPr/>
      </xdr:nvSpPr>
      <xdr:spPr>
        <a:xfrm>
          <a:off x="10426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151147</xdr:rowOff>
    </xdr:from>
    <xdr:ext cx="469744" cy="259045"/>
    <xdr:sp macro="" textlink="">
      <xdr:nvSpPr>
        <xdr:cNvPr id="279" name="【市民会館】&#10;一人当たり面積該当値テキスト"/>
        <xdr:cNvSpPr txBox="1"/>
      </xdr:nvSpPr>
      <xdr:spPr>
        <a:xfrm>
          <a:off x="10515600" y="1815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132080</xdr:rowOff>
    </xdr:from>
    <xdr:to>
      <xdr:col>50</xdr:col>
      <xdr:colOff>165100</xdr:colOff>
      <xdr:row>107</xdr:row>
      <xdr:rowOff>62230</xdr:rowOff>
    </xdr:to>
    <xdr:sp macro="" textlink="">
      <xdr:nvSpPr>
        <xdr:cNvPr id="280" name="楕円 279"/>
        <xdr:cNvSpPr/>
      </xdr:nvSpPr>
      <xdr:spPr>
        <a:xfrm>
          <a:off x="9588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7620</xdr:rowOff>
    </xdr:from>
    <xdr:to>
      <xdr:col>55</xdr:col>
      <xdr:colOff>0</xdr:colOff>
      <xdr:row>107</xdr:row>
      <xdr:rowOff>11430</xdr:rowOff>
    </xdr:to>
    <xdr:cxnSp macro="">
      <xdr:nvCxnSpPr>
        <xdr:cNvPr id="281" name="直線コネクタ 280"/>
        <xdr:cNvCxnSpPr/>
      </xdr:nvCxnSpPr>
      <xdr:spPr>
        <a:xfrm flipV="1">
          <a:off x="9639300" y="183527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139700</xdr:rowOff>
    </xdr:from>
    <xdr:to>
      <xdr:col>46</xdr:col>
      <xdr:colOff>38100</xdr:colOff>
      <xdr:row>107</xdr:row>
      <xdr:rowOff>69850</xdr:rowOff>
    </xdr:to>
    <xdr:sp macro="" textlink="">
      <xdr:nvSpPr>
        <xdr:cNvPr id="282" name="楕円 281"/>
        <xdr:cNvSpPr/>
      </xdr:nvSpPr>
      <xdr:spPr>
        <a:xfrm>
          <a:off x="8699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11430</xdr:rowOff>
    </xdr:from>
    <xdr:to>
      <xdr:col>50</xdr:col>
      <xdr:colOff>114300</xdr:colOff>
      <xdr:row>107</xdr:row>
      <xdr:rowOff>19050</xdr:rowOff>
    </xdr:to>
    <xdr:cxnSp macro="">
      <xdr:nvCxnSpPr>
        <xdr:cNvPr id="283" name="直線コネクタ 282"/>
        <xdr:cNvCxnSpPr/>
      </xdr:nvCxnSpPr>
      <xdr:spPr>
        <a:xfrm flipV="1">
          <a:off x="8750300" y="18356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143511</xdr:rowOff>
    </xdr:from>
    <xdr:to>
      <xdr:col>41</xdr:col>
      <xdr:colOff>101600</xdr:colOff>
      <xdr:row>107</xdr:row>
      <xdr:rowOff>73661</xdr:rowOff>
    </xdr:to>
    <xdr:sp macro="" textlink="">
      <xdr:nvSpPr>
        <xdr:cNvPr id="284" name="楕円 283"/>
        <xdr:cNvSpPr/>
      </xdr:nvSpPr>
      <xdr:spPr>
        <a:xfrm>
          <a:off x="7810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19050</xdr:rowOff>
    </xdr:from>
    <xdr:to>
      <xdr:col>45</xdr:col>
      <xdr:colOff>177800</xdr:colOff>
      <xdr:row>107</xdr:row>
      <xdr:rowOff>22861</xdr:rowOff>
    </xdr:to>
    <xdr:cxnSp macro="">
      <xdr:nvCxnSpPr>
        <xdr:cNvPr id="285" name="直線コネクタ 284"/>
        <xdr:cNvCxnSpPr/>
      </xdr:nvCxnSpPr>
      <xdr:spPr>
        <a:xfrm flipV="1">
          <a:off x="7861300" y="183642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147320</xdr:rowOff>
    </xdr:from>
    <xdr:to>
      <xdr:col>36</xdr:col>
      <xdr:colOff>165100</xdr:colOff>
      <xdr:row>107</xdr:row>
      <xdr:rowOff>77470</xdr:rowOff>
    </xdr:to>
    <xdr:sp macro="" textlink="">
      <xdr:nvSpPr>
        <xdr:cNvPr id="286" name="楕円 285"/>
        <xdr:cNvSpPr/>
      </xdr:nvSpPr>
      <xdr:spPr>
        <a:xfrm>
          <a:off x="6921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22861</xdr:rowOff>
    </xdr:from>
    <xdr:to>
      <xdr:col>41</xdr:col>
      <xdr:colOff>50800</xdr:colOff>
      <xdr:row>107</xdr:row>
      <xdr:rowOff>26670</xdr:rowOff>
    </xdr:to>
    <xdr:cxnSp macro="">
      <xdr:nvCxnSpPr>
        <xdr:cNvPr id="287" name="直線コネクタ 286"/>
        <xdr:cNvCxnSpPr/>
      </xdr:nvCxnSpPr>
      <xdr:spPr>
        <a:xfrm flipV="1">
          <a:off x="6972300" y="18368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109238</xdr:rowOff>
    </xdr:from>
    <xdr:ext cx="469744" cy="259045"/>
    <xdr:sp macro="" textlink="">
      <xdr:nvSpPr>
        <xdr:cNvPr id="288" name="n_1aveValue【市民会館】&#10;一人当たり面積"/>
        <xdr:cNvSpPr txBox="1"/>
      </xdr:nvSpPr>
      <xdr:spPr>
        <a:xfrm>
          <a:off x="9391727" y="1845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140988</xdr:rowOff>
    </xdr:from>
    <xdr:ext cx="469744" cy="259045"/>
    <xdr:sp macro="" textlink="">
      <xdr:nvSpPr>
        <xdr:cNvPr id="289" name="n_2aveValue【市民会館】&#10;一人当たり面積"/>
        <xdr:cNvSpPr txBox="1"/>
      </xdr:nvSpPr>
      <xdr:spPr>
        <a:xfrm>
          <a:off x="8515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142257</xdr:rowOff>
    </xdr:from>
    <xdr:ext cx="469744" cy="259045"/>
    <xdr:sp macro="" textlink="">
      <xdr:nvSpPr>
        <xdr:cNvPr id="290" name="n_3aveValue【市民会館】&#10;一人当たり面積"/>
        <xdr:cNvSpPr txBox="1"/>
      </xdr:nvSpPr>
      <xdr:spPr>
        <a:xfrm>
          <a:off x="7626427" y="184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147338</xdr:rowOff>
    </xdr:from>
    <xdr:ext cx="469744" cy="259045"/>
    <xdr:sp macro="" textlink="">
      <xdr:nvSpPr>
        <xdr:cNvPr id="291" name="n_4aveValue【市民会館】&#10;一人当たり面積"/>
        <xdr:cNvSpPr txBox="1"/>
      </xdr:nvSpPr>
      <xdr:spPr>
        <a:xfrm>
          <a:off x="6737427" y="1849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78757</xdr:rowOff>
    </xdr:from>
    <xdr:ext cx="469744" cy="259045"/>
    <xdr:sp macro="" textlink="">
      <xdr:nvSpPr>
        <xdr:cNvPr id="292" name="n_1mainValue【市民会館】&#10;一人当たり面積"/>
        <xdr:cNvSpPr txBox="1"/>
      </xdr:nvSpPr>
      <xdr:spPr>
        <a:xfrm>
          <a:off x="9391727" y="1808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86377</xdr:rowOff>
    </xdr:from>
    <xdr:ext cx="469744" cy="259045"/>
    <xdr:sp macro="" textlink="">
      <xdr:nvSpPr>
        <xdr:cNvPr id="293" name="n_2mainValue【市民会館】&#10;一人当たり面積"/>
        <xdr:cNvSpPr txBox="1"/>
      </xdr:nvSpPr>
      <xdr:spPr>
        <a:xfrm>
          <a:off x="8515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90188</xdr:rowOff>
    </xdr:from>
    <xdr:ext cx="469744" cy="259045"/>
    <xdr:sp macro="" textlink="">
      <xdr:nvSpPr>
        <xdr:cNvPr id="294" name="n_3mainValue【市民会館】&#10;一人当たり面積"/>
        <xdr:cNvSpPr txBox="1"/>
      </xdr:nvSpPr>
      <xdr:spPr>
        <a:xfrm>
          <a:off x="7626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93997</xdr:rowOff>
    </xdr:from>
    <xdr:ext cx="469744" cy="259045"/>
    <xdr:sp macro="" textlink="">
      <xdr:nvSpPr>
        <xdr:cNvPr id="295" name="n_4mainValue【市民会館】&#10;一人当たり面積"/>
        <xdr:cNvSpPr txBox="1"/>
      </xdr:nvSpPr>
      <xdr:spPr>
        <a:xfrm>
          <a:off x="6737427" y="1809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321" name="直線コネクタ 320"/>
        <xdr:cNvCxnSpPr/>
      </xdr:nvCxnSpPr>
      <xdr:spPr>
        <a:xfrm flipV="1">
          <a:off x="16318864" y="5760176"/>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324" name="【一般廃棄物処理施設】&#10;有形固定資産減価償却率最大値テキスト"/>
        <xdr:cNvSpPr txBox="1"/>
      </xdr:nvSpPr>
      <xdr:spPr>
        <a:xfrm>
          <a:off x="16357600" y="553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325" name="直線コネクタ 324"/>
        <xdr:cNvCxnSpPr/>
      </xdr:nvCxnSpPr>
      <xdr:spPr>
        <a:xfrm>
          <a:off x="16230600" y="576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119760</xdr:rowOff>
    </xdr:from>
    <xdr:ext cx="405111" cy="259045"/>
    <xdr:sp macro="" textlink="">
      <xdr:nvSpPr>
        <xdr:cNvPr id="326" name="【一般廃棄物処理施設】&#10;有形固定資産減価償却率平均値テキスト"/>
        <xdr:cNvSpPr txBox="1"/>
      </xdr:nvSpPr>
      <xdr:spPr>
        <a:xfrm>
          <a:off x="16357600" y="663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327" name="フローチャート: 判断 326"/>
        <xdr:cNvSpPr/>
      </xdr:nvSpPr>
      <xdr:spPr>
        <a:xfrm>
          <a:off x="162687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328" name="フローチャート: 判断 327"/>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142966</xdr:rowOff>
    </xdr:from>
    <xdr:to>
      <xdr:col>76</xdr:col>
      <xdr:colOff>165100</xdr:colOff>
      <xdr:row>39</xdr:row>
      <xdr:rowOff>73116</xdr:rowOff>
    </xdr:to>
    <xdr:sp macro="" textlink="">
      <xdr:nvSpPr>
        <xdr:cNvPr id="329" name="フローチャート: 判断 328"/>
        <xdr:cNvSpPr/>
      </xdr:nvSpPr>
      <xdr:spPr>
        <a:xfrm>
          <a:off x="14541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61323</xdr:rowOff>
    </xdr:from>
    <xdr:to>
      <xdr:col>72</xdr:col>
      <xdr:colOff>38100</xdr:colOff>
      <xdr:row>38</xdr:row>
      <xdr:rowOff>162923</xdr:rowOff>
    </xdr:to>
    <xdr:sp macro="" textlink="">
      <xdr:nvSpPr>
        <xdr:cNvPr id="330" name="フローチャート: 判断 329"/>
        <xdr:cNvSpPr/>
      </xdr:nvSpPr>
      <xdr:spPr>
        <a:xfrm>
          <a:off x="13652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23767</xdr:rowOff>
    </xdr:from>
    <xdr:to>
      <xdr:col>67</xdr:col>
      <xdr:colOff>101600</xdr:colOff>
      <xdr:row>38</xdr:row>
      <xdr:rowOff>125367</xdr:rowOff>
    </xdr:to>
    <xdr:sp macro="" textlink="">
      <xdr:nvSpPr>
        <xdr:cNvPr id="331" name="フローチャート: 判断 330"/>
        <xdr:cNvSpPr/>
      </xdr:nvSpPr>
      <xdr:spPr>
        <a:xfrm>
          <a:off x="12763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89081</xdr:rowOff>
    </xdr:from>
    <xdr:to>
      <xdr:col>85</xdr:col>
      <xdr:colOff>177800</xdr:colOff>
      <xdr:row>38</xdr:row>
      <xdr:rowOff>19231</xdr:rowOff>
    </xdr:to>
    <xdr:sp macro="" textlink="">
      <xdr:nvSpPr>
        <xdr:cNvPr id="337" name="楕円 336"/>
        <xdr:cNvSpPr/>
      </xdr:nvSpPr>
      <xdr:spPr>
        <a:xfrm>
          <a:off x="16268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111958</xdr:rowOff>
    </xdr:from>
    <xdr:ext cx="405111" cy="259045"/>
    <xdr:sp macro="" textlink="">
      <xdr:nvSpPr>
        <xdr:cNvPr id="338" name="【一般廃棄物処理施設】&#10;有形固定資産減価償却率該当値テキスト"/>
        <xdr:cNvSpPr txBox="1"/>
      </xdr:nvSpPr>
      <xdr:spPr>
        <a:xfrm>
          <a:off x="16357600"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xdr:rowOff>
    </xdr:from>
    <xdr:to>
      <xdr:col>81</xdr:col>
      <xdr:colOff>101600</xdr:colOff>
      <xdr:row>37</xdr:row>
      <xdr:rowOff>104140</xdr:rowOff>
    </xdr:to>
    <xdr:sp macro="" textlink="">
      <xdr:nvSpPr>
        <xdr:cNvPr id="339" name="楕円 338"/>
        <xdr:cNvSpPr/>
      </xdr:nvSpPr>
      <xdr:spPr>
        <a:xfrm>
          <a:off x="15430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53340</xdr:rowOff>
    </xdr:from>
    <xdr:to>
      <xdr:col>85</xdr:col>
      <xdr:colOff>127000</xdr:colOff>
      <xdr:row>37</xdr:row>
      <xdr:rowOff>139881</xdr:rowOff>
    </xdr:to>
    <xdr:cxnSp macro="">
      <xdr:nvCxnSpPr>
        <xdr:cNvPr id="340" name="直線コネクタ 339"/>
        <xdr:cNvCxnSpPr/>
      </xdr:nvCxnSpPr>
      <xdr:spPr>
        <a:xfrm>
          <a:off x="15481300" y="6396990"/>
          <a:ext cx="8382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xdr:rowOff>
    </xdr:from>
    <xdr:to>
      <xdr:col>76</xdr:col>
      <xdr:colOff>165100</xdr:colOff>
      <xdr:row>37</xdr:row>
      <xdr:rowOff>104140</xdr:rowOff>
    </xdr:to>
    <xdr:sp macro="" textlink="">
      <xdr:nvSpPr>
        <xdr:cNvPr id="341" name="楕円 340"/>
        <xdr:cNvSpPr/>
      </xdr:nvSpPr>
      <xdr:spPr>
        <a:xfrm>
          <a:off x="14541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53340</xdr:rowOff>
    </xdr:from>
    <xdr:to>
      <xdr:col>81</xdr:col>
      <xdr:colOff>50800</xdr:colOff>
      <xdr:row>37</xdr:row>
      <xdr:rowOff>53340</xdr:rowOff>
    </xdr:to>
    <xdr:cxnSp macro="">
      <xdr:nvCxnSpPr>
        <xdr:cNvPr id="342" name="直線コネクタ 341"/>
        <xdr:cNvCxnSpPr/>
      </xdr:nvCxnSpPr>
      <xdr:spPr>
        <a:xfrm>
          <a:off x="14592300" y="6396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129903</xdr:rowOff>
    </xdr:from>
    <xdr:to>
      <xdr:col>72</xdr:col>
      <xdr:colOff>38100</xdr:colOff>
      <xdr:row>37</xdr:row>
      <xdr:rowOff>60053</xdr:rowOff>
    </xdr:to>
    <xdr:sp macro="" textlink="">
      <xdr:nvSpPr>
        <xdr:cNvPr id="343" name="楕円 342"/>
        <xdr:cNvSpPr/>
      </xdr:nvSpPr>
      <xdr:spPr>
        <a:xfrm>
          <a:off x="13652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9253</xdr:rowOff>
    </xdr:from>
    <xdr:to>
      <xdr:col>76</xdr:col>
      <xdr:colOff>114300</xdr:colOff>
      <xdr:row>37</xdr:row>
      <xdr:rowOff>53340</xdr:rowOff>
    </xdr:to>
    <xdr:cxnSp macro="">
      <xdr:nvCxnSpPr>
        <xdr:cNvPr id="344" name="直線コネクタ 343"/>
        <xdr:cNvCxnSpPr/>
      </xdr:nvCxnSpPr>
      <xdr:spPr>
        <a:xfrm>
          <a:off x="13703300" y="635290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85816</xdr:rowOff>
    </xdr:from>
    <xdr:to>
      <xdr:col>67</xdr:col>
      <xdr:colOff>101600</xdr:colOff>
      <xdr:row>37</xdr:row>
      <xdr:rowOff>15966</xdr:rowOff>
    </xdr:to>
    <xdr:sp macro="" textlink="">
      <xdr:nvSpPr>
        <xdr:cNvPr id="345" name="楕円 344"/>
        <xdr:cNvSpPr/>
      </xdr:nvSpPr>
      <xdr:spPr>
        <a:xfrm>
          <a:off x="12763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136616</xdr:rowOff>
    </xdr:from>
    <xdr:to>
      <xdr:col>71</xdr:col>
      <xdr:colOff>177800</xdr:colOff>
      <xdr:row>37</xdr:row>
      <xdr:rowOff>9253</xdr:rowOff>
    </xdr:to>
    <xdr:cxnSp macro="">
      <xdr:nvCxnSpPr>
        <xdr:cNvPr id="346" name="直線コネクタ 345"/>
        <xdr:cNvCxnSpPr/>
      </xdr:nvCxnSpPr>
      <xdr:spPr>
        <a:xfrm>
          <a:off x="12814300" y="630881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347" name="n_1aveValue【一般廃棄物処理施設】&#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64243</xdr:rowOff>
    </xdr:from>
    <xdr:ext cx="405111" cy="259045"/>
    <xdr:sp macro="" textlink="">
      <xdr:nvSpPr>
        <xdr:cNvPr id="348" name="n_2aveValue【一般廃棄物処理施設】&#10;有形固定資産減価償却率"/>
        <xdr:cNvSpPr txBox="1"/>
      </xdr:nvSpPr>
      <xdr:spPr>
        <a:xfrm>
          <a:off x="14389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154050</xdr:rowOff>
    </xdr:from>
    <xdr:ext cx="405111" cy="259045"/>
    <xdr:sp macro="" textlink="">
      <xdr:nvSpPr>
        <xdr:cNvPr id="349" name="n_3aveValue【一般廃棄物処理施設】&#10;有形固定資産減価償却率"/>
        <xdr:cNvSpPr txBox="1"/>
      </xdr:nvSpPr>
      <xdr:spPr>
        <a:xfrm>
          <a:off x="13500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116494</xdr:rowOff>
    </xdr:from>
    <xdr:ext cx="405111" cy="259045"/>
    <xdr:sp macro="" textlink="">
      <xdr:nvSpPr>
        <xdr:cNvPr id="350" name="n_4aveValue【一般廃棄物処理施設】&#10;有形固定資産減価償却率"/>
        <xdr:cNvSpPr txBox="1"/>
      </xdr:nvSpPr>
      <xdr:spPr>
        <a:xfrm>
          <a:off x="12611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120667</xdr:rowOff>
    </xdr:from>
    <xdr:ext cx="405111" cy="259045"/>
    <xdr:sp macro="" textlink="">
      <xdr:nvSpPr>
        <xdr:cNvPr id="351" name="n_1mainValue【一般廃棄物処理施設】&#10;有形固定資産減価償却率"/>
        <xdr:cNvSpPr txBox="1"/>
      </xdr:nvSpPr>
      <xdr:spPr>
        <a:xfrm>
          <a:off x="15266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352" name="n_2mainValue【一般廃棄物処理施設】&#10;有形固定資産減価償却率"/>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76580</xdr:rowOff>
    </xdr:from>
    <xdr:ext cx="405111" cy="259045"/>
    <xdr:sp macro="" textlink="">
      <xdr:nvSpPr>
        <xdr:cNvPr id="353" name="n_3mainValue【一般廃棄物処理施設】&#10;有形固定資産減価償却率"/>
        <xdr:cNvSpPr txBox="1"/>
      </xdr:nvSpPr>
      <xdr:spPr>
        <a:xfrm>
          <a:off x="13500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32493</xdr:rowOff>
    </xdr:from>
    <xdr:ext cx="405111" cy="259045"/>
    <xdr:sp macro="" textlink="">
      <xdr:nvSpPr>
        <xdr:cNvPr id="354" name="n_4mainValue【一般廃棄物処理施設】&#10;有形固定資産減価償却率"/>
        <xdr:cNvSpPr txBox="1"/>
      </xdr:nvSpPr>
      <xdr:spPr>
        <a:xfrm>
          <a:off x="12611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6" name="テキスト ボックス 3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8" name="テキスト ボックス 3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0" name="テキスト ボックス 3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2" name="テキスト ボックス 3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376" name="直線コネクタ 375"/>
        <xdr:cNvCxnSpPr/>
      </xdr:nvCxnSpPr>
      <xdr:spPr>
        <a:xfrm flipV="1">
          <a:off x="22160864" y="5676529"/>
          <a:ext cx="0" cy="148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377" name="【一般廃棄物処理施設】&#10;一人当たり有形固定資産（償却資産）額最小値テキスト"/>
        <xdr:cNvSpPr txBox="1"/>
      </xdr:nvSpPr>
      <xdr:spPr>
        <a:xfrm>
          <a:off x="22199600" y="716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378" name="直線コネクタ 377"/>
        <xdr:cNvCxnSpPr/>
      </xdr:nvCxnSpPr>
      <xdr:spPr>
        <a:xfrm>
          <a:off x="22072600" y="715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379" name="【一般廃棄物処理施設】&#10;一人当たり有形固定資産（償却資産）額最大値テキスト"/>
        <xdr:cNvSpPr txBox="1"/>
      </xdr:nvSpPr>
      <xdr:spPr>
        <a:xfrm>
          <a:off x="22199600" y="545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380" name="直線コネクタ 379"/>
        <xdr:cNvCxnSpPr/>
      </xdr:nvCxnSpPr>
      <xdr:spPr>
        <a:xfrm>
          <a:off x="22072600" y="56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136840</xdr:rowOff>
    </xdr:from>
    <xdr:ext cx="599010" cy="259045"/>
    <xdr:sp macro="" textlink="">
      <xdr:nvSpPr>
        <xdr:cNvPr id="381" name="【一般廃棄物処理施設】&#10;一人当たり有形固定資産（償却資産）額平均値テキスト"/>
        <xdr:cNvSpPr txBox="1"/>
      </xdr:nvSpPr>
      <xdr:spPr>
        <a:xfrm>
          <a:off x="22199600" y="6823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382" name="フローチャート: 判断 381"/>
        <xdr:cNvSpPr/>
      </xdr:nvSpPr>
      <xdr:spPr>
        <a:xfrm>
          <a:off x="22110700" y="68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156386</xdr:rowOff>
    </xdr:from>
    <xdr:to>
      <xdr:col>112</xdr:col>
      <xdr:colOff>38100</xdr:colOff>
      <xdr:row>40</xdr:row>
      <xdr:rowOff>86536</xdr:rowOff>
    </xdr:to>
    <xdr:sp macro="" textlink="">
      <xdr:nvSpPr>
        <xdr:cNvPr id="383" name="フローチャート: 判断 382"/>
        <xdr:cNvSpPr/>
      </xdr:nvSpPr>
      <xdr:spPr>
        <a:xfrm>
          <a:off x="21272500" y="684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26593</xdr:rowOff>
    </xdr:from>
    <xdr:to>
      <xdr:col>107</xdr:col>
      <xdr:colOff>101600</xdr:colOff>
      <xdr:row>40</xdr:row>
      <xdr:rowOff>128193</xdr:rowOff>
    </xdr:to>
    <xdr:sp macro="" textlink="">
      <xdr:nvSpPr>
        <xdr:cNvPr id="384" name="フローチャート: 判断 383"/>
        <xdr:cNvSpPr/>
      </xdr:nvSpPr>
      <xdr:spPr>
        <a:xfrm>
          <a:off x="20383500" y="688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32706</xdr:rowOff>
    </xdr:from>
    <xdr:to>
      <xdr:col>102</xdr:col>
      <xdr:colOff>165100</xdr:colOff>
      <xdr:row>40</xdr:row>
      <xdr:rowOff>134306</xdr:rowOff>
    </xdr:to>
    <xdr:sp macro="" textlink="">
      <xdr:nvSpPr>
        <xdr:cNvPr id="385" name="フローチャート: 判断 384"/>
        <xdr:cNvSpPr/>
      </xdr:nvSpPr>
      <xdr:spPr>
        <a:xfrm>
          <a:off x="19494500" y="689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38864</xdr:rowOff>
    </xdr:from>
    <xdr:to>
      <xdr:col>98</xdr:col>
      <xdr:colOff>38100</xdr:colOff>
      <xdr:row>40</xdr:row>
      <xdr:rowOff>140464</xdr:rowOff>
    </xdr:to>
    <xdr:sp macro="" textlink="">
      <xdr:nvSpPr>
        <xdr:cNvPr id="386" name="フローチャート: 判断 385"/>
        <xdr:cNvSpPr/>
      </xdr:nvSpPr>
      <xdr:spPr>
        <a:xfrm>
          <a:off x="18605500" y="689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28392</xdr:rowOff>
    </xdr:from>
    <xdr:to>
      <xdr:col>116</xdr:col>
      <xdr:colOff>114300</xdr:colOff>
      <xdr:row>39</xdr:row>
      <xdr:rowOff>129992</xdr:rowOff>
    </xdr:to>
    <xdr:sp macro="" textlink="">
      <xdr:nvSpPr>
        <xdr:cNvPr id="392" name="楕円 391"/>
        <xdr:cNvSpPr/>
      </xdr:nvSpPr>
      <xdr:spPr>
        <a:xfrm>
          <a:off x="22110700" y="67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51269</xdr:rowOff>
    </xdr:from>
    <xdr:ext cx="599010" cy="259045"/>
    <xdr:sp macro="" textlink="">
      <xdr:nvSpPr>
        <xdr:cNvPr id="393" name="【一般廃棄物処理施設】&#10;一人当たり有形固定資産（償却資産）額該当値テキスト"/>
        <xdr:cNvSpPr txBox="1"/>
      </xdr:nvSpPr>
      <xdr:spPr>
        <a:xfrm>
          <a:off x="22199600" y="656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5658</xdr:rowOff>
    </xdr:from>
    <xdr:to>
      <xdr:col>112</xdr:col>
      <xdr:colOff>38100</xdr:colOff>
      <xdr:row>39</xdr:row>
      <xdr:rowOff>107258</xdr:rowOff>
    </xdr:to>
    <xdr:sp macro="" textlink="">
      <xdr:nvSpPr>
        <xdr:cNvPr id="394" name="楕円 393"/>
        <xdr:cNvSpPr/>
      </xdr:nvSpPr>
      <xdr:spPr>
        <a:xfrm>
          <a:off x="21272500" y="669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56458</xdr:rowOff>
    </xdr:from>
    <xdr:to>
      <xdr:col>116</xdr:col>
      <xdr:colOff>63500</xdr:colOff>
      <xdr:row>39</xdr:row>
      <xdr:rowOff>79192</xdr:rowOff>
    </xdr:to>
    <xdr:cxnSp macro="">
      <xdr:nvCxnSpPr>
        <xdr:cNvPr id="395" name="直線コネクタ 394"/>
        <xdr:cNvCxnSpPr/>
      </xdr:nvCxnSpPr>
      <xdr:spPr>
        <a:xfrm>
          <a:off x="21323300" y="6743008"/>
          <a:ext cx="838200" cy="2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15060</xdr:rowOff>
    </xdr:from>
    <xdr:to>
      <xdr:col>107</xdr:col>
      <xdr:colOff>101600</xdr:colOff>
      <xdr:row>39</xdr:row>
      <xdr:rowOff>116660</xdr:rowOff>
    </xdr:to>
    <xdr:sp macro="" textlink="">
      <xdr:nvSpPr>
        <xdr:cNvPr id="396" name="楕円 395"/>
        <xdr:cNvSpPr/>
      </xdr:nvSpPr>
      <xdr:spPr>
        <a:xfrm>
          <a:off x="20383500" y="670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56458</xdr:rowOff>
    </xdr:from>
    <xdr:to>
      <xdr:col>111</xdr:col>
      <xdr:colOff>177800</xdr:colOff>
      <xdr:row>39</xdr:row>
      <xdr:rowOff>65860</xdr:rowOff>
    </xdr:to>
    <xdr:cxnSp macro="">
      <xdr:nvCxnSpPr>
        <xdr:cNvPr id="397" name="直線コネクタ 396"/>
        <xdr:cNvCxnSpPr/>
      </xdr:nvCxnSpPr>
      <xdr:spPr>
        <a:xfrm flipV="1">
          <a:off x="20434300" y="6743008"/>
          <a:ext cx="889000" cy="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15481</xdr:rowOff>
    </xdr:from>
    <xdr:to>
      <xdr:col>102</xdr:col>
      <xdr:colOff>165100</xdr:colOff>
      <xdr:row>39</xdr:row>
      <xdr:rowOff>117081</xdr:rowOff>
    </xdr:to>
    <xdr:sp macro="" textlink="">
      <xdr:nvSpPr>
        <xdr:cNvPr id="398" name="楕円 397"/>
        <xdr:cNvSpPr/>
      </xdr:nvSpPr>
      <xdr:spPr>
        <a:xfrm>
          <a:off x="19494500" y="670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65860</xdr:rowOff>
    </xdr:from>
    <xdr:to>
      <xdr:col>107</xdr:col>
      <xdr:colOff>50800</xdr:colOff>
      <xdr:row>39</xdr:row>
      <xdr:rowOff>66281</xdr:rowOff>
    </xdr:to>
    <xdr:cxnSp macro="">
      <xdr:nvCxnSpPr>
        <xdr:cNvPr id="399" name="直線コネクタ 398"/>
        <xdr:cNvCxnSpPr/>
      </xdr:nvCxnSpPr>
      <xdr:spPr>
        <a:xfrm flipV="1">
          <a:off x="19545300" y="6752410"/>
          <a:ext cx="8890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124951</xdr:rowOff>
    </xdr:from>
    <xdr:to>
      <xdr:col>98</xdr:col>
      <xdr:colOff>38100</xdr:colOff>
      <xdr:row>39</xdr:row>
      <xdr:rowOff>55101</xdr:rowOff>
    </xdr:to>
    <xdr:sp macro="" textlink="">
      <xdr:nvSpPr>
        <xdr:cNvPr id="400" name="楕円 399"/>
        <xdr:cNvSpPr/>
      </xdr:nvSpPr>
      <xdr:spPr>
        <a:xfrm>
          <a:off x="18605500" y="664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4301</xdr:rowOff>
    </xdr:from>
    <xdr:to>
      <xdr:col>102</xdr:col>
      <xdr:colOff>114300</xdr:colOff>
      <xdr:row>39</xdr:row>
      <xdr:rowOff>66281</xdr:rowOff>
    </xdr:to>
    <xdr:cxnSp macro="">
      <xdr:nvCxnSpPr>
        <xdr:cNvPr id="401" name="直線コネクタ 400"/>
        <xdr:cNvCxnSpPr/>
      </xdr:nvCxnSpPr>
      <xdr:spPr>
        <a:xfrm>
          <a:off x="18656300" y="6690851"/>
          <a:ext cx="889000" cy="6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77663</xdr:rowOff>
    </xdr:from>
    <xdr:ext cx="599010" cy="259045"/>
    <xdr:sp macro="" textlink="">
      <xdr:nvSpPr>
        <xdr:cNvPr id="402" name="n_1aveValue【一般廃棄物処理施設】&#10;一人当たり有形固定資産（償却資産）額"/>
        <xdr:cNvSpPr txBox="1"/>
      </xdr:nvSpPr>
      <xdr:spPr>
        <a:xfrm>
          <a:off x="21011095" y="693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119320</xdr:rowOff>
    </xdr:from>
    <xdr:ext cx="534377" cy="259045"/>
    <xdr:sp macro="" textlink="">
      <xdr:nvSpPr>
        <xdr:cNvPr id="403" name="n_2aveValue【一般廃棄物処理施設】&#10;一人当たり有形固定資産（償却資産）額"/>
        <xdr:cNvSpPr txBox="1"/>
      </xdr:nvSpPr>
      <xdr:spPr>
        <a:xfrm>
          <a:off x="20167111" y="697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125433</xdr:rowOff>
    </xdr:from>
    <xdr:ext cx="534377" cy="259045"/>
    <xdr:sp macro="" textlink="">
      <xdr:nvSpPr>
        <xdr:cNvPr id="404" name="n_3aveValue【一般廃棄物処理施設】&#10;一人当たり有形固定資産（償却資産）額"/>
        <xdr:cNvSpPr txBox="1"/>
      </xdr:nvSpPr>
      <xdr:spPr>
        <a:xfrm>
          <a:off x="19278111" y="69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131591</xdr:rowOff>
    </xdr:from>
    <xdr:ext cx="534377" cy="259045"/>
    <xdr:sp macro="" textlink="">
      <xdr:nvSpPr>
        <xdr:cNvPr id="405" name="n_4aveValue【一般廃棄物処理施設】&#10;一人当たり有形固定資産（償却資産）額"/>
        <xdr:cNvSpPr txBox="1"/>
      </xdr:nvSpPr>
      <xdr:spPr>
        <a:xfrm>
          <a:off x="18389111" y="69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123785</xdr:rowOff>
    </xdr:from>
    <xdr:ext cx="599010" cy="259045"/>
    <xdr:sp macro="" textlink="">
      <xdr:nvSpPr>
        <xdr:cNvPr id="406" name="n_1mainValue【一般廃棄物処理施設】&#10;一人当たり有形固定資産（償却資産）額"/>
        <xdr:cNvSpPr txBox="1"/>
      </xdr:nvSpPr>
      <xdr:spPr>
        <a:xfrm>
          <a:off x="21011095" y="646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133187</xdr:rowOff>
    </xdr:from>
    <xdr:ext cx="599010" cy="259045"/>
    <xdr:sp macro="" textlink="">
      <xdr:nvSpPr>
        <xdr:cNvPr id="407" name="n_2mainValue【一般廃棄物処理施設】&#10;一人当たり有形固定資産（償却資産）額"/>
        <xdr:cNvSpPr txBox="1"/>
      </xdr:nvSpPr>
      <xdr:spPr>
        <a:xfrm>
          <a:off x="20134795" y="647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133608</xdr:rowOff>
    </xdr:from>
    <xdr:ext cx="599010" cy="259045"/>
    <xdr:sp macro="" textlink="">
      <xdr:nvSpPr>
        <xdr:cNvPr id="408" name="n_3mainValue【一般廃棄物処理施設】&#10;一人当たり有形固定資産（償却資産）額"/>
        <xdr:cNvSpPr txBox="1"/>
      </xdr:nvSpPr>
      <xdr:spPr>
        <a:xfrm>
          <a:off x="19245795" y="647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71628</xdr:rowOff>
    </xdr:from>
    <xdr:ext cx="599010" cy="259045"/>
    <xdr:sp macro="" textlink="">
      <xdr:nvSpPr>
        <xdr:cNvPr id="409" name="n_4mainValue【一般廃棄物処理施設】&#10;一人当たり有形固定資産（償却資産）額"/>
        <xdr:cNvSpPr txBox="1"/>
      </xdr:nvSpPr>
      <xdr:spPr>
        <a:xfrm>
          <a:off x="18356795" y="641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8" name="正方形/長方形 4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9" name="正方形/長方形 4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0" name="正方形/長方形 4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1" name="正方形/長方形 4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2" name="正方形/長方形 4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3" name="正方形/長方形 4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4" name="正方形/長方形 4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5" name="正方形/長方形 42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4" name="テキスト ボックス 4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5" name="直線コネクタ 4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6" name="テキスト ボックス 4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7" name="直線コネクタ 4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8" name="テキスト ボックス 4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9" name="直線コネクタ 4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0" name="テキスト ボックス 4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1" name="直線コネクタ 4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2" name="テキスト ボックス 4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3" name="直線コネクタ 4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4" name="テキスト ボックス 4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5" name="直線コネクタ 4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6" name="テキスト ボックス 4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7" name="直線コネクタ 4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8" name="テキスト ボックス 4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9" name="直線コネクタ 4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451" name="直線コネクタ 450"/>
        <xdr:cNvCxnSpPr/>
      </xdr:nvCxnSpPr>
      <xdr:spPr>
        <a:xfrm flipV="1">
          <a:off x="16318864" y="1346508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3" name="直線コネクタ 4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454"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455" name="直線コネクタ 454"/>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456" name="【消防施設】&#10;有形固定資産減価償却率平均値テキスト"/>
        <xdr:cNvSpPr txBox="1"/>
      </xdr:nvSpPr>
      <xdr:spPr>
        <a:xfrm>
          <a:off x="16357600" y="14008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457" name="フローチャート: 判断 456"/>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458" name="フローチャート: 判断 457"/>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459" name="フローチャート: 判断 458"/>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1995</xdr:rowOff>
    </xdr:from>
    <xdr:to>
      <xdr:col>72</xdr:col>
      <xdr:colOff>38100</xdr:colOff>
      <xdr:row>83</xdr:row>
      <xdr:rowOff>103595</xdr:rowOff>
    </xdr:to>
    <xdr:sp macro="" textlink="">
      <xdr:nvSpPr>
        <xdr:cNvPr id="460" name="フローチャート: 判断 459"/>
        <xdr:cNvSpPr/>
      </xdr:nvSpPr>
      <xdr:spPr>
        <a:xfrm>
          <a:off x="1365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33020</xdr:rowOff>
    </xdr:from>
    <xdr:to>
      <xdr:col>67</xdr:col>
      <xdr:colOff>101600</xdr:colOff>
      <xdr:row>83</xdr:row>
      <xdr:rowOff>134620</xdr:rowOff>
    </xdr:to>
    <xdr:sp macro="" textlink="">
      <xdr:nvSpPr>
        <xdr:cNvPr id="461" name="フローチャート: 判断 460"/>
        <xdr:cNvSpPr/>
      </xdr:nvSpPr>
      <xdr:spPr>
        <a:xfrm>
          <a:off x="1276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2" name="テキスト ボックス 4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3" name="テキスト ボックス 4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4" name="テキスト ボックス 4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5" name="テキスト ボックス 4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6" name="テキスト ボックス 4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3629</xdr:rowOff>
    </xdr:from>
    <xdr:to>
      <xdr:col>85</xdr:col>
      <xdr:colOff>177800</xdr:colOff>
      <xdr:row>83</xdr:row>
      <xdr:rowOff>105229</xdr:rowOff>
    </xdr:to>
    <xdr:sp macro="" textlink="">
      <xdr:nvSpPr>
        <xdr:cNvPr id="467" name="楕円 466"/>
        <xdr:cNvSpPr/>
      </xdr:nvSpPr>
      <xdr:spPr>
        <a:xfrm>
          <a:off x="162687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153506</xdr:rowOff>
    </xdr:from>
    <xdr:ext cx="405111" cy="259045"/>
    <xdr:sp macro="" textlink="">
      <xdr:nvSpPr>
        <xdr:cNvPr id="468" name="【消防施設】&#10;有形固定資産減価償却率該当値テキスト"/>
        <xdr:cNvSpPr txBox="1"/>
      </xdr:nvSpPr>
      <xdr:spPr>
        <a:xfrm>
          <a:off x="16357600"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135889</xdr:rowOff>
    </xdr:from>
    <xdr:to>
      <xdr:col>81</xdr:col>
      <xdr:colOff>101600</xdr:colOff>
      <xdr:row>83</xdr:row>
      <xdr:rowOff>66039</xdr:rowOff>
    </xdr:to>
    <xdr:sp macro="" textlink="">
      <xdr:nvSpPr>
        <xdr:cNvPr id="469" name="楕円 468"/>
        <xdr:cNvSpPr/>
      </xdr:nvSpPr>
      <xdr:spPr>
        <a:xfrm>
          <a:off x="15430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15239</xdr:rowOff>
    </xdr:from>
    <xdr:to>
      <xdr:col>85</xdr:col>
      <xdr:colOff>127000</xdr:colOff>
      <xdr:row>83</xdr:row>
      <xdr:rowOff>54429</xdr:rowOff>
    </xdr:to>
    <xdr:cxnSp macro="">
      <xdr:nvCxnSpPr>
        <xdr:cNvPr id="470" name="直線コネクタ 469"/>
        <xdr:cNvCxnSpPr/>
      </xdr:nvCxnSpPr>
      <xdr:spPr>
        <a:xfrm>
          <a:off x="15481300" y="14245589"/>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96701</xdr:rowOff>
    </xdr:from>
    <xdr:to>
      <xdr:col>76</xdr:col>
      <xdr:colOff>165100</xdr:colOff>
      <xdr:row>83</xdr:row>
      <xdr:rowOff>26851</xdr:rowOff>
    </xdr:to>
    <xdr:sp macro="" textlink="">
      <xdr:nvSpPr>
        <xdr:cNvPr id="471" name="楕円 470"/>
        <xdr:cNvSpPr/>
      </xdr:nvSpPr>
      <xdr:spPr>
        <a:xfrm>
          <a:off x="14541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147501</xdr:rowOff>
    </xdr:from>
    <xdr:to>
      <xdr:col>81</xdr:col>
      <xdr:colOff>50800</xdr:colOff>
      <xdr:row>83</xdr:row>
      <xdr:rowOff>15239</xdr:rowOff>
    </xdr:to>
    <xdr:cxnSp macro="">
      <xdr:nvCxnSpPr>
        <xdr:cNvPr id="472" name="直線コネクタ 471"/>
        <xdr:cNvCxnSpPr/>
      </xdr:nvCxnSpPr>
      <xdr:spPr>
        <a:xfrm>
          <a:off x="14592300" y="1420640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65677</xdr:rowOff>
    </xdr:from>
    <xdr:to>
      <xdr:col>72</xdr:col>
      <xdr:colOff>38100</xdr:colOff>
      <xdr:row>82</xdr:row>
      <xdr:rowOff>167277</xdr:rowOff>
    </xdr:to>
    <xdr:sp macro="" textlink="">
      <xdr:nvSpPr>
        <xdr:cNvPr id="473" name="楕円 472"/>
        <xdr:cNvSpPr/>
      </xdr:nvSpPr>
      <xdr:spPr>
        <a:xfrm>
          <a:off x="13652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116477</xdr:rowOff>
    </xdr:from>
    <xdr:to>
      <xdr:col>76</xdr:col>
      <xdr:colOff>114300</xdr:colOff>
      <xdr:row>82</xdr:row>
      <xdr:rowOff>147501</xdr:rowOff>
    </xdr:to>
    <xdr:cxnSp macro="">
      <xdr:nvCxnSpPr>
        <xdr:cNvPr id="474" name="直線コネクタ 473"/>
        <xdr:cNvCxnSpPr/>
      </xdr:nvCxnSpPr>
      <xdr:spPr>
        <a:xfrm>
          <a:off x="13703300" y="141753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28121</xdr:rowOff>
    </xdr:from>
    <xdr:to>
      <xdr:col>67</xdr:col>
      <xdr:colOff>101600</xdr:colOff>
      <xdr:row>82</xdr:row>
      <xdr:rowOff>129721</xdr:rowOff>
    </xdr:to>
    <xdr:sp macro="" textlink="">
      <xdr:nvSpPr>
        <xdr:cNvPr id="475" name="楕円 474"/>
        <xdr:cNvSpPr/>
      </xdr:nvSpPr>
      <xdr:spPr>
        <a:xfrm>
          <a:off x="12763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78921</xdr:rowOff>
    </xdr:from>
    <xdr:to>
      <xdr:col>71</xdr:col>
      <xdr:colOff>177800</xdr:colOff>
      <xdr:row>82</xdr:row>
      <xdr:rowOff>116477</xdr:rowOff>
    </xdr:to>
    <xdr:cxnSp macro="">
      <xdr:nvCxnSpPr>
        <xdr:cNvPr id="476" name="直線コネクタ 475"/>
        <xdr:cNvCxnSpPr/>
      </xdr:nvCxnSpPr>
      <xdr:spPr>
        <a:xfrm>
          <a:off x="12814300" y="1413782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477" name="n_1aveValue【消防施設】&#10;有形固定資産減価償却率"/>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55534</xdr:rowOff>
    </xdr:from>
    <xdr:ext cx="405111" cy="259045"/>
    <xdr:sp macro="" textlink="">
      <xdr:nvSpPr>
        <xdr:cNvPr id="478" name="n_2aveValue【消防施設】&#10;有形固定資産減価償却率"/>
        <xdr:cNvSpPr txBox="1"/>
      </xdr:nvSpPr>
      <xdr:spPr>
        <a:xfrm>
          <a:off x="14389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94722</xdr:rowOff>
    </xdr:from>
    <xdr:ext cx="405111" cy="259045"/>
    <xdr:sp macro="" textlink="">
      <xdr:nvSpPr>
        <xdr:cNvPr id="479" name="n_3aveValue【消防施設】&#10;有形固定資産減価償却率"/>
        <xdr:cNvSpPr txBox="1"/>
      </xdr:nvSpPr>
      <xdr:spPr>
        <a:xfrm>
          <a:off x="13500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125747</xdr:rowOff>
    </xdr:from>
    <xdr:ext cx="405111" cy="259045"/>
    <xdr:sp macro="" textlink="">
      <xdr:nvSpPr>
        <xdr:cNvPr id="480" name="n_4aveValue【消防施設】&#10;有形固定資産減価償却率"/>
        <xdr:cNvSpPr txBox="1"/>
      </xdr:nvSpPr>
      <xdr:spPr>
        <a:xfrm>
          <a:off x="12611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57166</xdr:rowOff>
    </xdr:from>
    <xdr:ext cx="405111" cy="259045"/>
    <xdr:sp macro="" textlink="">
      <xdr:nvSpPr>
        <xdr:cNvPr id="481" name="n_1mainValue【消防施設】&#10;有形固定資産減価償却率"/>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43378</xdr:rowOff>
    </xdr:from>
    <xdr:ext cx="405111" cy="259045"/>
    <xdr:sp macro="" textlink="">
      <xdr:nvSpPr>
        <xdr:cNvPr id="482" name="n_2mainValue【消防施設】&#10;有形固定資産減価償却率"/>
        <xdr:cNvSpPr txBox="1"/>
      </xdr:nvSpPr>
      <xdr:spPr>
        <a:xfrm>
          <a:off x="14389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12354</xdr:rowOff>
    </xdr:from>
    <xdr:ext cx="405111" cy="259045"/>
    <xdr:sp macro="" textlink="">
      <xdr:nvSpPr>
        <xdr:cNvPr id="483" name="n_3mainValue【消防施設】&#10;有形固定資産減価償却率"/>
        <xdr:cNvSpPr txBox="1"/>
      </xdr:nvSpPr>
      <xdr:spPr>
        <a:xfrm>
          <a:off x="13500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146248</xdr:rowOff>
    </xdr:from>
    <xdr:ext cx="405111" cy="259045"/>
    <xdr:sp macro="" textlink="">
      <xdr:nvSpPr>
        <xdr:cNvPr id="484" name="n_4mainValue【消防施設】&#10;有形固定資産減価償却率"/>
        <xdr:cNvSpPr txBox="1"/>
      </xdr:nvSpPr>
      <xdr:spPr>
        <a:xfrm>
          <a:off x="12611744" y="1386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5" name="直線コネクタ 4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6" name="テキスト ボックス 4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7" name="直線コネクタ 4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8" name="テキスト ボックス 4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9" name="直線コネクタ 4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0" name="テキスト ボックス 4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1" name="直線コネクタ 5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2" name="テキスト ボックス 5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134113</xdr:rowOff>
    </xdr:from>
    <xdr:to>
      <xdr:col>116</xdr:col>
      <xdr:colOff>62864</xdr:colOff>
      <xdr:row>86</xdr:row>
      <xdr:rowOff>26670</xdr:rowOff>
    </xdr:to>
    <xdr:cxnSp macro="">
      <xdr:nvCxnSpPr>
        <xdr:cNvPr id="506" name="直線コネクタ 505"/>
        <xdr:cNvCxnSpPr/>
      </xdr:nvCxnSpPr>
      <xdr:spPr>
        <a:xfrm flipV="1">
          <a:off x="22160864" y="13335763"/>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07"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08" name="直線コネクタ 507"/>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80790</xdr:rowOff>
    </xdr:from>
    <xdr:ext cx="469744" cy="259045"/>
    <xdr:sp macro="" textlink="">
      <xdr:nvSpPr>
        <xdr:cNvPr id="509" name="【消防施設】&#10;一人当たり面積最大値テキスト"/>
        <xdr:cNvSpPr txBox="1"/>
      </xdr:nvSpPr>
      <xdr:spPr>
        <a:xfrm>
          <a:off x="22199600" y="1311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134113</xdr:rowOff>
    </xdr:from>
    <xdr:to>
      <xdr:col>116</xdr:col>
      <xdr:colOff>152400</xdr:colOff>
      <xdr:row>77</xdr:row>
      <xdr:rowOff>134113</xdr:rowOff>
    </xdr:to>
    <xdr:cxnSp macro="">
      <xdr:nvCxnSpPr>
        <xdr:cNvPr id="510" name="直線コネクタ 509"/>
        <xdr:cNvCxnSpPr/>
      </xdr:nvCxnSpPr>
      <xdr:spPr>
        <a:xfrm>
          <a:off x="22072600" y="1333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133621</xdr:rowOff>
    </xdr:from>
    <xdr:ext cx="469744" cy="259045"/>
    <xdr:sp macro="" textlink="">
      <xdr:nvSpPr>
        <xdr:cNvPr id="511" name="【消防施設】&#10;一人当たり面積平均値テキスト"/>
        <xdr:cNvSpPr txBox="1"/>
      </xdr:nvSpPr>
      <xdr:spPr>
        <a:xfrm>
          <a:off x="22199600" y="14363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512" name="フローチャート: 判断 511"/>
        <xdr:cNvSpPr/>
      </xdr:nvSpPr>
      <xdr:spPr>
        <a:xfrm>
          <a:off x="221107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513" name="フローチャート: 判断 512"/>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514" name="フローチャート: 判断 513"/>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515" name="フローチャート: 判断 514"/>
        <xdr:cNvSpPr/>
      </xdr:nvSpPr>
      <xdr:spPr>
        <a:xfrm>
          <a:off x="19494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516" name="フローチャート: 判断 515"/>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7" name="テキスト ボックス 5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8" name="テキスト ボックス 5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9" name="テキスト ボックス 5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0" name="テキスト ボックス 5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1" name="テキスト ボックス 5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522" name="楕円 521"/>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523" name="【消防施設】&#10;一人当たり面積該当値テキスト"/>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23876</xdr:rowOff>
    </xdr:from>
    <xdr:to>
      <xdr:col>112</xdr:col>
      <xdr:colOff>38100</xdr:colOff>
      <xdr:row>85</xdr:row>
      <xdr:rowOff>125476</xdr:rowOff>
    </xdr:to>
    <xdr:sp macro="" textlink="">
      <xdr:nvSpPr>
        <xdr:cNvPr id="524" name="楕円 523"/>
        <xdr:cNvSpPr/>
      </xdr:nvSpPr>
      <xdr:spPr>
        <a:xfrm>
          <a:off x="212725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74676</xdr:rowOff>
    </xdr:to>
    <xdr:cxnSp macro="">
      <xdr:nvCxnSpPr>
        <xdr:cNvPr id="525" name="直線コネクタ 524"/>
        <xdr:cNvCxnSpPr/>
      </xdr:nvCxnSpPr>
      <xdr:spPr>
        <a:xfrm flipV="1">
          <a:off x="21323300" y="1464563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28448</xdr:rowOff>
    </xdr:from>
    <xdr:to>
      <xdr:col>107</xdr:col>
      <xdr:colOff>101600</xdr:colOff>
      <xdr:row>85</xdr:row>
      <xdr:rowOff>130048</xdr:rowOff>
    </xdr:to>
    <xdr:sp macro="" textlink="">
      <xdr:nvSpPr>
        <xdr:cNvPr id="526" name="楕円 525"/>
        <xdr:cNvSpPr/>
      </xdr:nvSpPr>
      <xdr:spPr>
        <a:xfrm>
          <a:off x="20383500" y="14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74676</xdr:rowOff>
    </xdr:from>
    <xdr:to>
      <xdr:col>111</xdr:col>
      <xdr:colOff>177800</xdr:colOff>
      <xdr:row>85</xdr:row>
      <xdr:rowOff>79248</xdr:rowOff>
    </xdr:to>
    <xdr:cxnSp macro="">
      <xdr:nvCxnSpPr>
        <xdr:cNvPr id="527" name="直線コネクタ 526"/>
        <xdr:cNvCxnSpPr/>
      </xdr:nvCxnSpPr>
      <xdr:spPr>
        <a:xfrm flipV="1">
          <a:off x="20434300" y="146479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33020</xdr:rowOff>
    </xdr:from>
    <xdr:to>
      <xdr:col>102</xdr:col>
      <xdr:colOff>165100</xdr:colOff>
      <xdr:row>85</xdr:row>
      <xdr:rowOff>134620</xdr:rowOff>
    </xdr:to>
    <xdr:sp macro="" textlink="">
      <xdr:nvSpPr>
        <xdr:cNvPr id="528" name="楕円 527"/>
        <xdr:cNvSpPr/>
      </xdr:nvSpPr>
      <xdr:spPr>
        <a:xfrm>
          <a:off x="19494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79248</xdr:rowOff>
    </xdr:from>
    <xdr:to>
      <xdr:col>107</xdr:col>
      <xdr:colOff>50800</xdr:colOff>
      <xdr:row>85</xdr:row>
      <xdr:rowOff>83820</xdr:rowOff>
    </xdr:to>
    <xdr:cxnSp macro="">
      <xdr:nvCxnSpPr>
        <xdr:cNvPr id="529" name="直線コネクタ 528"/>
        <xdr:cNvCxnSpPr/>
      </xdr:nvCxnSpPr>
      <xdr:spPr>
        <a:xfrm flipV="1">
          <a:off x="19545300" y="146524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35306</xdr:rowOff>
    </xdr:from>
    <xdr:to>
      <xdr:col>98</xdr:col>
      <xdr:colOff>38100</xdr:colOff>
      <xdr:row>85</xdr:row>
      <xdr:rowOff>136906</xdr:rowOff>
    </xdr:to>
    <xdr:sp macro="" textlink="">
      <xdr:nvSpPr>
        <xdr:cNvPr id="530" name="楕円 529"/>
        <xdr:cNvSpPr/>
      </xdr:nvSpPr>
      <xdr:spPr>
        <a:xfrm>
          <a:off x="18605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83820</xdr:rowOff>
    </xdr:from>
    <xdr:to>
      <xdr:col>102</xdr:col>
      <xdr:colOff>114300</xdr:colOff>
      <xdr:row>85</xdr:row>
      <xdr:rowOff>86106</xdr:rowOff>
    </xdr:to>
    <xdr:cxnSp macro="">
      <xdr:nvCxnSpPr>
        <xdr:cNvPr id="531" name="直線コネクタ 530"/>
        <xdr:cNvCxnSpPr/>
      </xdr:nvCxnSpPr>
      <xdr:spPr>
        <a:xfrm flipV="1">
          <a:off x="18656300" y="146570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532" name="n_1aveValue【消防施設】&#10;一人当たり面積"/>
        <xdr:cNvSpPr txBox="1"/>
      </xdr:nvSpPr>
      <xdr:spPr>
        <a:xfrm>
          <a:off x="2107572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533" name="n_2aveValue【消防施設】&#10;一人当たり面積"/>
        <xdr:cNvSpPr txBox="1"/>
      </xdr:nvSpPr>
      <xdr:spPr>
        <a:xfrm>
          <a:off x="20199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534" name="n_3aveValue【消防施設】&#10;一人当たり面積"/>
        <xdr:cNvSpPr txBox="1"/>
      </xdr:nvSpPr>
      <xdr:spPr>
        <a:xfrm>
          <a:off x="19310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535" name="n_4aveValue【消防施設】&#10;一人当たり面積"/>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116603</xdr:rowOff>
    </xdr:from>
    <xdr:ext cx="469744" cy="259045"/>
    <xdr:sp macro="" textlink="">
      <xdr:nvSpPr>
        <xdr:cNvPr id="536" name="n_1mainValue【消防施設】&#10;一人当たり面積"/>
        <xdr:cNvSpPr txBox="1"/>
      </xdr:nvSpPr>
      <xdr:spPr>
        <a:xfrm>
          <a:off x="210757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121175</xdr:rowOff>
    </xdr:from>
    <xdr:ext cx="469744" cy="259045"/>
    <xdr:sp macro="" textlink="">
      <xdr:nvSpPr>
        <xdr:cNvPr id="537" name="n_2mainValue【消防施設】&#10;一人当たり面積"/>
        <xdr:cNvSpPr txBox="1"/>
      </xdr:nvSpPr>
      <xdr:spPr>
        <a:xfrm>
          <a:off x="20199427" y="146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125747</xdr:rowOff>
    </xdr:from>
    <xdr:ext cx="469744" cy="259045"/>
    <xdr:sp macro="" textlink="">
      <xdr:nvSpPr>
        <xdr:cNvPr id="538" name="n_3mainValue【消防施設】&#10;一人当たり面積"/>
        <xdr:cNvSpPr txBox="1"/>
      </xdr:nvSpPr>
      <xdr:spPr>
        <a:xfrm>
          <a:off x="19310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539" name="n_4mainValue【消防施設】&#10;一人当たり面積"/>
        <xdr:cNvSpPr txBox="1"/>
      </xdr:nvSpPr>
      <xdr:spPr>
        <a:xfrm>
          <a:off x="18421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1" name="直線コネクタ 5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2" name="テキスト ボックス 5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3" name="直線コネクタ 5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4" name="テキスト ボックス 5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5" name="直線コネクタ 5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6" name="テキスト ボックス 5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7" name="直線コネクタ 5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8" name="テキスト ボックス 5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9" name="直線コネクタ 5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0" name="テキスト ボックス 5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1" name="直線コネクタ 5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2" name="テキスト ボックス 5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565" name="直線コネクタ 564"/>
        <xdr:cNvCxnSpPr/>
      </xdr:nvCxnSpPr>
      <xdr:spPr>
        <a:xfrm flipV="1">
          <a:off x="16318864" y="17090571"/>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566" name="【庁舎】&#10;有形固定資産減価償却率最小値テキスト"/>
        <xdr:cNvSpPr txBox="1"/>
      </xdr:nvSpPr>
      <xdr:spPr>
        <a:xfrm>
          <a:off x="16357600" y="1870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567" name="直線コネクタ 566"/>
        <xdr:cNvCxnSpPr/>
      </xdr:nvCxnSpPr>
      <xdr:spPr>
        <a:xfrm>
          <a:off x="16230600" y="1870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68"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9" name="直線コネクタ 56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62609</xdr:rowOff>
    </xdr:from>
    <xdr:ext cx="405111" cy="259045"/>
    <xdr:sp macro="" textlink="">
      <xdr:nvSpPr>
        <xdr:cNvPr id="570" name="【庁舎】&#10;有形固定資産減価償却率平均値テキスト"/>
        <xdr:cNvSpPr txBox="1"/>
      </xdr:nvSpPr>
      <xdr:spPr>
        <a:xfrm>
          <a:off x="16357600" y="17721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571" name="フローチャート: 判断 570"/>
        <xdr:cNvSpPr/>
      </xdr:nvSpPr>
      <xdr:spPr>
        <a:xfrm>
          <a:off x="162687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572" name="フローチャート: 判断 571"/>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573" name="フローチャート: 判断 572"/>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111942</xdr:rowOff>
    </xdr:from>
    <xdr:to>
      <xdr:col>72</xdr:col>
      <xdr:colOff>38100</xdr:colOff>
      <xdr:row>105</xdr:row>
      <xdr:rowOff>42092</xdr:rowOff>
    </xdr:to>
    <xdr:sp macro="" textlink="">
      <xdr:nvSpPr>
        <xdr:cNvPr id="574" name="フローチャート: 判断 573"/>
        <xdr:cNvSpPr/>
      </xdr:nvSpPr>
      <xdr:spPr>
        <a:xfrm>
          <a:off x="13652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164193</xdr:rowOff>
    </xdr:from>
    <xdr:to>
      <xdr:col>67</xdr:col>
      <xdr:colOff>101600</xdr:colOff>
      <xdr:row>105</xdr:row>
      <xdr:rowOff>94343</xdr:rowOff>
    </xdr:to>
    <xdr:sp macro="" textlink="">
      <xdr:nvSpPr>
        <xdr:cNvPr id="575" name="フローチャート: 判断 574"/>
        <xdr:cNvSpPr/>
      </xdr:nvSpPr>
      <xdr:spPr>
        <a:xfrm>
          <a:off x="12763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10705</xdr:rowOff>
    </xdr:from>
    <xdr:to>
      <xdr:col>85</xdr:col>
      <xdr:colOff>177800</xdr:colOff>
      <xdr:row>100</xdr:row>
      <xdr:rowOff>112305</xdr:rowOff>
    </xdr:to>
    <xdr:sp macro="" textlink="">
      <xdr:nvSpPr>
        <xdr:cNvPr id="581" name="楕円 580"/>
        <xdr:cNvSpPr/>
      </xdr:nvSpPr>
      <xdr:spPr>
        <a:xfrm>
          <a:off x="16268700" y="1715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97082</xdr:rowOff>
    </xdr:from>
    <xdr:ext cx="340478" cy="259045"/>
    <xdr:sp macro="" textlink="">
      <xdr:nvSpPr>
        <xdr:cNvPr id="582" name="【庁舎】&#10;有形固定資産減価償却率該当値テキスト"/>
        <xdr:cNvSpPr txBox="1"/>
      </xdr:nvSpPr>
      <xdr:spPr>
        <a:xfrm>
          <a:off x="16357600" y="170706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149498</xdr:rowOff>
    </xdr:from>
    <xdr:to>
      <xdr:col>81</xdr:col>
      <xdr:colOff>101600</xdr:colOff>
      <xdr:row>106</xdr:row>
      <xdr:rowOff>79648</xdr:rowOff>
    </xdr:to>
    <xdr:sp macro="" textlink="">
      <xdr:nvSpPr>
        <xdr:cNvPr id="583" name="楕円 582"/>
        <xdr:cNvSpPr/>
      </xdr:nvSpPr>
      <xdr:spPr>
        <a:xfrm>
          <a:off x="15430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61505</xdr:rowOff>
    </xdr:from>
    <xdr:to>
      <xdr:col>85</xdr:col>
      <xdr:colOff>127000</xdr:colOff>
      <xdr:row>106</xdr:row>
      <xdr:rowOff>28848</xdr:rowOff>
    </xdr:to>
    <xdr:cxnSp macro="">
      <xdr:nvCxnSpPr>
        <xdr:cNvPr id="584" name="直線コネクタ 583"/>
        <xdr:cNvCxnSpPr/>
      </xdr:nvCxnSpPr>
      <xdr:spPr>
        <a:xfrm flipV="1">
          <a:off x="15481300" y="17206505"/>
          <a:ext cx="838200" cy="99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111942</xdr:rowOff>
    </xdr:from>
    <xdr:to>
      <xdr:col>76</xdr:col>
      <xdr:colOff>165100</xdr:colOff>
      <xdr:row>106</xdr:row>
      <xdr:rowOff>42092</xdr:rowOff>
    </xdr:to>
    <xdr:sp macro="" textlink="">
      <xdr:nvSpPr>
        <xdr:cNvPr id="585" name="楕円 584"/>
        <xdr:cNvSpPr/>
      </xdr:nvSpPr>
      <xdr:spPr>
        <a:xfrm>
          <a:off x="14541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162742</xdr:rowOff>
    </xdr:from>
    <xdr:to>
      <xdr:col>81</xdr:col>
      <xdr:colOff>50800</xdr:colOff>
      <xdr:row>106</xdr:row>
      <xdr:rowOff>28848</xdr:rowOff>
    </xdr:to>
    <xdr:cxnSp macro="">
      <xdr:nvCxnSpPr>
        <xdr:cNvPr id="586" name="直線コネクタ 585"/>
        <xdr:cNvCxnSpPr/>
      </xdr:nvCxnSpPr>
      <xdr:spPr>
        <a:xfrm>
          <a:off x="14592300" y="1816499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40095</xdr:rowOff>
    </xdr:from>
    <xdr:to>
      <xdr:col>72</xdr:col>
      <xdr:colOff>38100</xdr:colOff>
      <xdr:row>107</xdr:row>
      <xdr:rowOff>141695</xdr:rowOff>
    </xdr:to>
    <xdr:sp macro="" textlink="">
      <xdr:nvSpPr>
        <xdr:cNvPr id="587" name="楕円 586"/>
        <xdr:cNvSpPr/>
      </xdr:nvSpPr>
      <xdr:spPr>
        <a:xfrm>
          <a:off x="13652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162742</xdr:rowOff>
    </xdr:from>
    <xdr:to>
      <xdr:col>76</xdr:col>
      <xdr:colOff>114300</xdr:colOff>
      <xdr:row>107</xdr:row>
      <xdr:rowOff>90895</xdr:rowOff>
    </xdr:to>
    <xdr:cxnSp macro="">
      <xdr:nvCxnSpPr>
        <xdr:cNvPr id="588" name="直線コネクタ 587"/>
        <xdr:cNvCxnSpPr/>
      </xdr:nvCxnSpPr>
      <xdr:spPr>
        <a:xfrm flipV="1">
          <a:off x="13703300" y="18164992"/>
          <a:ext cx="889000" cy="27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51526</xdr:rowOff>
    </xdr:from>
    <xdr:to>
      <xdr:col>67</xdr:col>
      <xdr:colOff>101600</xdr:colOff>
      <xdr:row>108</xdr:row>
      <xdr:rowOff>153126</xdr:rowOff>
    </xdr:to>
    <xdr:sp macro="" textlink="">
      <xdr:nvSpPr>
        <xdr:cNvPr id="589" name="楕円 588"/>
        <xdr:cNvSpPr/>
      </xdr:nvSpPr>
      <xdr:spPr>
        <a:xfrm>
          <a:off x="12763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90895</xdr:rowOff>
    </xdr:from>
    <xdr:to>
      <xdr:col>71</xdr:col>
      <xdr:colOff>177800</xdr:colOff>
      <xdr:row>108</xdr:row>
      <xdr:rowOff>102326</xdr:rowOff>
    </xdr:to>
    <xdr:cxnSp macro="">
      <xdr:nvCxnSpPr>
        <xdr:cNvPr id="590" name="直線コネクタ 589"/>
        <xdr:cNvCxnSpPr/>
      </xdr:nvCxnSpPr>
      <xdr:spPr>
        <a:xfrm flipV="1">
          <a:off x="12814300" y="18436045"/>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591"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592" name="n_2aveValue【庁舎】&#10;有形固定資産減価償却率"/>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58619</xdr:rowOff>
    </xdr:from>
    <xdr:ext cx="405111" cy="259045"/>
    <xdr:sp macro="" textlink="">
      <xdr:nvSpPr>
        <xdr:cNvPr id="593" name="n_3aveValue【庁舎】&#10;有形固定資産減価償却率"/>
        <xdr:cNvSpPr txBox="1"/>
      </xdr:nvSpPr>
      <xdr:spPr>
        <a:xfrm>
          <a:off x="13500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110870</xdr:rowOff>
    </xdr:from>
    <xdr:ext cx="405111" cy="259045"/>
    <xdr:sp macro="" textlink="">
      <xdr:nvSpPr>
        <xdr:cNvPr id="594" name="n_4aveValue【庁舎】&#10;有形固定資産減価償却率"/>
        <xdr:cNvSpPr txBox="1"/>
      </xdr:nvSpPr>
      <xdr:spPr>
        <a:xfrm>
          <a:off x="12611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70775</xdr:rowOff>
    </xdr:from>
    <xdr:ext cx="405111" cy="259045"/>
    <xdr:sp macro="" textlink="">
      <xdr:nvSpPr>
        <xdr:cNvPr id="595" name="n_1mainValue【庁舎】&#10;有形固定資産減価償却率"/>
        <xdr:cNvSpPr txBox="1"/>
      </xdr:nvSpPr>
      <xdr:spPr>
        <a:xfrm>
          <a:off x="152660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33219</xdr:rowOff>
    </xdr:from>
    <xdr:ext cx="405111" cy="259045"/>
    <xdr:sp macro="" textlink="">
      <xdr:nvSpPr>
        <xdr:cNvPr id="596" name="n_2mainValue【庁舎】&#10;有形固定資産減価償却率"/>
        <xdr:cNvSpPr txBox="1"/>
      </xdr:nvSpPr>
      <xdr:spPr>
        <a:xfrm>
          <a:off x="143897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132822</xdr:rowOff>
    </xdr:from>
    <xdr:ext cx="405111" cy="259045"/>
    <xdr:sp macro="" textlink="">
      <xdr:nvSpPr>
        <xdr:cNvPr id="597" name="n_3mainValue【庁舎】&#10;有形固定資産減価償却率"/>
        <xdr:cNvSpPr txBox="1"/>
      </xdr:nvSpPr>
      <xdr:spPr>
        <a:xfrm>
          <a:off x="13500744"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144253</xdr:rowOff>
    </xdr:from>
    <xdr:ext cx="405111" cy="259045"/>
    <xdr:sp macro="" textlink="">
      <xdr:nvSpPr>
        <xdr:cNvPr id="598" name="n_4mainValue【庁舎】&#10;有形固定資産減価償却率"/>
        <xdr:cNvSpPr txBox="1"/>
      </xdr:nvSpPr>
      <xdr:spPr>
        <a:xfrm>
          <a:off x="12611744" y="1866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9" name="直線コネクタ 6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0" name="テキスト ボックス 6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1" name="直線コネクタ 6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2" name="テキスト ボックス 6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3" name="直線コネクタ 6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4" name="テキスト ボックス 6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5" name="直線コネクタ 6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6" name="テキスト ボックス 6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7" name="直線コネクタ 6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8" name="テキスト ボックス 6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9" name="直線コネクタ 6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0" name="テキスト ボックス 6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624" name="直線コネクタ 623"/>
        <xdr:cNvCxnSpPr/>
      </xdr:nvCxnSpPr>
      <xdr:spPr>
        <a:xfrm flipV="1">
          <a:off x="22160864" y="17139557"/>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625" name="【庁舎】&#10;一人当たり面積最小値テキスト"/>
        <xdr:cNvSpPr txBox="1"/>
      </xdr:nvSpPr>
      <xdr:spPr>
        <a:xfrm>
          <a:off x="22199600" y="1859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626" name="直線コネクタ 625"/>
        <xdr:cNvCxnSpPr/>
      </xdr:nvCxnSpPr>
      <xdr:spPr>
        <a:xfrm>
          <a:off x="22072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627" name="【庁舎】&#10;一人当たり面積最大値テキスト"/>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628" name="直線コネクタ 627"/>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53176</xdr:rowOff>
    </xdr:from>
    <xdr:ext cx="469744" cy="259045"/>
    <xdr:sp macro="" textlink="">
      <xdr:nvSpPr>
        <xdr:cNvPr id="629" name="【庁舎】&#10;一人当たり面積平均値テキスト"/>
        <xdr:cNvSpPr txBox="1"/>
      </xdr:nvSpPr>
      <xdr:spPr>
        <a:xfrm>
          <a:off x="22199600" y="18055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630" name="フローチャート: 判断 629"/>
        <xdr:cNvSpPr/>
      </xdr:nvSpPr>
      <xdr:spPr>
        <a:xfrm>
          <a:off x="221107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53158</xdr:rowOff>
    </xdr:from>
    <xdr:to>
      <xdr:col>112</xdr:col>
      <xdr:colOff>38100</xdr:colOff>
      <xdr:row>106</xdr:row>
      <xdr:rowOff>154758</xdr:rowOff>
    </xdr:to>
    <xdr:sp macro="" textlink="">
      <xdr:nvSpPr>
        <xdr:cNvPr id="631" name="フローチャート: 判断 630"/>
        <xdr:cNvSpPr/>
      </xdr:nvSpPr>
      <xdr:spPr>
        <a:xfrm>
          <a:off x="21272500" y="1822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632" name="フローチャート: 判断 631"/>
        <xdr:cNvSpPr/>
      </xdr:nvSpPr>
      <xdr:spPr>
        <a:xfrm>
          <a:off x="20383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633" name="フローチャート: 判断 632"/>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62956</xdr:rowOff>
    </xdr:from>
    <xdr:to>
      <xdr:col>98</xdr:col>
      <xdr:colOff>38100</xdr:colOff>
      <xdr:row>106</xdr:row>
      <xdr:rowOff>164556</xdr:rowOff>
    </xdr:to>
    <xdr:sp macro="" textlink="">
      <xdr:nvSpPr>
        <xdr:cNvPr id="634" name="フローチャート: 判断 633"/>
        <xdr:cNvSpPr/>
      </xdr:nvSpPr>
      <xdr:spPr>
        <a:xfrm>
          <a:off x="18605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27032</xdr:rowOff>
    </xdr:from>
    <xdr:to>
      <xdr:col>116</xdr:col>
      <xdr:colOff>114300</xdr:colOff>
      <xdr:row>107</xdr:row>
      <xdr:rowOff>128632</xdr:rowOff>
    </xdr:to>
    <xdr:sp macro="" textlink="">
      <xdr:nvSpPr>
        <xdr:cNvPr id="640" name="楕円 639"/>
        <xdr:cNvSpPr/>
      </xdr:nvSpPr>
      <xdr:spPr>
        <a:xfrm>
          <a:off x="221107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5459</xdr:rowOff>
    </xdr:from>
    <xdr:ext cx="469744" cy="259045"/>
    <xdr:sp macro="" textlink="">
      <xdr:nvSpPr>
        <xdr:cNvPr id="641" name="【庁舎】&#10;一人当たり面積該当値テキスト"/>
        <xdr:cNvSpPr txBox="1"/>
      </xdr:nvSpPr>
      <xdr:spPr>
        <a:xfrm>
          <a:off x="22199600"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30299</xdr:rowOff>
    </xdr:from>
    <xdr:to>
      <xdr:col>112</xdr:col>
      <xdr:colOff>38100</xdr:colOff>
      <xdr:row>107</xdr:row>
      <xdr:rowOff>131899</xdr:rowOff>
    </xdr:to>
    <xdr:sp macro="" textlink="">
      <xdr:nvSpPr>
        <xdr:cNvPr id="642" name="楕円 641"/>
        <xdr:cNvSpPr/>
      </xdr:nvSpPr>
      <xdr:spPr>
        <a:xfrm>
          <a:off x="21272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77832</xdr:rowOff>
    </xdr:from>
    <xdr:to>
      <xdr:col>116</xdr:col>
      <xdr:colOff>63500</xdr:colOff>
      <xdr:row>107</xdr:row>
      <xdr:rowOff>81099</xdr:rowOff>
    </xdr:to>
    <xdr:cxnSp macro="">
      <xdr:nvCxnSpPr>
        <xdr:cNvPr id="643" name="直線コネクタ 642"/>
        <xdr:cNvCxnSpPr/>
      </xdr:nvCxnSpPr>
      <xdr:spPr>
        <a:xfrm flipV="1">
          <a:off x="21323300" y="1842298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38463</xdr:rowOff>
    </xdr:from>
    <xdr:to>
      <xdr:col>107</xdr:col>
      <xdr:colOff>101600</xdr:colOff>
      <xdr:row>107</xdr:row>
      <xdr:rowOff>140063</xdr:rowOff>
    </xdr:to>
    <xdr:sp macro="" textlink="">
      <xdr:nvSpPr>
        <xdr:cNvPr id="644" name="楕円 643"/>
        <xdr:cNvSpPr/>
      </xdr:nvSpPr>
      <xdr:spPr>
        <a:xfrm>
          <a:off x="20383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81099</xdr:rowOff>
    </xdr:from>
    <xdr:to>
      <xdr:col>111</xdr:col>
      <xdr:colOff>177800</xdr:colOff>
      <xdr:row>107</xdr:row>
      <xdr:rowOff>89263</xdr:rowOff>
    </xdr:to>
    <xdr:cxnSp macro="">
      <xdr:nvCxnSpPr>
        <xdr:cNvPr id="645" name="直線コネクタ 644"/>
        <xdr:cNvCxnSpPr/>
      </xdr:nvCxnSpPr>
      <xdr:spPr>
        <a:xfrm flipV="1">
          <a:off x="20434300" y="184262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41729</xdr:rowOff>
    </xdr:from>
    <xdr:to>
      <xdr:col>102</xdr:col>
      <xdr:colOff>165100</xdr:colOff>
      <xdr:row>107</xdr:row>
      <xdr:rowOff>143329</xdr:rowOff>
    </xdr:to>
    <xdr:sp macro="" textlink="">
      <xdr:nvSpPr>
        <xdr:cNvPr id="646" name="楕円 645"/>
        <xdr:cNvSpPr/>
      </xdr:nvSpPr>
      <xdr:spPr>
        <a:xfrm>
          <a:off x="19494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89263</xdr:rowOff>
    </xdr:from>
    <xdr:to>
      <xdr:col>107</xdr:col>
      <xdr:colOff>50800</xdr:colOff>
      <xdr:row>107</xdr:row>
      <xdr:rowOff>92529</xdr:rowOff>
    </xdr:to>
    <xdr:cxnSp macro="">
      <xdr:nvCxnSpPr>
        <xdr:cNvPr id="647" name="直線コネクタ 646"/>
        <xdr:cNvCxnSpPr/>
      </xdr:nvCxnSpPr>
      <xdr:spPr>
        <a:xfrm flipV="1">
          <a:off x="19545300" y="1843441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18869</xdr:rowOff>
    </xdr:from>
    <xdr:to>
      <xdr:col>98</xdr:col>
      <xdr:colOff>38100</xdr:colOff>
      <xdr:row>107</xdr:row>
      <xdr:rowOff>120469</xdr:rowOff>
    </xdr:to>
    <xdr:sp macro="" textlink="">
      <xdr:nvSpPr>
        <xdr:cNvPr id="648" name="楕円 647"/>
        <xdr:cNvSpPr/>
      </xdr:nvSpPr>
      <xdr:spPr>
        <a:xfrm>
          <a:off x="18605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69669</xdr:rowOff>
    </xdr:from>
    <xdr:to>
      <xdr:col>102</xdr:col>
      <xdr:colOff>114300</xdr:colOff>
      <xdr:row>107</xdr:row>
      <xdr:rowOff>92529</xdr:rowOff>
    </xdr:to>
    <xdr:cxnSp macro="">
      <xdr:nvCxnSpPr>
        <xdr:cNvPr id="649" name="直線コネクタ 648"/>
        <xdr:cNvCxnSpPr/>
      </xdr:nvCxnSpPr>
      <xdr:spPr>
        <a:xfrm>
          <a:off x="18656300" y="1841481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171285</xdr:rowOff>
    </xdr:from>
    <xdr:ext cx="469744" cy="259045"/>
    <xdr:sp macro="" textlink="">
      <xdr:nvSpPr>
        <xdr:cNvPr id="650" name="n_1aveValue【庁舎】&#10;一人当たり面積"/>
        <xdr:cNvSpPr txBox="1"/>
      </xdr:nvSpPr>
      <xdr:spPr>
        <a:xfrm>
          <a:off x="21075727" y="1800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4734</xdr:rowOff>
    </xdr:from>
    <xdr:ext cx="469744" cy="259045"/>
    <xdr:sp macro="" textlink="">
      <xdr:nvSpPr>
        <xdr:cNvPr id="651" name="n_2aveValue【庁舎】&#10;一人当たり面積"/>
        <xdr:cNvSpPr txBox="1"/>
      </xdr:nvSpPr>
      <xdr:spPr>
        <a:xfrm>
          <a:off x="20199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652" name="n_3aveValue【庁舎】&#10;一人当たり面積"/>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9633</xdr:rowOff>
    </xdr:from>
    <xdr:ext cx="469744" cy="259045"/>
    <xdr:sp macro="" textlink="">
      <xdr:nvSpPr>
        <xdr:cNvPr id="653" name="n_4aveValue【庁舎】&#10;一人当たり面積"/>
        <xdr:cNvSpPr txBox="1"/>
      </xdr:nvSpPr>
      <xdr:spPr>
        <a:xfrm>
          <a:off x="18421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123026</xdr:rowOff>
    </xdr:from>
    <xdr:ext cx="469744" cy="259045"/>
    <xdr:sp macro="" textlink="">
      <xdr:nvSpPr>
        <xdr:cNvPr id="654" name="n_1mainValue【庁舎】&#10;一人当たり面積"/>
        <xdr:cNvSpPr txBox="1"/>
      </xdr:nvSpPr>
      <xdr:spPr>
        <a:xfrm>
          <a:off x="210757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131190</xdr:rowOff>
    </xdr:from>
    <xdr:ext cx="469744" cy="259045"/>
    <xdr:sp macro="" textlink="">
      <xdr:nvSpPr>
        <xdr:cNvPr id="655" name="n_2mainValue【庁舎】&#10;一人当たり面積"/>
        <xdr:cNvSpPr txBox="1"/>
      </xdr:nvSpPr>
      <xdr:spPr>
        <a:xfrm>
          <a:off x="20199427"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134456</xdr:rowOff>
    </xdr:from>
    <xdr:ext cx="469744" cy="259045"/>
    <xdr:sp macro="" textlink="">
      <xdr:nvSpPr>
        <xdr:cNvPr id="656" name="n_3mainValue【庁舎】&#10;一人当たり面積"/>
        <xdr:cNvSpPr txBox="1"/>
      </xdr:nvSpPr>
      <xdr:spPr>
        <a:xfrm>
          <a:off x="19310427" y="1847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111596</xdr:rowOff>
    </xdr:from>
    <xdr:ext cx="469744" cy="259045"/>
    <xdr:sp macro="" textlink="">
      <xdr:nvSpPr>
        <xdr:cNvPr id="657" name="n_4mainValue【庁舎】&#10;一人当たり面積"/>
        <xdr:cNvSpPr txBox="1"/>
      </xdr:nvSpPr>
      <xdr:spPr>
        <a:xfrm>
          <a:off x="18421427" y="184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について、平成２８年熊本地震により使用ができなくなったため、解体している。なお、本庁舎についても同様の理由で解体しているが、築５０年以上経過していたため、減価償却率は１０％の下降にとどまった。令和元年度は、市庁舎別館にエレベーターを増設したため、取得価格の増加によりさらに１６．６％下降した。さらには、令和３年度中に新市庁舎が完成したため、取得価格の増加により６１．０％下降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31,136
30,899
210.55
32,444,672
31,984,116
313,035
9,383,209
24,172,689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ここ数年はほぼ横ばいで推移しており、類似団体と比較しても同程度である。基準財政収入額については、法人事業税交付金の増はあったものの、市町村民税及び固定資産税の減が大きく、前年度比</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％の減であった。また、基準財政需要額については、補正計数や単位費用の見直し、災害復旧事業債の元金償還が開始したことによる交付税算入等により、</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％の増であった。結果、基準財政収入額の減が基準財政需要額の増を若干ではあるが上回るかたちとなったため、財政力指数は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ポイント悪化した。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58965</xdr:rowOff>
    </xdr:to>
    <xdr:cxnSp macro="">
      <xdr:nvCxnSpPr>
        <xdr:cNvPr id="70" name="直線コネクタ 69"/>
        <xdr:cNvCxnSpPr/>
      </xdr:nvCxnSpPr>
      <xdr:spPr>
        <a:xfrm>
          <a:off x="4114800" y="70711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7455</xdr:rowOff>
    </xdr:from>
    <xdr:ext cx="762000" cy="259045"/>
    <xdr:sp macro="" textlink="">
      <xdr:nvSpPr>
        <xdr:cNvPr id="71" name="財政力平均値テキスト"/>
        <xdr:cNvSpPr txBox="1"/>
      </xdr:nvSpPr>
      <xdr:spPr>
        <a:xfrm>
          <a:off x="5041900" y="6865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41728</xdr:rowOff>
    </xdr:from>
    <xdr:to>
      <xdr:col>19</xdr:col>
      <xdr:colOff>133350</xdr:colOff>
      <xdr:row>41</xdr:row>
      <xdr:rowOff>58965</xdr:rowOff>
    </xdr:to>
    <xdr:cxnSp macro="">
      <xdr:nvCxnSpPr>
        <xdr:cNvPr id="73" name="直線コネクタ 72"/>
        <xdr:cNvCxnSpPr/>
      </xdr:nvCxnSpPr>
      <xdr:spPr>
        <a:xfrm flipV="1">
          <a:off x="3225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58965</xdr:rowOff>
    </xdr:to>
    <xdr:cxnSp macro="">
      <xdr:nvCxnSpPr>
        <xdr:cNvPr id="76" name="直線コネクタ 75"/>
        <xdr:cNvCxnSpPr/>
      </xdr:nvCxnSpPr>
      <xdr:spPr>
        <a:xfrm>
          <a:off x="2336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78" name="テキスト ボックス 77"/>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76200</xdr:rowOff>
    </xdr:to>
    <xdr:cxnSp macro="">
      <xdr:nvCxnSpPr>
        <xdr:cNvPr id="79" name="直線コネクタ 78"/>
        <xdr:cNvCxnSpPr/>
      </xdr:nvCxnSpPr>
      <xdr:spPr>
        <a:xfrm flipV="1">
          <a:off x="1447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89" name="楕円 88"/>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151692</xdr:rowOff>
    </xdr:from>
    <xdr:ext cx="762000" cy="259045"/>
    <xdr:sp macro="" textlink="">
      <xdr:nvSpPr>
        <xdr:cNvPr id="90" name="財政力該当値テキスト"/>
        <xdr:cNvSpPr txBox="1"/>
      </xdr:nvSpPr>
      <xdr:spPr>
        <a:xfrm>
          <a:off x="5041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162378</xdr:rowOff>
    </xdr:from>
    <xdr:to>
      <xdr:col>19</xdr:col>
      <xdr:colOff>184150</xdr:colOff>
      <xdr:row>41</xdr:row>
      <xdr:rowOff>92528</xdr:rowOff>
    </xdr:to>
    <xdr:sp macro="" textlink="">
      <xdr:nvSpPr>
        <xdr:cNvPr id="91" name="楕円 90"/>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92" name="テキスト ボックス 91"/>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3" name="楕円 92"/>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94" name="テキスト ボックス 93"/>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5" name="楕円 94"/>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96" name="テキスト ボックス 95"/>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7" name="楕円 96"/>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8" name="テキスト ボックス 97"/>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類似団体を</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ポイント上回っており、全国平均及び熊本県平均と比較しても硬直的な財政運営となっている。要因としては、歳出において義務的経費である扶助費（特に児童福祉費、老人福祉費、心身障害者福祉費）、補助費（一部事務組合負担金）が類似団体と比較して大きい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令和３年度決算では、普通交付税、地方消費税交付金、法人事業税交付金、地方特例交付金等が総じて増加し、大幅な増収となったことにより、経常収支比率は</a:t>
          </a:r>
          <a:r>
            <a:rPr kumimoji="1" lang="en-US" altLang="ja-JP" sz="1200">
              <a:latin typeface="ＭＳ Ｐゴシック" panose="020B0600070205080204" pitchFamily="50" charset="-128"/>
              <a:ea typeface="ＭＳ Ｐゴシック" panose="020B0600070205080204" pitchFamily="50" charset="-128"/>
            </a:rPr>
            <a:t>4.6</a:t>
          </a:r>
          <a:r>
            <a:rPr kumimoji="1" lang="ja-JP" altLang="en-US" sz="1200">
              <a:latin typeface="ＭＳ Ｐゴシック" panose="020B0600070205080204" pitchFamily="50" charset="-128"/>
              <a:ea typeface="ＭＳ Ｐゴシック" panose="020B0600070205080204" pitchFamily="50" charset="-128"/>
            </a:rPr>
            <a:t>ポイント改善したが、全国的にみても同じ傾向であるため、楽観視はできない状況である。また、今後令和２年７月豪雨災害からの復興事業が本格化してくため、事務事業見直し等によりさらなる経常経費の削減に努めていく必要が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94297</xdr:rowOff>
    </xdr:from>
    <xdr:to>
      <xdr:col>23</xdr:col>
      <xdr:colOff>133350</xdr:colOff>
      <xdr:row>66</xdr:row>
      <xdr:rowOff>10160</xdr:rowOff>
    </xdr:to>
    <xdr:cxnSp macro="">
      <xdr:nvCxnSpPr>
        <xdr:cNvPr id="124" name="直線コネクタ 123"/>
        <xdr:cNvCxnSpPr/>
      </xdr:nvCxnSpPr>
      <xdr:spPr>
        <a:xfrm flipV="1">
          <a:off x="4953000" y="10209847"/>
          <a:ext cx="0" cy="1116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5"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26" name="直線コネクタ 125"/>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9224</xdr:rowOff>
    </xdr:from>
    <xdr:ext cx="762000" cy="259045"/>
    <xdr:sp macro="" textlink="">
      <xdr:nvSpPr>
        <xdr:cNvPr id="127" name="財政構造の弾力性最大値テキスト"/>
        <xdr:cNvSpPr txBox="1"/>
      </xdr:nvSpPr>
      <xdr:spPr>
        <a:xfrm>
          <a:off x="5041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94297</xdr:rowOff>
    </xdr:from>
    <xdr:to>
      <xdr:col>24</xdr:col>
      <xdr:colOff>12700</xdr:colOff>
      <xdr:row>59</xdr:row>
      <xdr:rowOff>94297</xdr:rowOff>
    </xdr:to>
    <xdr:cxnSp macro="">
      <xdr:nvCxnSpPr>
        <xdr:cNvPr id="128" name="直線コネクタ 127"/>
        <xdr:cNvCxnSpPr/>
      </xdr:nvCxnSpPr>
      <xdr:spPr>
        <a:xfrm>
          <a:off x="4864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132397</xdr:rowOff>
    </xdr:from>
    <xdr:to>
      <xdr:col>23</xdr:col>
      <xdr:colOff>133350</xdr:colOff>
      <xdr:row>65</xdr:row>
      <xdr:rowOff>66993</xdr:rowOff>
    </xdr:to>
    <xdr:cxnSp macro="">
      <xdr:nvCxnSpPr>
        <xdr:cNvPr id="129" name="直線コネクタ 128"/>
        <xdr:cNvCxnSpPr/>
      </xdr:nvCxnSpPr>
      <xdr:spPr>
        <a:xfrm flipV="1">
          <a:off x="4114800" y="10933747"/>
          <a:ext cx="838200" cy="2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28274</xdr:rowOff>
    </xdr:from>
    <xdr:ext cx="762000" cy="259045"/>
    <xdr:sp macro="" textlink="">
      <xdr:nvSpPr>
        <xdr:cNvPr id="130"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1" name="フローチャート: 判断 130"/>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66993</xdr:rowOff>
    </xdr:from>
    <xdr:to>
      <xdr:col>19</xdr:col>
      <xdr:colOff>133350</xdr:colOff>
      <xdr:row>66</xdr:row>
      <xdr:rowOff>76518</xdr:rowOff>
    </xdr:to>
    <xdr:cxnSp macro="">
      <xdr:nvCxnSpPr>
        <xdr:cNvPr id="132" name="直線コネクタ 131"/>
        <xdr:cNvCxnSpPr/>
      </xdr:nvCxnSpPr>
      <xdr:spPr>
        <a:xfrm flipV="1">
          <a:off x="3225800" y="1121124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141922</xdr:rowOff>
    </xdr:from>
    <xdr:to>
      <xdr:col>19</xdr:col>
      <xdr:colOff>184150</xdr:colOff>
      <xdr:row>64</xdr:row>
      <xdr:rowOff>72072</xdr:rowOff>
    </xdr:to>
    <xdr:sp macro="" textlink="">
      <xdr:nvSpPr>
        <xdr:cNvPr id="133" name="フローチャート: 判断 132"/>
        <xdr:cNvSpPr/>
      </xdr:nvSpPr>
      <xdr:spPr>
        <a:xfrm>
          <a:off x="4064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82249</xdr:rowOff>
    </xdr:from>
    <xdr:ext cx="736600" cy="259045"/>
    <xdr:sp macro="" textlink="">
      <xdr:nvSpPr>
        <xdr:cNvPr id="134" name="テキスト ボックス 133"/>
        <xdr:cNvSpPr txBox="1"/>
      </xdr:nvSpPr>
      <xdr:spPr>
        <a:xfrm>
          <a:off x="3733800" y="10712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10160</xdr:rowOff>
    </xdr:from>
    <xdr:to>
      <xdr:col>15</xdr:col>
      <xdr:colOff>82550</xdr:colOff>
      <xdr:row>66</xdr:row>
      <xdr:rowOff>76518</xdr:rowOff>
    </xdr:to>
    <xdr:cxnSp macro="">
      <xdr:nvCxnSpPr>
        <xdr:cNvPr id="135" name="直線コネクタ 134"/>
        <xdr:cNvCxnSpPr/>
      </xdr:nvCxnSpPr>
      <xdr:spPr>
        <a:xfrm>
          <a:off x="2336800" y="1132586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54928</xdr:rowOff>
    </xdr:from>
    <xdr:to>
      <xdr:col>15</xdr:col>
      <xdr:colOff>133350</xdr:colOff>
      <xdr:row>64</xdr:row>
      <xdr:rowOff>156528</xdr:rowOff>
    </xdr:to>
    <xdr:sp macro="" textlink="">
      <xdr:nvSpPr>
        <xdr:cNvPr id="136" name="フローチャート: 判断 135"/>
        <xdr:cNvSpPr/>
      </xdr:nvSpPr>
      <xdr:spPr>
        <a:xfrm>
          <a:off x="3175000" y="110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166705</xdr:rowOff>
    </xdr:from>
    <xdr:ext cx="762000" cy="259045"/>
    <xdr:sp macro="" textlink="">
      <xdr:nvSpPr>
        <xdr:cNvPr id="137" name="テキスト ボックス 136"/>
        <xdr:cNvSpPr txBox="1"/>
      </xdr:nvSpPr>
      <xdr:spPr>
        <a:xfrm>
          <a:off x="2844800" y="1079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10160</xdr:rowOff>
    </xdr:from>
    <xdr:to>
      <xdr:col>11</xdr:col>
      <xdr:colOff>31750</xdr:colOff>
      <xdr:row>66</xdr:row>
      <xdr:rowOff>130810</xdr:rowOff>
    </xdr:to>
    <xdr:cxnSp macro="">
      <xdr:nvCxnSpPr>
        <xdr:cNvPr id="138" name="直線コネクタ 137"/>
        <xdr:cNvCxnSpPr/>
      </xdr:nvCxnSpPr>
      <xdr:spPr>
        <a:xfrm flipV="1">
          <a:off x="1447800" y="1132586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24765</xdr:rowOff>
    </xdr:from>
    <xdr:to>
      <xdr:col>11</xdr:col>
      <xdr:colOff>82550</xdr:colOff>
      <xdr:row>64</xdr:row>
      <xdr:rowOff>126365</xdr:rowOff>
    </xdr:to>
    <xdr:sp macro="" textlink="">
      <xdr:nvSpPr>
        <xdr:cNvPr id="139" name="フローチャート: 判断 138"/>
        <xdr:cNvSpPr/>
      </xdr:nvSpPr>
      <xdr:spPr>
        <a:xfrm>
          <a:off x="2286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136542</xdr:rowOff>
    </xdr:from>
    <xdr:ext cx="762000" cy="259045"/>
    <xdr:sp macro="" textlink="">
      <xdr:nvSpPr>
        <xdr:cNvPr id="140" name="テキスト ボックス 139"/>
        <xdr:cNvSpPr txBox="1"/>
      </xdr:nvSpPr>
      <xdr:spPr>
        <a:xfrm>
          <a:off x="1955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141922</xdr:rowOff>
    </xdr:from>
    <xdr:to>
      <xdr:col>7</xdr:col>
      <xdr:colOff>31750</xdr:colOff>
      <xdr:row>64</xdr:row>
      <xdr:rowOff>72072</xdr:rowOff>
    </xdr:to>
    <xdr:sp macro="" textlink="">
      <xdr:nvSpPr>
        <xdr:cNvPr id="141" name="フローチャート: 判断 140"/>
        <xdr:cNvSpPr/>
      </xdr:nvSpPr>
      <xdr:spPr>
        <a:xfrm>
          <a:off x="1397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82249</xdr:rowOff>
    </xdr:from>
    <xdr:ext cx="762000" cy="259045"/>
    <xdr:sp macro="" textlink="">
      <xdr:nvSpPr>
        <xdr:cNvPr id="142" name="テキスト ボックス 141"/>
        <xdr:cNvSpPr txBox="1"/>
      </xdr:nvSpPr>
      <xdr:spPr>
        <a:xfrm>
          <a:off x="1066800" y="107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81597</xdr:rowOff>
    </xdr:from>
    <xdr:to>
      <xdr:col>23</xdr:col>
      <xdr:colOff>184150</xdr:colOff>
      <xdr:row>64</xdr:row>
      <xdr:rowOff>11747</xdr:rowOff>
    </xdr:to>
    <xdr:sp macro="" textlink="">
      <xdr:nvSpPr>
        <xdr:cNvPr id="148" name="楕円 147"/>
        <xdr:cNvSpPr/>
      </xdr:nvSpPr>
      <xdr:spPr>
        <a:xfrm>
          <a:off x="49022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53674</xdr:rowOff>
    </xdr:from>
    <xdr:ext cx="762000" cy="259045"/>
    <xdr:sp macro="" textlink="">
      <xdr:nvSpPr>
        <xdr:cNvPr id="149" name="財政構造の弾力性該当値テキスト"/>
        <xdr:cNvSpPr txBox="1"/>
      </xdr:nvSpPr>
      <xdr:spPr>
        <a:xfrm>
          <a:off x="5041900" y="1085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16193</xdr:rowOff>
    </xdr:from>
    <xdr:to>
      <xdr:col>19</xdr:col>
      <xdr:colOff>184150</xdr:colOff>
      <xdr:row>65</xdr:row>
      <xdr:rowOff>117793</xdr:rowOff>
    </xdr:to>
    <xdr:sp macro="" textlink="">
      <xdr:nvSpPr>
        <xdr:cNvPr id="150" name="楕円 149"/>
        <xdr:cNvSpPr/>
      </xdr:nvSpPr>
      <xdr:spPr>
        <a:xfrm>
          <a:off x="40640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102570</xdr:rowOff>
    </xdr:from>
    <xdr:ext cx="736600" cy="259045"/>
    <xdr:sp macro="" textlink="">
      <xdr:nvSpPr>
        <xdr:cNvPr id="151" name="テキスト ボックス 150"/>
        <xdr:cNvSpPr txBox="1"/>
      </xdr:nvSpPr>
      <xdr:spPr>
        <a:xfrm>
          <a:off x="3733800" y="1124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25718</xdr:rowOff>
    </xdr:from>
    <xdr:to>
      <xdr:col>15</xdr:col>
      <xdr:colOff>133350</xdr:colOff>
      <xdr:row>66</xdr:row>
      <xdr:rowOff>127318</xdr:rowOff>
    </xdr:to>
    <xdr:sp macro="" textlink="">
      <xdr:nvSpPr>
        <xdr:cNvPr id="152" name="楕円 151"/>
        <xdr:cNvSpPr/>
      </xdr:nvSpPr>
      <xdr:spPr>
        <a:xfrm>
          <a:off x="3175000" y="113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112095</xdr:rowOff>
    </xdr:from>
    <xdr:ext cx="762000" cy="259045"/>
    <xdr:sp macro="" textlink="">
      <xdr:nvSpPr>
        <xdr:cNvPr id="153" name="テキスト ボックス 152"/>
        <xdr:cNvSpPr txBox="1"/>
      </xdr:nvSpPr>
      <xdr:spPr>
        <a:xfrm>
          <a:off x="2844800" y="1142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130810</xdr:rowOff>
    </xdr:from>
    <xdr:to>
      <xdr:col>11</xdr:col>
      <xdr:colOff>82550</xdr:colOff>
      <xdr:row>66</xdr:row>
      <xdr:rowOff>60960</xdr:rowOff>
    </xdr:to>
    <xdr:sp macro="" textlink="">
      <xdr:nvSpPr>
        <xdr:cNvPr id="154" name="楕円 153"/>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45737</xdr:rowOff>
    </xdr:from>
    <xdr:ext cx="762000" cy="259045"/>
    <xdr:sp macro="" textlink="">
      <xdr:nvSpPr>
        <xdr:cNvPr id="155" name="テキスト ボックス 154"/>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80010</xdr:rowOff>
    </xdr:from>
    <xdr:to>
      <xdr:col>7</xdr:col>
      <xdr:colOff>31750</xdr:colOff>
      <xdr:row>67</xdr:row>
      <xdr:rowOff>10160</xdr:rowOff>
    </xdr:to>
    <xdr:sp macro="" textlink="">
      <xdr:nvSpPr>
        <xdr:cNvPr id="156" name="楕円 155"/>
        <xdr:cNvSpPr/>
      </xdr:nvSpPr>
      <xdr:spPr>
        <a:xfrm>
          <a:off x="1397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166387</xdr:rowOff>
    </xdr:from>
    <xdr:ext cx="762000" cy="259045"/>
    <xdr:sp macro="" textlink="">
      <xdr:nvSpPr>
        <xdr:cNvPr id="157" name="テキスト ボックス 156"/>
        <xdr:cNvSpPr txBox="1"/>
      </xdr:nvSpPr>
      <xdr:spPr>
        <a:xfrm>
          <a:off x="1066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[337,077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全国平均、熊本県平均と比較すると、大きく上回っている。主な要因として、昨年度と同様であるが、令和２年７月豪雨災害に伴う災害廃棄物処理事業によるものと、新型コロナウイルスワクチン接種事業によるものである。災害廃棄物事業については、令和３年度で終了であるため、今後は、類似団体等と同程度になると予想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89" name="直線コネクタ 188"/>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0" name="人件費・物件費等の状況最小値テキスト"/>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1" name="直線コネクタ 190"/>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2" name="人件費・物件費等の状況最大値テキスト"/>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3" name="直線コネクタ 192"/>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171168</xdr:rowOff>
    </xdr:from>
    <xdr:to>
      <xdr:col>23</xdr:col>
      <xdr:colOff>133350</xdr:colOff>
      <xdr:row>84</xdr:row>
      <xdr:rowOff>158652</xdr:rowOff>
    </xdr:to>
    <xdr:cxnSp macro="">
      <xdr:nvCxnSpPr>
        <xdr:cNvPr id="194" name="直線コネクタ 193"/>
        <xdr:cNvCxnSpPr/>
      </xdr:nvCxnSpPr>
      <xdr:spPr>
        <a:xfrm>
          <a:off x="4114800" y="14401518"/>
          <a:ext cx="838200" cy="15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85831</xdr:rowOff>
    </xdr:from>
    <xdr:ext cx="762000" cy="259045"/>
    <xdr:sp macro="" textlink="">
      <xdr:nvSpPr>
        <xdr:cNvPr id="195" name="人件費・物件費等の状況平均値テキスト"/>
        <xdr:cNvSpPr txBox="1"/>
      </xdr:nvSpPr>
      <xdr:spPr>
        <a:xfrm>
          <a:off x="5041900" y="13801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196" name="フローチャート: 判断 195"/>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170140</xdr:rowOff>
    </xdr:from>
    <xdr:to>
      <xdr:col>19</xdr:col>
      <xdr:colOff>133350</xdr:colOff>
      <xdr:row>83</xdr:row>
      <xdr:rowOff>171168</xdr:rowOff>
    </xdr:to>
    <xdr:cxnSp macro="">
      <xdr:nvCxnSpPr>
        <xdr:cNvPr id="197" name="直線コネクタ 196"/>
        <xdr:cNvCxnSpPr/>
      </xdr:nvCxnSpPr>
      <xdr:spPr>
        <a:xfrm>
          <a:off x="3225800" y="13886140"/>
          <a:ext cx="889000" cy="51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87396</xdr:rowOff>
    </xdr:from>
    <xdr:to>
      <xdr:col>19</xdr:col>
      <xdr:colOff>184150</xdr:colOff>
      <xdr:row>82</xdr:row>
      <xdr:rowOff>17546</xdr:rowOff>
    </xdr:to>
    <xdr:sp macro="" textlink="">
      <xdr:nvSpPr>
        <xdr:cNvPr id="198" name="フローチャート: 判断 197"/>
        <xdr:cNvSpPr/>
      </xdr:nvSpPr>
      <xdr:spPr>
        <a:xfrm>
          <a:off x="4064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27723</xdr:rowOff>
    </xdr:from>
    <xdr:ext cx="736600" cy="259045"/>
    <xdr:sp macro="" textlink="">
      <xdr:nvSpPr>
        <xdr:cNvPr id="199" name="テキスト ボックス 198"/>
        <xdr:cNvSpPr txBox="1"/>
      </xdr:nvSpPr>
      <xdr:spPr>
        <a:xfrm>
          <a:off x="3733800" y="13743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157119</xdr:rowOff>
    </xdr:from>
    <xdr:to>
      <xdr:col>15</xdr:col>
      <xdr:colOff>82550</xdr:colOff>
      <xdr:row>80</xdr:row>
      <xdr:rowOff>170140</xdr:rowOff>
    </xdr:to>
    <xdr:cxnSp macro="">
      <xdr:nvCxnSpPr>
        <xdr:cNvPr id="200" name="直線コネクタ 199"/>
        <xdr:cNvCxnSpPr/>
      </xdr:nvCxnSpPr>
      <xdr:spPr>
        <a:xfrm>
          <a:off x="2336800" y="13873119"/>
          <a:ext cx="889000" cy="1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13419</xdr:rowOff>
    </xdr:from>
    <xdr:to>
      <xdr:col>15</xdr:col>
      <xdr:colOff>133350</xdr:colOff>
      <xdr:row>81</xdr:row>
      <xdr:rowOff>115019</xdr:rowOff>
    </xdr:to>
    <xdr:sp macro="" textlink="">
      <xdr:nvSpPr>
        <xdr:cNvPr id="201" name="フローチャート: 判断 200"/>
        <xdr:cNvSpPr/>
      </xdr:nvSpPr>
      <xdr:spPr>
        <a:xfrm>
          <a:off x="3175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99796</xdr:rowOff>
    </xdr:from>
    <xdr:ext cx="762000" cy="259045"/>
    <xdr:sp macro="" textlink="">
      <xdr:nvSpPr>
        <xdr:cNvPr id="202" name="テキスト ボックス 201"/>
        <xdr:cNvSpPr txBox="1"/>
      </xdr:nvSpPr>
      <xdr:spPr>
        <a:xfrm>
          <a:off x="2844800" y="139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129573</xdr:rowOff>
    </xdr:from>
    <xdr:to>
      <xdr:col>11</xdr:col>
      <xdr:colOff>31750</xdr:colOff>
      <xdr:row>80</xdr:row>
      <xdr:rowOff>157119</xdr:rowOff>
    </xdr:to>
    <xdr:cxnSp macro="">
      <xdr:nvCxnSpPr>
        <xdr:cNvPr id="203" name="直線コネクタ 202"/>
        <xdr:cNvCxnSpPr/>
      </xdr:nvCxnSpPr>
      <xdr:spPr>
        <a:xfrm>
          <a:off x="1447800" y="13845573"/>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783</xdr:rowOff>
    </xdr:from>
    <xdr:to>
      <xdr:col>11</xdr:col>
      <xdr:colOff>82550</xdr:colOff>
      <xdr:row>81</xdr:row>
      <xdr:rowOff>102383</xdr:rowOff>
    </xdr:to>
    <xdr:sp macro="" textlink="">
      <xdr:nvSpPr>
        <xdr:cNvPr id="204" name="フローチャート: 判断 203"/>
        <xdr:cNvSpPr/>
      </xdr:nvSpPr>
      <xdr:spPr>
        <a:xfrm>
          <a:off x="2286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87160</xdr:rowOff>
    </xdr:from>
    <xdr:ext cx="762000" cy="259045"/>
    <xdr:sp macro="" textlink="">
      <xdr:nvSpPr>
        <xdr:cNvPr id="205" name="テキスト ボックス 204"/>
        <xdr:cNvSpPr txBox="1"/>
      </xdr:nvSpPr>
      <xdr:spPr>
        <a:xfrm>
          <a:off x="1955800" y="139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165060</xdr:rowOff>
    </xdr:from>
    <xdr:to>
      <xdr:col>7</xdr:col>
      <xdr:colOff>31750</xdr:colOff>
      <xdr:row>81</xdr:row>
      <xdr:rowOff>95210</xdr:rowOff>
    </xdr:to>
    <xdr:sp macro="" textlink="">
      <xdr:nvSpPr>
        <xdr:cNvPr id="206" name="フローチャート: 判断 205"/>
        <xdr:cNvSpPr/>
      </xdr:nvSpPr>
      <xdr:spPr>
        <a:xfrm>
          <a:off x="1397000" y="1388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79987</xdr:rowOff>
    </xdr:from>
    <xdr:ext cx="762000" cy="259045"/>
    <xdr:sp macro="" textlink="">
      <xdr:nvSpPr>
        <xdr:cNvPr id="207" name="テキスト ボックス 206"/>
        <xdr:cNvSpPr txBox="1"/>
      </xdr:nvSpPr>
      <xdr:spPr>
        <a:xfrm>
          <a:off x="1066800" y="1396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107852</xdr:rowOff>
    </xdr:from>
    <xdr:to>
      <xdr:col>23</xdr:col>
      <xdr:colOff>184150</xdr:colOff>
      <xdr:row>85</xdr:row>
      <xdr:rowOff>38002</xdr:rowOff>
    </xdr:to>
    <xdr:sp macro="" textlink="">
      <xdr:nvSpPr>
        <xdr:cNvPr id="213" name="楕円 212"/>
        <xdr:cNvSpPr/>
      </xdr:nvSpPr>
      <xdr:spPr>
        <a:xfrm>
          <a:off x="4902200" y="1450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79929</xdr:rowOff>
    </xdr:from>
    <xdr:ext cx="762000" cy="259045"/>
    <xdr:sp macro="" textlink="">
      <xdr:nvSpPr>
        <xdr:cNvPr id="214" name="人件費・物件費等の状況該当値テキスト"/>
        <xdr:cNvSpPr txBox="1"/>
      </xdr:nvSpPr>
      <xdr:spPr>
        <a:xfrm>
          <a:off x="5041900" y="144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120368</xdr:rowOff>
    </xdr:from>
    <xdr:to>
      <xdr:col>19</xdr:col>
      <xdr:colOff>184150</xdr:colOff>
      <xdr:row>84</xdr:row>
      <xdr:rowOff>50518</xdr:rowOff>
    </xdr:to>
    <xdr:sp macro="" textlink="">
      <xdr:nvSpPr>
        <xdr:cNvPr id="215" name="楕円 214"/>
        <xdr:cNvSpPr/>
      </xdr:nvSpPr>
      <xdr:spPr>
        <a:xfrm>
          <a:off x="4064000" y="1435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35295</xdr:rowOff>
    </xdr:from>
    <xdr:ext cx="736600" cy="259045"/>
    <xdr:sp macro="" textlink="">
      <xdr:nvSpPr>
        <xdr:cNvPr id="216" name="テキスト ボックス 215"/>
        <xdr:cNvSpPr txBox="1"/>
      </xdr:nvSpPr>
      <xdr:spPr>
        <a:xfrm>
          <a:off x="3733800" y="14437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119340</xdr:rowOff>
    </xdr:from>
    <xdr:to>
      <xdr:col>15</xdr:col>
      <xdr:colOff>133350</xdr:colOff>
      <xdr:row>81</xdr:row>
      <xdr:rowOff>49490</xdr:rowOff>
    </xdr:to>
    <xdr:sp macro="" textlink="">
      <xdr:nvSpPr>
        <xdr:cNvPr id="217" name="楕円 216"/>
        <xdr:cNvSpPr/>
      </xdr:nvSpPr>
      <xdr:spPr>
        <a:xfrm>
          <a:off x="3175000" y="1383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59667</xdr:rowOff>
    </xdr:from>
    <xdr:ext cx="762000" cy="259045"/>
    <xdr:sp macro="" textlink="">
      <xdr:nvSpPr>
        <xdr:cNvPr id="218" name="テキスト ボックス 217"/>
        <xdr:cNvSpPr txBox="1"/>
      </xdr:nvSpPr>
      <xdr:spPr>
        <a:xfrm>
          <a:off x="2844800" y="1360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106319</xdr:rowOff>
    </xdr:from>
    <xdr:to>
      <xdr:col>11</xdr:col>
      <xdr:colOff>82550</xdr:colOff>
      <xdr:row>81</xdr:row>
      <xdr:rowOff>36469</xdr:rowOff>
    </xdr:to>
    <xdr:sp macro="" textlink="">
      <xdr:nvSpPr>
        <xdr:cNvPr id="219" name="楕円 218"/>
        <xdr:cNvSpPr/>
      </xdr:nvSpPr>
      <xdr:spPr>
        <a:xfrm>
          <a:off x="2286000" y="1382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46646</xdr:rowOff>
    </xdr:from>
    <xdr:ext cx="762000" cy="259045"/>
    <xdr:sp macro="" textlink="">
      <xdr:nvSpPr>
        <xdr:cNvPr id="220" name="テキスト ボックス 219"/>
        <xdr:cNvSpPr txBox="1"/>
      </xdr:nvSpPr>
      <xdr:spPr>
        <a:xfrm>
          <a:off x="1955800" y="1359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78773</xdr:rowOff>
    </xdr:from>
    <xdr:to>
      <xdr:col>7</xdr:col>
      <xdr:colOff>31750</xdr:colOff>
      <xdr:row>81</xdr:row>
      <xdr:rowOff>8923</xdr:rowOff>
    </xdr:to>
    <xdr:sp macro="" textlink="">
      <xdr:nvSpPr>
        <xdr:cNvPr id="221" name="楕円 220"/>
        <xdr:cNvSpPr/>
      </xdr:nvSpPr>
      <xdr:spPr>
        <a:xfrm>
          <a:off x="1397000" y="1379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19100</xdr:rowOff>
    </xdr:from>
    <xdr:ext cx="762000" cy="259045"/>
    <xdr:sp macro="" textlink="">
      <xdr:nvSpPr>
        <xdr:cNvPr id="222" name="テキスト ボックス 221"/>
        <xdr:cNvSpPr txBox="1"/>
      </xdr:nvSpPr>
      <xdr:spPr>
        <a:xfrm>
          <a:off x="1066800" y="1356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令和３年度は、前年度と同ポイントで横ばいとなっているが、類似団体等と比較しても低い水準にあるため、今後も国等の動向や民間企業等の状況を踏まえながら、適正な運営に努める。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88</xdr:row>
      <xdr:rowOff>40216</xdr:rowOff>
    </xdr:to>
    <xdr:cxnSp macro="">
      <xdr:nvCxnSpPr>
        <xdr:cNvPr id="251" name="直線コネクタ 250"/>
        <xdr:cNvCxnSpPr/>
      </xdr:nvCxnSpPr>
      <xdr:spPr>
        <a:xfrm flipV="1">
          <a:off x="17018000" y="13948128"/>
          <a:ext cx="0" cy="11796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2"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3" name="直線コネクタ 252"/>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4"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5" name="直線コネクタ 254"/>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82</xdr:row>
      <xdr:rowOff>63500</xdr:rowOff>
    </xdr:to>
    <xdr:cxnSp macro="">
      <xdr:nvCxnSpPr>
        <xdr:cNvPr id="256" name="直線コネクタ 255"/>
        <xdr:cNvCxnSpPr/>
      </xdr:nvCxnSpPr>
      <xdr:spPr>
        <a:xfrm>
          <a:off x="16179800" y="1412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121655</xdr:rowOff>
    </xdr:from>
    <xdr:ext cx="762000" cy="259045"/>
    <xdr:sp macro="" textlink="">
      <xdr:nvSpPr>
        <xdr:cNvPr id="257" name="給与水準   （国との比較）平均値テキスト"/>
        <xdr:cNvSpPr txBox="1"/>
      </xdr:nvSpPr>
      <xdr:spPr>
        <a:xfrm>
          <a:off x="17106900" y="1435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149578</xdr:rowOff>
    </xdr:from>
    <xdr:to>
      <xdr:col>81</xdr:col>
      <xdr:colOff>95250</xdr:colOff>
      <xdr:row>84</xdr:row>
      <xdr:rowOff>79728</xdr:rowOff>
    </xdr:to>
    <xdr:sp macro="" textlink="">
      <xdr:nvSpPr>
        <xdr:cNvPr id="258" name="フローチャート: 判断 257"/>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79</xdr:row>
      <xdr:rowOff>162278</xdr:rowOff>
    </xdr:from>
    <xdr:to>
      <xdr:col>77</xdr:col>
      <xdr:colOff>44450</xdr:colOff>
      <xdr:row>82</xdr:row>
      <xdr:rowOff>63500</xdr:rowOff>
    </xdr:to>
    <xdr:cxnSp macro="">
      <xdr:nvCxnSpPr>
        <xdr:cNvPr id="259" name="直線コネクタ 258"/>
        <xdr:cNvCxnSpPr/>
      </xdr:nvCxnSpPr>
      <xdr:spPr>
        <a:xfrm>
          <a:off x="15290800" y="13706828"/>
          <a:ext cx="889000" cy="4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95955</xdr:rowOff>
    </xdr:from>
    <xdr:to>
      <xdr:col>77</xdr:col>
      <xdr:colOff>95250</xdr:colOff>
      <xdr:row>84</xdr:row>
      <xdr:rowOff>26105</xdr:rowOff>
    </xdr:to>
    <xdr:sp macro="" textlink="">
      <xdr:nvSpPr>
        <xdr:cNvPr id="260" name="フローチャート: 判断 259"/>
        <xdr:cNvSpPr/>
      </xdr:nvSpPr>
      <xdr:spPr>
        <a:xfrm>
          <a:off x="16129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10882</xdr:rowOff>
    </xdr:from>
    <xdr:ext cx="736600" cy="259045"/>
    <xdr:sp macro="" textlink="">
      <xdr:nvSpPr>
        <xdr:cNvPr id="261" name="テキスト ボックス 260"/>
        <xdr:cNvSpPr txBox="1"/>
      </xdr:nvSpPr>
      <xdr:spPr>
        <a:xfrm>
          <a:off x="15798800" y="14412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79</xdr:row>
      <xdr:rowOff>162278</xdr:rowOff>
    </xdr:from>
    <xdr:to>
      <xdr:col>72</xdr:col>
      <xdr:colOff>203200</xdr:colOff>
      <xdr:row>83</xdr:row>
      <xdr:rowOff>79728</xdr:rowOff>
    </xdr:to>
    <xdr:cxnSp macro="">
      <xdr:nvCxnSpPr>
        <xdr:cNvPr id="262" name="直線コネクタ 261"/>
        <xdr:cNvCxnSpPr/>
      </xdr:nvCxnSpPr>
      <xdr:spPr>
        <a:xfrm flipV="1">
          <a:off x="14401800" y="13706828"/>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109361</xdr:rowOff>
    </xdr:from>
    <xdr:to>
      <xdr:col>73</xdr:col>
      <xdr:colOff>44450</xdr:colOff>
      <xdr:row>84</xdr:row>
      <xdr:rowOff>39511</xdr:rowOff>
    </xdr:to>
    <xdr:sp macro="" textlink="">
      <xdr:nvSpPr>
        <xdr:cNvPr id="263" name="フローチャート: 判断 262"/>
        <xdr:cNvSpPr/>
      </xdr:nvSpPr>
      <xdr:spPr>
        <a:xfrm>
          <a:off x="15240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24288</xdr:rowOff>
    </xdr:from>
    <xdr:ext cx="762000" cy="259045"/>
    <xdr:sp macro="" textlink="">
      <xdr:nvSpPr>
        <xdr:cNvPr id="264" name="テキスト ボックス 263"/>
        <xdr:cNvSpPr txBox="1"/>
      </xdr:nvSpPr>
      <xdr:spPr>
        <a:xfrm>
          <a:off x="14909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66322</xdr:rowOff>
    </xdr:from>
    <xdr:to>
      <xdr:col>68</xdr:col>
      <xdr:colOff>152400</xdr:colOff>
      <xdr:row>83</xdr:row>
      <xdr:rowOff>79728</xdr:rowOff>
    </xdr:to>
    <xdr:cxnSp macro="">
      <xdr:nvCxnSpPr>
        <xdr:cNvPr id="265" name="直線コネクタ 264"/>
        <xdr:cNvCxnSpPr/>
      </xdr:nvCxnSpPr>
      <xdr:spPr>
        <a:xfrm>
          <a:off x="13512800" y="142966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122766</xdr:rowOff>
    </xdr:from>
    <xdr:to>
      <xdr:col>68</xdr:col>
      <xdr:colOff>203200</xdr:colOff>
      <xdr:row>84</xdr:row>
      <xdr:rowOff>52916</xdr:rowOff>
    </xdr:to>
    <xdr:sp macro="" textlink="">
      <xdr:nvSpPr>
        <xdr:cNvPr id="266" name="フローチャート: 判断 265"/>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37693</xdr:rowOff>
    </xdr:from>
    <xdr:ext cx="762000" cy="259045"/>
    <xdr:sp macro="" textlink="">
      <xdr:nvSpPr>
        <xdr:cNvPr id="267" name="テキスト ボックス 266"/>
        <xdr:cNvSpPr txBox="1"/>
      </xdr:nvSpPr>
      <xdr:spPr>
        <a:xfrm>
          <a:off x="14020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109361</xdr:rowOff>
    </xdr:from>
    <xdr:to>
      <xdr:col>64</xdr:col>
      <xdr:colOff>152400</xdr:colOff>
      <xdr:row>84</xdr:row>
      <xdr:rowOff>39511</xdr:rowOff>
    </xdr:to>
    <xdr:sp macro="" textlink="">
      <xdr:nvSpPr>
        <xdr:cNvPr id="268" name="フローチャート: 判断 267"/>
        <xdr:cNvSpPr/>
      </xdr:nvSpPr>
      <xdr:spPr>
        <a:xfrm>
          <a:off x="13462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24288</xdr:rowOff>
    </xdr:from>
    <xdr:ext cx="762000" cy="259045"/>
    <xdr:sp macro="" textlink="">
      <xdr:nvSpPr>
        <xdr:cNvPr id="269" name="テキスト ボックス 268"/>
        <xdr:cNvSpPr txBox="1"/>
      </xdr:nvSpPr>
      <xdr:spPr>
        <a:xfrm>
          <a:off x="13131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75" name="楕円 274"/>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29227</xdr:rowOff>
    </xdr:from>
    <xdr:ext cx="762000" cy="259045"/>
    <xdr:sp macro="" textlink="">
      <xdr:nvSpPr>
        <xdr:cNvPr id="276" name="給与水準   （国との比較）該当値テキスト"/>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77" name="楕円 276"/>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78" name="テキスト ボックス 277"/>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79</xdr:row>
      <xdr:rowOff>111478</xdr:rowOff>
    </xdr:from>
    <xdr:to>
      <xdr:col>73</xdr:col>
      <xdr:colOff>44450</xdr:colOff>
      <xdr:row>80</xdr:row>
      <xdr:rowOff>41628</xdr:rowOff>
    </xdr:to>
    <xdr:sp macro="" textlink="">
      <xdr:nvSpPr>
        <xdr:cNvPr id="279" name="楕円 278"/>
        <xdr:cNvSpPr/>
      </xdr:nvSpPr>
      <xdr:spPr>
        <a:xfrm>
          <a:off x="15240000" y="1365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51805</xdr:rowOff>
    </xdr:from>
    <xdr:ext cx="762000" cy="259045"/>
    <xdr:sp macro="" textlink="">
      <xdr:nvSpPr>
        <xdr:cNvPr id="280" name="テキスト ボックス 279"/>
        <xdr:cNvSpPr txBox="1"/>
      </xdr:nvSpPr>
      <xdr:spPr>
        <a:xfrm>
          <a:off x="14909800" y="1342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28928</xdr:rowOff>
    </xdr:from>
    <xdr:to>
      <xdr:col>68</xdr:col>
      <xdr:colOff>203200</xdr:colOff>
      <xdr:row>83</xdr:row>
      <xdr:rowOff>130528</xdr:rowOff>
    </xdr:to>
    <xdr:sp macro="" textlink="">
      <xdr:nvSpPr>
        <xdr:cNvPr id="281" name="楕円 280"/>
        <xdr:cNvSpPr/>
      </xdr:nvSpPr>
      <xdr:spPr>
        <a:xfrm>
          <a:off x="14351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140705</xdr:rowOff>
    </xdr:from>
    <xdr:ext cx="762000" cy="259045"/>
    <xdr:sp macro="" textlink="">
      <xdr:nvSpPr>
        <xdr:cNvPr id="282" name="テキスト ボックス 281"/>
        <xdr:cNvSpPr txBox="1"/>
      </xdr:nvSpPr>
      <xdr:spPr>
        <a:xfrm>
          <a:off x="14020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15522</xdr:rowOff>
    </xdr:from>
    <xdr:to>
      <xdr:col>64</xdr:col>
      <xdr:colOff>152400</xdr:colOff>
      <xdr:row>83</xdr:row>
      <xdr:rowOff>117122</xdr:rowOff>
    </xdr:to>
    <xdr:sp macro="" textlink="">
      <xdr:nvSpPr>
        <xdr:cNvPr id="283" name="楕円 282"/>
        <xdr:cNvSpPr/>
      </xdr:nvSpPr>
      <xdr:spPr>
        <a:xfrm>
          <a:off x="13462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127299</xdr:rowOff>
    </xdr:from>
    <xdr:ext cx="762000" cy="259045"/>
    <xdr:sp macro="" textlink="">
      <xdr:nvSpPr>
        <xdr:cNvPr id="284" name="テキスト ボックス 283"/>
        <xdr:cNvSpPr txBox="1"/>
      </xdr:nvSpPr>
      <xdr:spPr>
        <a:xfrm>
          <a:off x="13131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前年度からすると、</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ポイントの増加があり、類似団体を上回った。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としては、「第４次定員適正化計画」（令和２年度～令和９年度）を策定し、定員適正化を図るところであるが、令和２年７月豪雨からの復旧・復興について、マンパワー不足となっており、急激な人員増とならぬよう復旧・復興事業に関連性が低い事業や効果が低い事業については、休止や廃止、縮減など見直しを行い、それにより生じた人員や財源を復旧・復興事業に投入することで、復興体制を確立していく予定であったが、結果として増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3" name="直線コネクタ 312"/>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14" name="定員管理の状況最小値テキスト"/>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15" name="直線コネクタ 314"/>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16" name="定員管理の状況最大値テキスト"/>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17" name="直線コネクタ 316"/>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76877</xdr:rowOff>
    </xdr:from>
    <xdr:to>
      <xdr:col>81</xdr:col>
      <xdr:colOff>44450</xdr:colOff>
      <xdr:row>60</xdr:row>
      <xdr:rowOff>82106</xdr:rowOff>
    </xdr:to>
    <xdr:cxnSp macro="">
      <xdr:nvCxnSpPr>
        <xdr:cNvPr id="318" name="直線コネクタ 317"/>
        <xdr:cNvCxnSpPr/>
      </xdr:nvCxnSpPr>
      <xdr:spPr>
        <a:xfrm>
          <a:off x="16179800" y="10363877"/>
          <a:ext cx="8382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32550</xdr:rowOff>
    </xdr:from>
    <xdr:ext cx="762000" cy="259045"/>
    <xdr:sp macro="" textlink="">
      <xdr:nvSpPr>
        <xdr:cNvPr id="319" name="定員管理の状況平均値テキスト"/>
        <xdr:cNvSpPr txBox="1"/>
      </xdr:nvSpPr>
      <xdr:spPr>
        <a:xfrm>
          <a:off x="17106900" y="10148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0" name="フローチャート: 判断 319"/>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58780</xdr:rowOff>
    </xdr:from>
    <xdr:to>
      <xdr:col>77</xdr:col>
      <xdr:colOff>44450</xdr:colOff>
      <xdr:row>60</xdr:row>
      <xdr:rowOff>76877</xdr:rowOff>
    </xdr:to>
    <xdr:cxnSp macro="">
      <xdr:nvCxnSpPr>
        <xdr:cNvPr id="321" name="直線コネクタ 320"/>
        <xdr:cNvCxnSpPr/>
      </xdr:nvCxnSpPr>
      <xdr:spPr>
        <a:xfrm>
          <a:off x="15290800" y="1034578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39349</xdr:rowOff>
    </xdr:from>
    <xdr:to>
      <xdr:col>77</xdr:col>
      <xdr:colOff>95250</xdr:colOff>
      <xdr:row>60</xdr:row>
      <xdr:rowOff>140949</xdr:rowOff>
    </xdr:to>
    <xdr:sp macro="" textlink="">
      <xdr:nvSpPr>
        <xdr:cNvPr id="322" name="フローチャート: 判断 321"/>
        <xdr:cNvSpPr/>
      </xdr:nvSpPr>
      <xdr:spPr>
        <a:xfrm>
          <a:off x="16129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125726</xdr:rowOff>
    </xdr:from>
    <xdr:ext cx="736600" cy="259045"/>
    <xdr:sp macro="" textlink="">
      <xdr:nvSpPr>
        <xdr:cNvPr id="323" name="テキスト ボックス 322"/>
        <xdr:cNvSpPr txBox="1"/>
      </xdr:nvSpPr>
      <xdr:spPr>
        <a:xfrm>
          <a:off x="15798800" y="10412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57171</xdr:rowOff>
    </xdr:from>
    <xdr:to>
      <xdr:col>72</xdr:col>
      <xdr:colOff>203200</xdr:colOff>
      <xdr:row>60</xdr:row>
      <xdr:rowOff>58780</xdr:rowOff>
    </xdr:to>
    <xdr:cxnSp macro="">
      <xdr:nvCxnSpPr>
        <xdr:cNvPr id="324" name="直線コネクタ 323"/>
        <xdr:cNvCxnSpPr/>
      </xdr:nvCxnSpPr>
      <xdr:spPr>
        <a:xfrm>
          <a:off x="14401800" y="10344171"/>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29294</xdr:rowOff>
    </xdr:from>
    <xdr:to>
      <xdr:col>73</xdr:col>
      <xdr:colOff>44450</xdr:colOff>
      <xdr:row>60</xdr:row>
      <xdr:rowOff>130894</xdr:rowOff>
    </xdr:to>
    <xdr:sp macro="" textlink="">
      <xdr:nvSpPr>
        <xdr:cNvPr id="325" name="フローチャート: 判断 324"/>
        <xdr:cNvSpPr/>
      </xdr:nvSpPr>
      <xdr:spPr>
        <a:xfrm>
          <a:off x="15240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115671</xdr:rowOff>
    </xdr:from>
    <xdr:ext cx="762000" cy="259045"/>
    <xdr:sp macro="" textlink="">
      <xdr:nvSpPr>
        <xdr:cNvPr id="326" name="テキスト ボックス 325"/>
        <xdr:cNvSpPr txBox="1"/>
      </xdr:nvSpPr>
      <xdr:spPr>
        <a:xfrm>
          <a:off x="14909800" y="104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51943</xdr:rowOff>
    </xdr:from>
    <xdr:to>
      <xdr:col>68</xdr:col>
      <xdr:colOff>152400</xdr:colOff>
      <xdr:row>60</xdr:row>
      <xdr:rowOff>57171</xdr:rowOff>
    </xdr:to>
    <xdr:cxnSp macro="">
      <xdr:nvCxnSpPr>
        <xdr:cNvPr id="327" name="直線コネクタ 326"/>
        <xdr:cNvCxnSpPr/>
      </xdr:nvCxnSpPr>
      <xdr:spPr>
        <a:xfrm>
          <a:off x="13512800" y="10338943"/>
          <a:ext cx="8890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26077</xdr:rowOff>
    </xdr:from>
    <xdr:to>
      <xdr:col>68</xdr:col>
      <xdr:colOff>203200</xdr:colOff>
      <xdr:row>60</xdr:row>
      <xdr:rowOff>127677</xdr:rowOff>
    </xdr:to>
    <xdr:sp macro="" textlink="">
      <xdr:nvSpPr>
        <xdr:cNvPr id="328" name="フローチャート: 判断 327"/>
        <xdr:cNvSpPr/>
      </xdr:nvSpPr>
      <xdr:spPr>
        <a:xfrm>
          <a:off x="14351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112454</xdr:rowOff>
    </xdr:from>
    <xdr:ext cx="762000" cy="259045"/>
    <xdr:sp macro="" textlink="">
      <xdr:nvSpPr>
        <xdr:cNvPr id="329" name="テキスト ボックス 328"/>
        <xdr:cNvSpPr txBox="1"/>
      </xdr:nvSpPr>
      <xdr:spPr>
        <a:xfrm>
          <a:off x="14020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30" name="フローチャート: 判断 329"/>
        <xdr:cNvSpPr/>
      </xdr:nvSpPr>
      <xdr:spPr>
        <a:xfrm>
          <a:off x="13462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115270</xdr:rowOff>
    </xdr:from>
    <xdr:ext cx="762000" cy="259045"/>
    <xdr:sp macro="" textlink="">
      <xdr:nvSpPr>
        <xdr:cNvPr id="331" name="テキスト ボックス 330"/>
        <xdr:cNvSpPr txBox="1"/>
      </xdr:nvSpPr>
      <xdr:spPr>
        <a:xfrm>
          <a:off x="13131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31306</xdr:rowOff>
    </xdr:from>
    <xdr:to>
      <xdr:col>81</xdr:col>
      <xdr:colOff>95250</xdr:colOff>
      <xdr:row>60</xdr:row>
      <xdr:rowOff>132906</xdr:rowOff>
    </xdr:to>
    <xdr:sp macro="" textlink="">
      <xdr:nvSpPr>
        <xdr:cNvPr id="337" name="楕円 336"/>
        <xdr:cNvSpPr/>
      </xdr:nvSpPr>
      <xdr:spPr>
        <a:xfrm>
          <a:off x="16967200" y="103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3383</xdr:rowOff>
    </xdr:from>
    <xdr:ext cx="762000" cy="259045"/>
    <xdr:sp macro="" textlink="">
      <xdr:nvSpPr>
        <xdr:cNvPr id="338" name="定員管理の状況該当値テキスト"/>
        <xdr:cNvSpPr txBox="1"/>
      </xdr:nvSpPr>
      <xdr:spPr>
        <a:xfrm>
          <a:off x="17106900" y="1029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26077</xdr:rowOff>
    </xdr:from>
    <xdr:to>
      <xdr:col>77</xdr:col>
      <xdr:colOff>95250</xdr:colOff>
      <xdr:row>60</xdr:row>
      <xdr:rowOff>127677</xdr:rowOff>
    </xdr:to>
    <xdr:sp macro="" textlink="">
      <xdr:nvSpPr>
        <xdr:cNvPr id="339" name="楕円 338"/>
        <xdr:cNvSpPr/>
      </xdr:nvSpPr>
      <xdr:spPr>
        <a:xfrm>
          <a:off x="16129000" y="103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137854</xdr:rowOff>
    </xdr:from>
    <xdr:ext cx="736600" cy="259045"/>
    <xdr:sp macro="" textlink="">
      <xdr:nvSpPr>
        <xdr:cNvPr id="340" name="テキスト ボックス 339"/>
        <xdr:cNvSpPr txBox="1"/>
      </xdr:nvSpPr>
      <xdr:spPr>
        <a:xfrm>
          <a:off x="15798800" y="10081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7980</xdr:rowOff>
    </xdr:from>
    <xdr:to>
      <xdr:col>73</xdr:col>
      <xdr:colOff>44450</xdr:colOff>
      <xdr:row>60</xdr:row>
      <xdr:rowOff>109580</xdr:rowOff>
    </xdr:to>
    <xdr:sp macro="" textlink="">
      <xdr:nvSpPr>
        <xdr:cNvPr id="341" name="楕円 340"/>
        <xdr:cNvSpPr/>
      </xdr:nvSpPr>
      <xdr:spPr>
        <a:xfrm>
          <a:off x="15240000" y="1029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119757</xdr:rowOff>
    </xdr:from>
    <xdr:ext cx="762000" cy="259045"/>
    <xdr:sp macro="" textlink="">
      <xdr:nvSpPr>
        <xdr:cNvPr id="342" name="テキスト ボックス 341"/>
        <xdr:cNvSpPr txBox="1"/>
      </xdr:nvSpPr>
      <xdr:spPr>
        <a:xfrm>
          <a:off x="14909800" y="1006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6371</xdr:rowOff>
    </xdr:from>
    <xdr:to>
      <xdr:col>68</xdr:col>
      <xdr:colOff>203200</xdr:colOff>
      <xdr:row>60</xdr:row>
      <xdr:rowOff>107971</xdr:rowOff>
    </xdr:to>
    <xdr:sp macro="" textlink="">
      <xdr:nvSpPr>
        <xdr:cNvPr id="343" name="楕円 342"/>
        <xdr:cNvSpPr/>
      </xdr:nvSpPr>
      <xdr:spPr>
        <a:xfrm>
          <a:off x="14351000" y="1029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118148</xdr:rowOff>
    </xdr:from>
    <xdr:ext cx="762000" cy="259045"/>
    <xdr:sp macro="" textlink="">
      <xdr:nvSpPr>
        <xdr:cNvPr id="344" name="テキスト ボックス 343"/>
        <xdr:cNvSpPr txBox="1"/>
      </xdr:nvSpPr>
      <xdr:spPr>
        <a:xfrm>
          <a:off x="14020800" y="100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1143</xdr:rowOff>
    </xdr:from>
    <xdr:to>
      <xdr:col>64</xdr:col>
      <xdr:colOff>152400</xdr:colOff>
      <xdr:row>60</xdr:row>
      <xdr:rowOff>102743</xdr:rowOff>
    </xdr:to>
    <xdr:sp macro="" textlink="">
      <xdr:nvSpPr>
        <xdr:cNvPr id="345" name="楕円 344"/>
        <xdr:cNvSpPr/>
      </xdr:nvSpPr>
      <xdr:spPr>
        <a:xfrm>
          <a:off x="13462000" y="102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112920</xdr:rowOff>
    </xdr:from>
    <xdr:ext cx="762000" cy="259045"/>
    <xdr:sp macro="" textlink="">
      <xdr:nvSpPr>
        <xdr:cNvPr id="346" name="テキスト ボックス 345"/>
        <xdr:cNvSpPr txBox="1"/>
      </xdr:nvSpPr>
      <xdr:spPr>
        <a:xfrm>
          <a:off x="13131800" y="1005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庁舎建設に係る起債の元金償還が始まったこと等で、元利償還金が増となっており、令和３年度の実質公債費比率（単年度）が前年度からすると</a:t>
          </a:r>
          <a:r>
            <a:rPr kumimoji="1" lang="en-US" altLang="ja-JP" sz="1300">
              <a:latin typeface="ＭＳ Ｐゴシック" panose="020B0600070205080204" pitchFamily="50" charset="-128"/>
              <a:ea typeface="ＭＳ Ｐゴシック" panose="020B0600070205080204" pitchFamily="50" charset="-128"/>
            </a:rPr>
            <a:t>0.994</a:t>
          </a:r>
          <a:r>
            <a:rPr kumimoji="1" lang="ja-JP" altLang="en-US" sz="1300">
              <a:latin typeface="ＭＳ Ｐゴシック" panose="020B0600070205080204" pitchFamily="50" charset="-128"/>
              <a:ea typeface="ＭＳ Ｐゴシック" panose="020B0600070205080204" pitchFamily="50" charset="-128"/>
            </a:rPr>
            <a:t>の増となったことが主な要因で、実質公債比率は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の増となっている。しかしながら、類似団体と比較においては、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ポイント下回っており、健全な状態であるといえる。今後については、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令和２年７月豪雨からの復興事業により地方債の発行が増加することが見込まれることから、事業実施の適正化を図り、行財政健全化計画をさらに進めていく。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74" name="直線コネクタ 373"/>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77" name="公債費負担の状況最大値テキスト"/>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78" name="直線コネクタ 377"/>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118956</xdr:rowOff>
    </xdr:from>
    <xdr:to>
      <xdr:col>81</xdr:col>
      <xdr:colOff>44450</xdr:colOff>
      <xdr:row>41</xdr:row>
      <xdr:rowOff>3810</xdr:rowOff>
    </xdr:to>
    <xdr:cxnSp macro="">
      <xdr:nvCxnSpPr>
        <xdr:cNvPr id="379" name="直線コネクタ 378"/>
        <xdr:cNvCxnSpPr/>
      </xdr:nvCxnSpPr>
      <xdr:spPr>
        <a:xfrm>
          <a:off x="16179800" y="697695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134214</xdr:rowOff>
    </xdr:from>
    <xdr:ext cx="762000" cy="259045"/>
    <xdr:sp macro="" textlink="">
      <xdr:nvSpPr>
        <xdr:cNvPr id="380" name="公債費負担の状況平均値テキスト"/>
        <xdr:cNvSpPr txBox="1"/>
      </xdr:nvSpPr>
      <xdr:spPr>
        <a:xfrm>
          <a:off x="17106900" y="716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1" name="フローチャート: 判断 380"/>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127000</xdr:rowOff>
    </xdr:to>
    <xdr:cxnSp macro="">
      <xdr:nvCxnSpPr>
        <xdr:cNvPr id="382" name="直線コネクタ 381"/>
        <xdr:cNvCxnSpPr/>
      </xdr:nvCxnSpPr>
      <xdr:spPr>
        <a:xfrm flipV="1">
          <a:off x="15290800" y="69769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30904</xdr:rowOff>
    </xdr:from>
    <xdr:to>
      <xdr:col>77</xdr:col>
      <xdr:colOff>95250</xdr:colOff>
      <xdr:row>42</xdr:row>
      <xdr:rowOff>132504</xdr:rowOff>
    </xdr:to>
    <xdr:sp macro="" textlink="">
      <xdr:nvSpPr>
        <xdr:cNvPr id="383" name="フローチャート: 判断 382"/>
        <xdr:cNvSpPr/>
      </xdr:nvSpPr>
      <xdr:spPr>
        <a:xfrm>
          <a:off x="16129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384" name="テキスト ボックス 383"/>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11854</xdr:rowOff>
    </xdr:to>
    <xdr:cxnSp macro="">
      <xdr:nvCxnSpPr>
        <xdr:cNvPr id="385" name="直線コネクタ 384"/>
        <xdr:cNvCxnSpPr/>
      </xdr:nvCxnSpPr>
      <xdr:spPr>
        <a:xfrm flipV="1">
          <a:off x="14401800" y="69850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86" name="フローチャート: 判断 385"/>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387" name="テキスト ボックス 386"/>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11854</xdr:rowOff>
    </xdr:from>
    <xdr:to>
      <xdr:col>68</xdr:col>
      <xdr:colOff>152400</xdr:colOff>
      <xdr:row>41</xdr:row>
      <xdr:rowOff>76200</xdr:rowOff>
    </xdr:to>
    <xdr:cxnSp macro="">
      <xdr:nvCxnSpPr>
        <xdr:cNvPr id="388" name="直線コネクタ 387"/>
        <xdr:cNvCxnSpPr/>
      </xdr:nvCxnSpPr>
      <xdr:spPr>
        <a:xfrm flipV="1">
          <a:off x="13512800" y="70413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30904</xdr:rowOff>
    </xdr:from>
    <xdr:to>
      <xdr:col>68</xdr:col>
      <xdr:colOff>203200</xdr:colOff>
      <xdr:row>42</xdr:row>
      <xdr:rowOff>132504</xdr:rowOff>
    </xdr:to>
    <xdr:sp macro="" textlink="">
      <xdr:nvSpPr>
        <xdr:cNvPr id="389" name="フローチャート: 判断 388"/>
        <xdr:cNvSpPr/>
      </xdr:nvSpPr>
      <xdr:spPr>
        <a:xfrm>
          <a:off x="14351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117281</xdr:rowOff>
    </xdr:from>
    <xdr:ext cx="762000" cy="259045"/>
    <xdr:sp macro="" textlink="">
      <xdr:nvSpPr>
        <xdr:cNvPr id="390" name="テキスト ボックス 389"/>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1" name="フローチャート: 判断 390"/>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2" name="テキスト ボックス 391"/>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8" name="楕円 397"/>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399"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400" name="楕円 399"/>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8483</xdr:rowOff>
    </xdr:from>
    <xdr:ext cx="736600" cy="259045"/>
    <xdr:sp macro="" textlink="">
      <xdr:nvSpPr>
        <xdr:cNvPr id="401" name="テキスト ボックス 400"/>
        <xdr:cNvSpPr txBox="1"/>
      </xdr:nvSpPr>
      <xdr:spPr>
        <a:xfrm>
          <a:off x="15798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2" name="楕円 401"/>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3" name="テキスト ボックス 402"/>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404" name="楕円 403"/>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405" name="テキスト ボックス 404"/>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6" name="楕円 405"/>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7" name="テキスト ボックス 406"/>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類似団体を上回っているものの、前年度より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１２．６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７月豪雨に係る災害復旧事業債等を発行したことに加え、庁舎本体工事しゅん工に係る起債を発行したことにより、将来負担額が増となったものの、財政調整基金への積み立てや基準財政需要額算入見込額の増等により、充当可能財源等の増があり、将来負担比率は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今後は、令和２年７月豪雨からの復興事業により地方債の発行が増加することが見込まれることから、事業実施の適正化を図り、行財政健全化計画をさらに進めていく。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36" name="直線コネクタ 435"/>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37" name="将来負担の状況最小値テキスト"/>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38" name="直線コネクタ 437"/>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169841</xdr:rowOff>
    </xdr:from>
    <xdr:to>
      <xdr:col>81</xdr:col>
      <xdr:colOff>44450</xdr:colOff>
      <xdr:row>15</xdr:row>
      <xdr:rowOff>99737</xdr:rowOff>
    </xdr:to>
    <xdr:cxnSp macro="">
      <xdr:nvCxnSpPr>
        <xdr:cNvPr id="441" name="直線コネクタ 440"/>
        <xdr:cNvCxnSpPr/>
      </xdr:nvCxnSpPr>
      <xdr:spPr>
        <a:xfrm flipV="1">
          <a:off x="16179800" y="2570141"/>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121090</xdr:rowOff>
    </xdr:from>
    <xdr:ext cx="762000" cy="259045"/>
    <xdr:sp macro="" textlink="">
      <xdr:nvSpPr>
        <xdr:cNvPr id="442" name="将来負担の状況平均値テキスト"/>
        <xdr:cNvSpPr txBox="1"/>
      </xdr:nvSpPr>
      <xdr:spPr>
        <a:xfrm>
          <a:off x="17106900" y="234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3" name="フローチャート: 判断 442"/>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99737</xdr:rowOff>
    </xdr:from>
    <xdr:to>
      <xdr:col>77</xdr:col>
      <xdr:colOff>44450</xdr:colOff>
      <xdr:row>16</xdr:row>
      <xdr:rowOff>145457</xdr:rowOff>
    </xdr:to>
    <xdr:cxnSp macro="">
      <xdr:nvCxnSpPr>
        <xdr:cNvPr id="444" name="直線コネクタ 443"/>
        <xdr:cNvCxnSpPr/>
      </xdr:nvCxnSpPr>
      <xdr:spPr>
        <a:xfrm flipV="1">
          <a:off x="15290800" y="2671487"/>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5" name="フローチャート: 判断 444"/>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6" name="テキスト ボックス 445"/>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2286</xdr:rowOff>
    </xdr:from>
    <xdr:to>
      <xdr:col>72</xdr:col>
      <xdr:colOff>203200</xdr:colOff>
      <xdr:row>16</xdr:row>
      <xdr:rowOff>145457</xdr:rowOff>
    </xdr:to>
    <xdr:cxnSp macro="">
      <xdr:nvCxnSpPr>
        <xdr:cNvPr id="447" name="直線コネクタ 446"/>
        <xdr:cNvCxnSpPr/>
      </xdr:nvCxnSpPr>
      <xdr:spPr>
        <a:xfrm>
          <a:off x="14401800" y="2745486"/>
          <a:ext cx="889000" cy="14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59394</xdr:rowOff>
    </xdr:from>
    <xdr:to>
      <xdr:col>73</xdr:col>
      <xdr:colOff>44450</xdr:colOff>
      <xdr:row>15</xdr:row>
      <xdr:rowOff>160994</xdr:rowOff>
    </xdr:to>
    <xdr:sp macro="" textlink="">
      <xdr:nvSpPr>
        <xdr:cNvPr id="448" name="フローチャート: 判断 447"/>
        <xdr:cNvSpPr/>
      </xdr:nvSpPr>
      <xdr:spPr>
        <a:xfrm>
          <a:off x="15240000" y="263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171171</xdr:rowOff>
    </xdr:from>
    <xdr:ext cx="762000" cy="259045"/>
    <xdr:sp macro="" textlink="">
      <xdr:nvSpPr>
        <xdr:cNvPr id="449" name="テキスト ボックス 448"/>
        <xdr:cNvSpPr txBox="1"/>
      </xdr:nvSpPr>
      <xdr:spPr>
        <a:xfrm>
          <a:off x="14909800" y="240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117433</xdr:rowOff>
    </xdr:from>
    <xdr:to>
      <xdr:col>68</xdr:col>
      <xdr:colOff>152400</xdr:colOff>
      <xdr:row>16</xdr:row>
      <xdr:rowOff>2286</xdr:rowOff>
    </xdr:to>
    <xdr:cxnSp macro="">
      <xdr:nvCxnSpPr>
        <xdr:cNvPr id="450" name="直線コネクタ 449"/>
        <xdr:cNvCxnSpPr/>
      </xdr:nvCxnSpPr>
      <xdr:spPr>
        <a:xfrm>
          <a:off x="13512800" y="268918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52959</xdr:rowOff>
    </xdr:from>
    <xdr:to>
      <xdr:col>68</xdr:col>
      <xdr:colOff>203200</xdr:colOff>
      <xdr:row>15</xdr:row>
      <xdr:rowOff>154559</xdr:rowOff>
    </xdr:to>
    <xdr:sp macro="" textlink="">
      <xdr:nvSpPr>
        <xdr:cNvPr id="451" name="フローチャート: 判断 450"/>
        <xdr:cNvSpPr/>
      </xdr:nvSpPr>
      <xdr:spPr>
        <a:xfrm>
          <a:off x="14351000" y="26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164736</xdr:rowOff>
    </xdr:from>
    <xdr:ext cx="762000" cy="259045"/>
    <xdr:sp macro="" textlink="">
      <xdr:nvSpPr>
        <xdr:cNvPr id="452" name="テキスト ボックス 451"/>
        <xdr:cNvSpPr txBox="1"/>
      </xdr:nvSpPr>
      <xdr:spPr>
        <a:xfrm>
          <a:off x="14020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51350</xdr:rowOff>
    </xdr:from>
    <xdr:to>
      <xdr:col>64</xdr:col>
      <xdr:colOff>152400</xdr:colOff>
      <xdr:row>15</xdr:row>
      <xdr:rowOff>152950</xdr:rowOff>
    </xdr:to>
    <xdr:sp macro="" textlink="">
      <xdr:nvSpPr>
        <xdr:cNvPr id="453" name="フローチャート: 判断 452"/>
        <xdr:cNvSpPr/>
      </xdr:nvSpPr>
      <xdr:spPr>
        <a:xfrm>
          <a:off x="13462000" y="26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163127</xdr:rowOff>
    </xdr:from>
    <xdr:ext cx="762000" cy="259045"/>
    <xdr:sp macro="" textlink="">
      <xdr:nvSpPr>
        <xdr:cNvPr id="454" name="テキスト ボックス 453"/>
        <xdr:cNvSpPr txBox="1"/>
      </xdr:nvSpPr>
      <xdr:spPr>
        <a:xfrm>
          <a:off x="13131800" y="23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119041</xdr:rowOff>
    </xdr:from>
    <xdr:to>
      <xdr:col>81</xdr:col>
      <xdr:colOff>95250</xdr:colOff>
      <xdr:row>15</xdr:row>
      <xdr:rowOff>49191</xdr:rowOff>
    </xdr:to>
    <xdr:sp macro="" textlink="">
      <xdr:nvSpPr>
        <xdr:cNvPr id="460" name="楕円 459"/>
        <xdr:cNvSpPr/>
      </xdr:nvSpPr>
      <xdr:spPr>
        <a:xfrm>
          <a:off x="16967200" y="25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91118</xdr:rowOff>
    </xdr:from>
    <xdr:ext cx="762000" cy="259045"/>
    <xdr:sp macro="" textlink="">
      <xdr:nvSpPr>
        <xdr:cNvPr id="461" name="将来負担の状況該当値テキスト"/>
        <xdr:cNvSpPr txBox="1"/>
      </xdr:nvSpPr>
      <xdr:spPr>
        <a:xfrm>
          <a:off x="17106900" y="249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48937</xdr:rowOff>
    </xdr:from>
    <xdr:to>
      <xdr:col>77</xdr:col>
      <xdr:colOff>95250</xdr:colOff>
      <xdr:row>15</xdr:row>
      <xdr:rowOff>150537</xdr:rowOff>
    </xdr:to>
    <xdr:sp macro="" textlink="">
      <xdr:nvSpPr>
        <xdr:cNvPr id="462" name="楕円 461"/>
        <xdr:cNvSpPr/>
      </xdr:nvSpPr>
      <xdr:spPr>
        <a:xfrm>
          <a:off x="16129000" y="26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135314</xdr:rowOff>
    </xdr:from>
    <xdr:ext cx="736600" cy="259045"/>
    <xdr:sp macro="" textlink="">
      <xdr:nvSpPr>
        <xdr:cNvPr id="463" name="テキスト ボックス 462"/>
        <xdr:cNvSpPr txBox="1"/>
      </xdr:nvSpPr>
      <xdr:spPr>
        <a:xfrm>
          <a:off x="15798800" y="2707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94657</xdr:rowOff>
    </xdr:from>
    <xdr:to>
      <xdr:col>73</xdr:col>
      <xdr:colOff>44450</xdr:colOff>
      <xdr:row>17</xdr:row>
      <xdr:rowOff>24807</xdr:rowOff>
    </xdr:to>
    <xdr:sp macro="" textlink="">
      <xdr:nvSpPr>
        <xdr:cNvPr id="464" name="楕円 463"/>
        <xdr:cNvSpPr/>
      </xdr:nvSpPr>
      <xdr:spPr>
        <a:xfrm>
          <a:off x="15240000" y="28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9584</xdr:rowOff>
    </xdr:from>
    <xdr:ext cx="762000" cy="259045"/>
    <xdr:sp macro="" textlink="">
      <xdr:nvSpPr>
        <xdr:cNvPr id="465" name="テキスト ボックス 464"/>
        <xdr:cNvSpPr txBox="1"/>
      </xdr:nvSpPr>
      <xdr:spPr>
        <a:xfrm>
          <a:off x="14909800" y="29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122936</xdr:rowOff>
    </xdr:from>
    <xdr:to>
      <xdr:col>68</xdr:col>
      <xdr:colOff>203200</xdr:colOff>
      <xdr:row>16</xdr:row>
      <xdr:rowOff>53086</xdr:rowOff>
    </xdr:to>
    <xdr:sp macro="" textlink="">
      <xdr:nvSpPr>
        <xdr:cNvPr id="466" name="楕円 465"/>
        <xdr:cNvSpPr/>
      </xdr:nvSpPr>
      <xdr:spPr>
        <a:xfrm>
          <a:off x="143510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37863</xdr:rowOff>
    </xdr:from>
    <xdr:ext cx="762000" cy="259045"/>
    <xdr:sp macro="" textlink="">
      <xdr:nvSpPr>
        <xdr:cNvPr id="467" name="テキスト ボックス 466"/>
        <xdr:cNvSpPr txBox="1"/>
      </xdr:nvSpPr>
      <xdr:spPr>
        <a:xfrm>
          <a:off x="14020800" y="278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66633</xdr:rowOff>
    </xdr:from>
    <xdr:to>
      <xdr:col>64</xdr:col>
      <xdr:colOff>152400</xdr:colOff>
      <xdr:row>15</xdr:row>
      <xdr:rowOff>168233</xdr:rowOff>
    </xdr:to>
    <xdr:sp macro="" textlink="">
      <xdr:nvSpPr>
        <xdr:cNvPr id="468" name="楕円 467"/>
        <xdr:cNvSpPr/>
      </xdr:nvSpPr>
      <xdr:spPr>
        <a:xfrm>
          <a:off x="13462000" y="263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153010</xdr:rowOff>
    </xdr:from>
    <xdr:ext cx="762000" cy="259045"/>
    <xdr:sp macro="" textlink="">
      <xdr:nvSpPr>
        <xdr:cNvPr id="469" name="テキスト ボックス 468"/>
        <xdr:cNvSpPr txBox="1"/>
      </xdr:nvSpPr>
      <xdr:spPr>
        <a:xfrm>
          <a:off x="13131800" y="272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56029</xdr:rowOff>
    </xdr:from>
    <xdr:ext cx="9928412" cy="521425"/>
    <xdr:sp macro="" textlink="">
      <xdr:nvSpPr>
        <xdr:cNvPr id="470" name="テキスト ボックス 469">
          <a:extLst>
            <a:ext uri="{FF2B5EF4-FFF2-40B4-BE49-F238E27FC236}">
              <a16:creationId xmlns:a16="http://schemas.microsoft.com/office/drawing/2014/main" id="{B7833EC5-7802-49C9-93AF-5F55205E114C}"/>
            </a:ext>
          </a:extLst>
        </xdr:cNvPr>
        <xdr:cNvSpPr txBox="1"/>
      </xdr:nvSpPr>
      <xdr:spPr>
        <a:xfrm>
          <a:off x="773206" y="4426323"/>
          <a:ext cx="9928412"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mn-ea"/>
          </a:endParaRPr>
        </a:p>
        <a:p>
          <a:pPr algn="l"/>
          <a:r>
            <a:rPr kumimoji="1" lang="en-US" altLang="ja-JP" sz="1000">
              <a:solidFill>
                <a:srgbClr val="FF0000"/>
              </a:solidFill>
              <a:latin typeface="ＭＳ Ｐゴシック" panose="020B0600070205080204" pitchFamily="50" charset="-128"/>
              <a:ea typeface="+mn-ea"/>
            </a:rPr>
            <a:t>   </a:t>
          </a:r>
          <a:r>
            <a:rPr kumimoji="1" lang="ja-JP" altLang="en-US" sz="1000">
              <a:solidFill>
                <a:srgbClr val="FF0000"/>
              </a:solidFill>
              <a:latin typeface="ＭＳ Ｐゴシック" panose="020B0600070205080204" pitchFamily="50" charset="-128"/>
              <a:ea typeface="+mn-ea"/>
            </a:rPr>
            <a:t>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31,136
30,899
210.55
32,444,672
31,984,116
313,035
9,383,209
24,172,689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平均値を上回る水準で推移している。定員適正化計画を進めているが、令和２年７月豪雨からの復旧・復興に伴い、マンパワーが不足したことから、再任用職員や任期付き職員の採用を行った。急激な人員増とならぬよう復旧・復興事業に関連性が低い事業や効果が低い事業については、休止や廃止、縮減など見直しを行い、それにより生じた人員や財源を復旧・復興事業に投入することで、復興体制を確立していく必要があるが、この傾向は今後もしばらく続くと予想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78994</xdr:rowOff>
    </xdr:from>
    <xdr:to>
      <xdr:col>24</xdr:col>
      <xdr:colOff>25400</xdr:colOff>
      <xdr:row>37</xdr:row>
      <xdr:rowOff>101854</xdr:rowOff>
    </xdr:to>
    <xdr:cxnSp macro="">
      <xdr:nvCxnSpPr>
        <xdr:cNvPr id="64" name="直線コネクタ 63"/>
        <xdr:cNvCxnSpPr/>
      </xdr:nvCxnSpPr>
      <xdr:spPr>
        <a:xfrm>
          <a:off x="3987800" y="64226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5"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78994</xdr:rowOff>
    </xdr:from>
    <xdr:to>
      <xdr:col>19</xdr:col>
      <xdr:colOff>187325</xdr:colOff>
      <xdr:row>37</xdr:row>
      <xdr:rowOff>129286</xdr:rowOff>
    </xdr:to>
    <xdr:cxnSp macro="">
      <xdr:nvCxnSpPr>
        <xdr:cNvPr id="67" name="直線コネクタ 66"/>
        <xdr:cNvCxnSpPr/>
      </xdr:nvCxnSpPr>
      <xdr:spPr>
        <a:xfrm flipV="1">
          <a:off x="3098800" y="64226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68" name="フローチャート: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37</xdr:row>
      <xdr:rowOff>129286</xdr:rowOff>
    </xdr:to>
    <xdr:cxnSp macro="">
      <xdr:nvCxnSpPr>
        <xdr:cNvPr id="70" name="直線コネクタ 69"/>
        <xdr:cNvCxnSpPr/>
      </xdr:nvCxnSpPr>
      <xdr:spPr>
        <a:xfrm>
          <a:off x="2209800" y="64500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163068</xdr:rowOff>
    </xdr:from>
    <xdr:to>
      <xdr:col>15</xdr:col>
      <xdr:colOff>149225</xdr:colOff>
      <xdr:row>37</xdr:row>
      <xdr:rowOff>93218</xdr:rowOff>
    </xdr:to>
    <xdr:sp macro="" textlink="">
      <xdr:nvSpPr>
        <xdr:cNvPr id="71" name="フローチャート: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101854</xdr:rowOff>
    </xdr:from>
    <xdr:to>
      <xdr:col>11</xdr:col>
      <xdr:colOff>9525</xdr:colOff>
      <xdr:row>37</xdr:row>
      <xdr:rowOff>106426</xdr:rowOff>
    </xdr:to>
    <xdr:cxnSp macro="">
      <xdr:nvCxnSpPr>
        <xdr:cNvPr id="73" name="直線コネクタ 72"/>
        <xdr:cNvCxnSpPr/>
      </xdr:nvCxnSpPr>
      <xdr:spPr>
        <a:xfrm>
          <a:off x="1320800" y="6445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98823</xdr:rowOff>
    </xdr:from>
    <xdr:ext cx="762000" cy="259045"/>
    <xdr:sp macro="" textlink="">
      <xdr:nvSpPr>
        <xdr:cNvPr id="77" name="テキスト ボックス 76"/>
        <xdr:cNvSpPr txBox="1"/>
      </xdr:nvSpPr>
      <xdr:spPr>
        <a:xfrm>
          <a:off x="939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28194</xdr:rowOff>
    </xdr:from>
    <xdr:to>
      <xdr:col>20</xdr:col>
      <xdr:colOff>38100</xdr:colOff>
      <xdr:row>37</xdr:row>
      <xdr:rowOff>129794</xdr:rowOff>
    </xdr:to>
    <xdr:sp macro="" textlink="">
      <xdr:nvSpPr>
        <xdr:cNvPr id="85" name="楕円 84"/>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114571</xdr:rowOff>
    </xdr:from>
    <xdr:ext cx="736600" cy="259045"/>
    <xdr:sp macro="" textlink="">
      <xdr:nvSpPr>
        <xdr:cNvPr id="86" name="テキスト ボックス 85"/>
        <xdr:cNvSpPr txBox="1"/>
      </xdr:nvSpPr>
      <xdr:spPr>
        <a:xfrm>
          <a:off x="3606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78486</xdr:rowOff>
    </xdr:from>
    <xdr:to>
      <xdr:col>15</xdr:col>
      <xdr:colOff>149225</xdr:colOff>
      <xdr:row>38</xdr:row>
      <xdr:rowOff>8636</xdr:rowOff>
    </xdr:to>
    <xdr:sp macro="" textlink="">
      <xdr:nvSpPr>
        <xdr:cNvPr id="87" name="楕円 86"/>
        <xdr:cNvSpPr/>
      </xdr:nvSpPr>
      <xdr:spPr>
        <a:xfrm>
          <a:off x="3048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164863</xdr:rowOff>
    </xdr:from>
    <xdr:ext cx="762000" cy="259045"/>
    <xdr:sp macro="" textlink="">
      <xdr:nvSpPr>
        <xdr:cNvPr id="88" name="テキスト ボックス 87"/>
        <xdr:cNvSpPr txBox="1"/>
      </xdr:nvSpPr>
      <xdr:spPr>
        <a:xfrm>
          <a:off x="2717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51054</xdr:rowOff>
    </xdr:from>
    <xdr:to>
      <xdr:col>6</xdr:col>
      <xdr:colOff>171450</xdr:colOff>
      <xdr:row>37</xdr:row>
      <xdr:rowOff>152654</xdr:rowOff>
    </xdr:to>
    <xdr:sp macro="" textlink="">
      <xdr:nvSpPr>
        <xdr:cNvPr id="91" name="楕円 90"/>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137431</xdr:rowOff>
    </xdr:from>
    <xdr:ext cx="762000" cy="259045"/>
    <xdr:sp macro="" textlink="">
      <xdr:nvSpPr>
        <xdr:cNvPr id="92" name="テキスト ボックス 91"/>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低い水準で推移している。物価高騰等により電気料・燃料費の値上げや委託料の増が懸念されていることから、今後もこの水準を維持できるよう、さらなる事務事業の効率化を図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39370</xdr:rowOff>
    </xdr:from>
    <xdr:to>
      <xdr:col>82</xdr:col>
      <xdr:colOff>107950</xdr:colOff>
      <xdr:row>15</xdr:row>
      <xdr:rowOff>146050</xdr:rowOff>
    </xdr:to>
    <xdr:cxnSp macro="">
      <xdr:nvCxnSpPr>
        <xdr:cNvPr id="125" name="直線コネクタ 124"/>
        <xdr:cNvCxnSpPr/>
      </xdr:nvCxnSpPr>
      <xdr:spPr>
        <a:xfrm flipV="1">
          <a:off x="15671800" y="26111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128287</xdr:rowOff>
    </xdr:from>
    <xdr:ext cx="762000" cy="259045"/>
    <xdr:sp macro="" textlink="">
      <xdr:nvSpPr>
        <xdr:cNvPr id="126" name="物件費平均値テキスト"/>
        <xdr:cNvSpPr txBox="1"/>
      </xdr:nvSpPr>
      <xdr:spPr>
        <a:xfrm>
          <a:off x="16598900" y="270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15</xdr:row>
      <xdr:rowOff>153670</xdr:rowOff>
    </xdr:to>
    <xdr:cxnSp macro="">
      <xdr:nvCxnSpPr>
        <xdr:cNvPr id="128" name="直線コネクタ 127"/>
        <xdr:cNvCxnSpPr/>
      </xdr:nvCxnSpPr>
      <xdr:spPr>
        <a:xfrm flipV="1">
          <a:off x="14782800" y="2717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163830</xdr:rowOff>
    </xdr:from>
    <xdr:to>
      <xdr:col>78</xdr:col>
      <xdr:colOff>120650</xdr:colOff>
      <xdr:row>16</xdr:row>
      <xdr:rowOff>93980</xdr:rowOff>
    </xdr:to>
    <xdr:sp macro="" textlink="">
      <xdr:nvSpPr>
        <xdr:cNvPr id="129" name="フローチャート: 判断 128"/>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78757</xdr:rowOff>
    </xdr:from>
    <xdr:ext cx="736600" cy="259045"/>
    <xdr:sp macro="" textlink="">
      <xdr:nvSpPr>
        <xdr:cNvPr id="130" name="テキスト ボックス 129"/>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153670</xdr:rowOff>
    </xdr:from>
    <xdr:to>
      <xdr:col>73</xdr:col>
      <xdr:colOff>180975</xdr:colOff>
      <xdr:row>15</xdr:row>
      <xdr:rowOff>161290</xdr:rowOff>
    </xdr:to>
    <xdr:cxnSp macro="">
      <xdr:nvCxnSpPr>
        <xdr:cNvPr id="131" name="直線コネクタ 130"/>
        <xdr:cNvCxnSpPr/>
      </xdr:nvCxnSpPr>
      <xdr:spPr>
        <a:xfrm flipV="1">
          <a:off x="13893800" y="272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153670</xdr:rowOff>
    </xdr:from>
    <xdr:to>
      <xdr:col>69</xdr:col>
      <xdr:colOff>92075</xdr:colOff>
      <xdr:row>15</xdr:row>
      <xdr:rowOff>161290</xdr:rowOff>
    </xdr:to>
    <xdr:cxnSp macro="">
      <xdr:nvCxnSpPr>
        <xdr:cNvPr id="134" name="直線コネクタ 133"/>
        <xdr:cNvCxnSpPr/>
      </xdr:nvCxnSpPr>
      <xdr:spPr>
        <a:xfrm>
          <a:off x="13004800" y="272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60960</xdr:rowOff>
    </xdr:from>
    <xdr:to>
      <xdr:col>69</xdr:col>
      <xdr:colOff>142875</xdr:colOff>
      <xdr:row>16</xdr:row>
      <xdr:rowOff>162560</xdr:rowOff>
    </xdr:to>
    <xdr:sp macro="" textlink="">
      <xdr:nvSpPr>
        <xdr:cNvPr id="135" name="フローチャート: 判断 134"/>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147337</xdr:rowOff>
    </xdr:from>
    <xdr:ext cx="762000" cy="259045"/>
    <xdr:sp macro="" textlink="">
      <xdr:nvSpPr>
        <xdr:cNvPr id="136" name="テキスト ボックス 135"/>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38" name="テキスト ボックス 137"/>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160020</xdr:rowOff>
    </xdr:from>
    <xdr:to>
      <xdr:col>82</xdr:col>
      <xdr:colOff>158750</xdr:colOff>
      <xdr:row>15</xdr:row>
      <xdr:rowOff>90170</xdr:rowOff>
    </xdr:to>
    <xdr:sp macro="" textlink="">
      <xdr:nvSpPr>
        <xdr:cNvPr id="144" name="楕円 143"/>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5097</xdr:rowOff>
    </xdr:from>
    <xdr:ext cx="762000" cy="259045"/>
    <xdr:sp macro="" textlink="">
      <xdr:nvSpPr>
        <xdr:cNvPr id="145" name="物件費該当値テキスト"/>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46" name="楕円 145"/>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47" name="テキスト ボックス 146"/>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102870</xdr:rowOff>
    </xdr:from>
    <xdr:to>
      <xdr:col>74</xdr:col>
      <xdr:colOff>31750</xdr:colOff>
      <xdr:row>16</xdr:row>
      <xdr:rowOff>33020</xdr:rowOff>
    </xdr:to>
    <xdr:sp macro="" textlink="">
      <xdr:nvSpPr>
        <xdr:cNvPr id="148" name="楕円 147"/>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43197</xdr:rowOff>
    </xdr:from>
    <xdr:ext cx="762000" cy="259045"/>
    <xdr:sp macro="" textlink="">
      <xdr:nvSpPr>
        <xdr:cNvPr id="149" name="テキスト ボックス 148"/>
        <xdr:cNvSpPr txBox="1"/>
      </xdr:nvSpPr>
      <xdr:spPr>
        <a:xfrm>
          <a:off x="14401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50" name="楕円 149"/>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51" name="テキスト ボックス 150"/>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102870</xdr:rowOff>
    </xdr:from>
    <xdr:to>
      <xdr:col>65</xdr:col>
      <xdr:colOff>53975</xdr:colOff>
      <xdr:row>16</xdr:row>
      <xdr:rowOff>33020</xdr:rowOff>
    </xdr:to>
    <xdr:sp macro="" textlink="">
      <xdr:nvSpPr>
        <xdr:cNvPr id="152" name="楕円 151"/>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43197</xdr:rowOff>
    </xdr:from>
    <xdr:ext cx="762000" cy="259045"/>
    <xdr:sp macro="" textlink="">
      <xdr:nvSpPr>
        <xdr:cNvPr id="153" name="テキスト ボックス 152"/>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高い水準であるが、令和３年度においては、その差は縮まった。人口減少（児童数減少）による児童手当、児童扶養手当、保育所運営費の減と、新型コロナウイルス感染症による受診控えによって医療扶助の減が主な要因である。依然として高い水準ではあるため、単独事業の見直しなど財政健全化と持続可能な社会保障制度に即した適切な施策を展開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146050</xdr:rowOff>
    </xdr:to>
    <xdr:cxnSp macro="">
      <xdr:nvCxnSpPr>
        <xdr:cNvPr id="190" name="直線コネクタ 189"/>
        <xdr:cNvCxnSpPr/>
      </xdr:nvCxnSpPr>
      <xdr:spPr>
        <a:xfrm flipV="1">
          <a:off x="3987800" y="99187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140352</xdr:rowOff>
    </xdr:from>
    <xdr:ext cx="762000" cy="259045"/>
    <xdr:sp macro="" textlink="">
      <xdr:nvSpPr>
        <xdr:cNvPr id="191" name="扶助費平均値テキスト"/>
        <xdr:cNvSpPr txBox="1"/>
      </xdr:nvSpPr>
      <xdr:spPr>
        <a:xfrm>
          <a:off x="4914900" y="9398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146050</xdr:rowOff>
    </xdr:from>
    <xdr:to>
      <xdr:col>19</xdr:col>
      <xdr:colOff>187325</xdr:colOff>
      <xdr:row>59</xdr:row>
      <xdr:rowOff>146050</xdr:rowOff>
    </xdr:to>
    <xdr:cxnSp macro="">
      <xdr:nvCxnSpPr>
        <xdr:cNvPr id="193" name="直線コネクタ 192"/>
        <xdr:cNvCxnSpPr/>
      </xdr:nvCxnSpPr>
      <xdr:spPr>
        <a:xfrm flipV="1">
          <a:off x="3098800" y="100901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4" name="フローチャート: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5" name="テキスト ボックス 194"/>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146050</xdr:rowOff>
    </xdr:to>
    <xdr:cxnSp macro="">
      <xdr:nvCxnSpPr>
        <xdr:cNvPr id="196" name="直線コネクタ 195"/>
        <xdr:cNvCxnSpPr/>
      </xdr:nvCxnSpPr>
      <xdr:spPr>
        <a:xfrm>
          <a:off x="2209800" y="1018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59</xdr:row>
      <xdr:rowOff>69850</xdr:rowOff>
    </xdr:to>
    <xdr:cxnSp macro="">
      <xdr:nvCxnSpPr>
        <xdr:cNvPr id="199" name="直線コネクタ 198"/>
        <xdr:cNvCxnSpPr/>
      </xdr:nvCxnSpPr>
      <xdr:spPr>
        <a:xfrm>
          <a:off x="1320800" y="1014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28575</xdr:rowOff>
    </xdr:from>
    <xdr:to>
      <xdr:col>6</xdr:col>
      <xdr:colOff>171450</xdr:colOff>
      <xdr:row>56</xdr:row>
      <xdr:rowOff>130175</xdr:rowOff>
    </xdr:to>
    <xdr:sp macro="" textlink="">
      <xdr:nvSpPr>
        <xdr:cNvPr id="202" name="フローチャート: 判断 201"/>
        <xdr:cNvSpPr/>
      </xdr:nvSpPr>
      <xdr:spPr>
        <a:xfrm>
          <a:off x="1270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140352</xdr:rowOff>
    </xdr:from>
    <xdr:ext cx="762000" cy="259045"/>
    <xdr:sp macro="" textlink="">
      <xdr:nvSpPr>
        <xdr:cNvPr id="203" name="テキスト ボックス 202"/>
        <xdr:cNvSpPr txBox="1"/>
      </xdr:nvSpPr>
      <xdr:spPr>
        <a:xfrm>
          <a:off x="9398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9" name="楕円 208"/>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10"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95250</xdr:rowOff>
    </xdr:from>
    <xdr:to>
      <xdr:col>20</xdr:col>
      <xdr:colOff>38100</xdr:colOff>
      <xdr:row>59</xdr:row>
      <xdr:rowOff>25400</xdr:rowOff>
    </xdr:to>
    <xdr:sp macro="" textlink="">
      <xdr:nvSpPr>
        <xdr:cNvPr id="211" name="楕円 210"/>
        <xdr:cNvSpPr/>
      </xdr:nvSpPr>
      <xdr:spPr>
        <a:xfrm>
          <a:off x="3937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10177</xdr:rowOff>
    </xdr:from>
    <xdr:ext cx="736600" cy="259045"/>
    <xdr:sp macro="" textlink="">
      <xdr:nvSpPr>
        <xdr:cNvPr id="212" name="テキスト ボックス 211"/>
        <xdr:cNvSpPr txBox="1"/>
      </xdr:nvSpPr>
      <xdr:spPr>
        <a:xfrm>
          <a:off x="3606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95250</xdr:rowOff>
    </xdr:from>
    <xdr:to>
      <xdr:col>15</xdr:col>
      <xdr:colOff>149225</xdr:colOff>
      <xdr:row>60</xdr:row>
      <xdr:rowOff>25400</xdr:rowOff>
    </xdr:to>
    <xdr:sp macro="" textlink="">
      <xdr:nvSpPr>
        <xdr:cNvPr id="213" name="楕円 212"/>
        <xdr:cNvSpPr/>
      </xdr:nvSpPr>
      <xdr:spPr>
        <a:xfrm>
          <a:off x="3048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14" name="テキスト ボックス 213"/>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5" name="楕円 214"/>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6" name="テキスト ボックス 215"/>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7" name="楕円 216"/>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8" name="テキスト ボックス 217"/>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類似団体と比較してほぼ同水準で推移していたが、令和２年度が若干上回ることとなり、令和３年度は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こととなった。主な要因として、令和３年度が第８期介護保険事業計画の初年度であったため、介護保険特別会計繰出金の増が顕著であった。また、国民健康保険特別会計、後期高齢者医療特別会計においても増となっている、高齢化社会による医療費・介護給付費の伸びは引き続き深刻な課題であり、医療費・介護給付費抑制のための検診や予防事業に重点を置く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29028</xdr:rowOff>
    </xdr:from>
    <xdr:to>
      <xdr:col>82</xdr:col>
      <xdr:colOff>107950</xdr:colOff>
      <xdr:row>58</xdr:row>
      <xdr:rowOff>83457</xdr:rowOff>
    </xdr:to>
    <xdr:cxnSp macro="">
      <xdr:nvCxnSpPr>
        <xdr:cNvPr id="253" name="直線コネクタ 252"/>
        <xdr:cNvCxnSpPr/>
      </xdr:nvCxnSpPr>
      <xdr:spPr>
        <a:xfrm flipV="1">
          <a:off x="15671800" y="99731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119942</xdr:rowOff>
    </xdr:from>
    <xdr:ext cx="762000" cy="259045"/>
    <xdr:sp macro="" textlink="">
      <xdr:nvSpPr>
        <xdr:cNvPr id="254" name="その他平均値テキスト"/>
        <xdr:cNvSpPr txBox="1"/>
      </xdr:nvSpPr>
      <xdr:spPr>
        <a:xfrm>
          <a:off x="16598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83457</xdr:rowOff>
    </xdr:from>
    <xdr:to>
      <xdr:col>78</xdr:col>
      <xdr:colOff>69850</xdr:colOff>
      <xdr:row>58</xdr:row>
      <xdr:rowOff>137885</xdr:rowOff>
    </xdr:to>
    <xdr:cxnSp macro="">
      <xdr:nvCxnSpPr>
        <xdr:cNvPr id="256" name="直線コネクタ 255"/>
        <xdr:cNvCxnSpPr/>
      </xdr:nvCxnSpPr>
      <xdr:spPr>
        <a:xfrm flipV="1">
          <a:off x="14782800" y="10027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8" name="テキスト ボックス 257"/>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137885</xdr:rowOff>
    </xdr:from>
    <xdr:to>
      <xdr:col>73</xdr:col>
      <xdr:colOff>180975</xdr:colOff>
      <xdr:row>58</xdr:row>
      <xdr:rowOff>159657</xdr:rowOff>
    </xdr:to>
    <xdr:cxnSp macro="">
      <xdr:nvCxnSpPr>
        <xdr:cNvPr id="259" name="直線コネクタ 258"/>
        <xdr:cNvCxnSpPr/>
      </xdr:nvCxnSpPr>
      <xdr:spPr>
        <a:xfrm flipV="1">
          <a:off x="13893800" y="10081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65315</xdr:rowOff>
    </xdr:from>
    <xdr:to>
      <xdr:col>74</xdr:col>
      <xdr:colOff>31750</xdr:colOff>
      <xdr:row>58</xdr:row>
      <xdr:rowOff>166915</xdr:rowOff>
    </xdr:to>
    <xdr:sp macro="" textlink="">
      <xdr:nvSpPr>
        <xdr:cNvPr id="260" name="フローチャート: 判断 259"/>
        <xdr:cNvSpPr/>
      </xdr:nvSpPr>
      <xdr:spPr>
        <a:xfrm>
          <a:off x="14732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5642</xdr:rowOff>
    </xdr:from>
    <xdr:ext cx="762000" cy="259045"/>
    <xdr:sp macro="" textlink="">
      <xdr:nvSpPr>
        <xdr:cNvPr id="261" name="テキスト ボックス 260"/>
        <xdr:cNvSpPr txBox="1"/>
      </xdr:nvSpPr>
      <xdr:spPr>
        <a:xfrm>
          <a:off x="14401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159657</xdr:rowOff>
    </xdr:from>
    <xdr:to>
      <xdr:col>69</xdr:col>
      <xdr:colOff>92075</xdr:colOff>
      <xdr:row>59</xdr:row>
      <xdr:rowOff>9978</xdr:rowOff>
    </xdr:to>
    <xdr:cxnSp macro="">
      <xdr:nvCxnSpPr>
        <xdr:cNvPr id="262" name="直線コネクタ 261"/>
        <xdr:cNvCxnSpPr/>
      </xdr:nvCxnSpPr>
      <xdr:spPr>
        <a:xfrm flipV="1">
          <a:off x="13004800" y="10103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119743</xdr:rowOff>
    </xdr:from>
    <xdr:to>
      <xdr:col>69</xdr:col>
      <xdr:colOff>142875</xdr:colOff>
      <xdr:row>59</xdr:row>
      <xdr:rowOff>49893</xdr:rowOff>
    </xdr:to>
    <xdr:sp macro="" textlink="">
      <xdr:nvSpPr>
        <xdr:cNvPr id="263" name="フローチャート: 判断 262"/>
        <xdr:cNvSpPr/>
      </xdr:nvSpPr>
      <xdr:spPr>
        <a:xfrm>
          <a:off x="13843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34670</xdr:rowOff>
    </xdr:from>
    <xdr:ext cx="762000" cy="259045"/>
    <xdr:sp macro="" textlink="">
      <xdr:nvSpPr>
        <xdr:cNvPr id="264" name="テキスト ボックス 263"/>
        <xdr:cNvSpPr txBox="1"/>
      </xdr:nvSpPr>
      <xdr:spPr>
        <a:xfrm>
          <a:off x="13512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130628</xdr:rowOff>
    </xdr:from>
    <xdr:to>
      <xdr:col>65</xdr:col>
      <xdr:colOff>53975</xdr:colOff>
      <xdr:row>59</xdr:row>
      <xdr:rowOff>60778</xdr:rowOff>
    </xdr:to>
    <xdr:sp macro="" textlink="">
      <xdr:nvSpPr>
        <xdr:cNvPr id="265" name="フローチャート: 判断 264"/>
        <xdr:cNvSpPr/>
      </xdr:nvSpPr>
      <xdr:spPr>
        <a:xfrm>
          <a:off x="12954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70955</xdr:rowOff>
    </xdr:from>
    <xdr:ext cx="762000" cy="259045"/>
    <xdr:sp macro="" textlink="">
      <xdr:nvSpPr>
        <xdr:cNvPr id="266" name="テキスト ボックス 265"/>
        <xdr:cNvSpPr txBox="1"/>
      </xdr:nvSpPr>
      <xdr:spPr>
        <a:xfrm>
          <a:off x="12623800" y="984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72" name="楕円 271"/>
        <xdr:cNvSpPr/>
      </xdr:nvSpPr>
      <xdr:spPr>
        <a:xfrm>
          <a:off x="16459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121755</xdr:rowOff>
    </xdr:from>
    <xdr:ext cx="762000" cy="259045"/>
    <xdr:sp macro="" textlink="">
      <xdr:nvSpPr>
        <xdr:cNvPr id="273" name="その他該当値テキスト"/>
        <xdr:cNvSpPr txBox="1"/>
      </xdr:nvSpPr>
      <xdr:spPr>
        <a:xfrm>
          <a:off x="16598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32657</xdr:rowOff>
    </xdr:from>
    <xdr:to>
      <xdr:col>78</xdr:col>
      <xdr:colOff>120650</xdr:colOff>
      <xdr:row>58</xdr:row>
      <xdr:rowOff>134257</xdr:rowOff>
    </xdr:to>
    <xdr:sp macro="" textlink="">
      <xdr:nvSpPr>
        <xdr:cNvPr id="274" name="楕円 273"/>
        <xdr:cNvSpPr/>
      </xdr:nvSpPr>
      <xdr:spPr>
        <a:xfrm>
          <a:off x="15621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119034</xdr:rowOff>
    </xdr:from>
    <xdr:ext cx="736600" cy="259045"/>
    <xdr:sp macro="" textlink="">
      <xdr:nvSpPr>
        <xdr:cNvPr id="275" name="テキスト ボックス 274"/>
        <xdr:cNvSpPr txBox="1"/>
      </xdr:nvSpPr>
      <xdr:spPr>
        <a:xfrm>
          <a:off x="15290800" y="1006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87085</xdr:rowOff>
    </xdr:from>
    <xdr:to>
      <xdr:col>74</xdr:col>
      <xdr:colOff>31750</xdr:colOff>
      <xdr:row>59</xdr:row>
      <xdr:rowOff>17235</xdr:rowOff>
    </xdr:to>
    <xdr:sp macro="" textlink="">
      <xdr:nvSpPr>
        <xdr:cNvPr id="276" name="楕円 275"/>
        <xdr:cNvSpPr/>
      </xdr:nvSpPr>
      <xdr:spPr>
        <a:xfrm>
          <a:off x="14732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2012</xdr:rowOff>
    </xdr:from>
    <xdr:ext cx="762000" cy="259045"/>
    <xdr:sp macro="" textlink="">
      <xdr:nvSpPr>
        <xdr:cNvPr id="277" name="テキスト ボックス 276"/>
        <xdr:cNvSpPr txBox="1"/>
      </xdr:nvSpPr>
      <xdr:spPr>
        <a:xfrm>
          <a:off x="14401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108857</xdr:rowOff>
    </xdr:from>
    <xdr:to>
      <xdr:col>69</xdr:col>
      <xdr:colOff>142875</xdr:colOff>
      <xdr:row>59</xdr:row>
      <xdr:rowOff>39007</xdr:rowOff>
    </xdr:to>
    <xdr:sp macro="" textlink="">
      <xdr:nvSpPr>
        <xdr:cNvPr id="278" name="楕円 277"/>
        <xdr:cNvSpPr/>
      </xdr:nvSpPr>
      <xdr:spPr>
        <a:xfrm>
          <a:off x="13843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49184</xdr:rowOff>
    </xdr:from>
    <xdr:ext cx="762000" cy="259045"/>
    <xdr:sp macro="" textlink="">
      <xdr:nvSpPr>
        <xdr:cNvPr id="279" name="テキスト ボックス 278"/>
        <xdr:cNvSpPr txBox="1"/>
      </xdr:nvSpPr>
      <xdr:spPr>
        <a:xfrm>
          <a:off x="13512800" y="982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130628</xdr:rowOff>
    </xdr:from>
    <xdr:to>
      <xdr:col>65</xdr:col>
      <xdr:colOff>53975</xdr:colOff>
      <xdr:row>59</xdr:row>
      <xdr:rowOff>60778</xdr:rowOff>
    </xdr:to>
    <xdr:sp macro="" textlink="">
      <xdr:nvSpPr>
        <xdr:cNvPr id="280" name="楕円 279"/>
        <xdr:cNvSpPr/>
      </xdr:nvSpPr>
      <xdr:spPr>
        <a:xfrm>
          <a:off x="12954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45555</xdr:rowOff>
    </xdr:from>
    <xdr:ext cx="762000" cy="259045"/>
    <xdr:sp macro="" textlink="">
      <xdr:nvSpPr>
        <xdr:cNvPr id="281" name="テキスト ボックス 280"/>
        <xdr:cNvSpPr txBox="1"/>
      </xdr:nvSpPr>
      <xdr:spPr>
        <a:xfrm>
          <a:off x="12623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高い水準で推移している。要因として、ごみ処理施設の建設や汚泥再生処理センターの建設に伴う地方債償還について、構成自治体負担分のほか交付税算入分を本市が負担しており、一部事務組合負担金の負担割合が大きいことが挙げ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今後は施設の更新や改修といった課題もあり、補助費等においても高止まりの見込みである。引き続き維持管理経費のコスト削減に向けて改善に努める必要がある。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97282</xdr:rowOff>
    </xdr:to>
    <xdr:cxnSp macro="">
      <xdr:nvCxnSpPr>
        <xdr:cNvPr id="311" name="直線コネクタ 310"/>
        <xdr:cNvCxnSpPr/>
      </xdr:nvCxnSpPr>
      <xdr:spPr>
        <a:xfrm flipV="1">
          <a:off x="15671800" y="63814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2"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97282</xdr:rowOff>
    </xdr:to>
    <xdr:cxnSp macro="">
      <xdr:nvCxnSpPr>
        <xdr:cNvPr id="314" name="直線コネクタ 313"/>
        <xdr:cNvCxnSpPr/>
      </xdr:nvCxnSpPr>
      <xdr:spPr>
        <a:xfrm>
          <a:off x="14782800" y="6431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6" name="テキスト ボックス 315"/>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37</xdr:row>
      <xdr:rowOff>88138</xdr:rowOff>
    </xdr:to>
    <xdr:cxnSp macro="">
      <xdr:nvCxnSpPr>
        <xdr:cNvPr id="317" name="直線コネクタ 316"/>
        <xdr:cNvCxnSpPr/>
      </xdr:nvCxnSpPr>
      <xdr:spPr>
        <a:xfrm>
          <a:off x="13893800" y="6427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8" name="フローチャート: 判断 317"/>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9" name="テキスト ボックス 318"/>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38</xdr:row>
      <xdr:rowOff>12700</xdr:rowOff>
    </xdr:to>
    <xdr:cxnSp macro="">
      <xdr:nvCxnSpPr>
        <xdr:cNvPr id="320" name="直線コネクタ 319"/>
        <xdr:cNvCxnSpPr/>
      </xdr:nvCxnSpPr>
      <xdr:spPr>
        <a:xfrm flipV="1">
          <a:off x="13004800" y="64272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1" name="フローチャート: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2" name="テキスト ボックス 321"/>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4" name="テキスト ボックス 323"/>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30" name="楕円 329"/>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31"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32" name="楕円 331"/>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33" name="テキスト ボックス 332"/>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34" name="楕円 333"/>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5" name="テキスト ボックス 334"/>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36" name="楕円 335"/>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37" name="テキスト ボックス 336"/>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38" name="楕円 337"/>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39" name="テキスト ボックス 338"/>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類似団体と比較しても低い水準で推移しており、構成比で考えると前年度から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が、庁舎建設事業に係る単独災害復旧事業債の償還が始まったこと、また、臨時財政対策債及び一般単独事業債（特に緊急防災・減災事業債）の増もあり、償還額としては増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市庁舎建設事業や令和２年７月豪雨からの復興事業により地方債の増加が見込まれ、また老朽化した公共施設等の更新も進めていく必要があるため、計画的な公債費の管理を行い、償還額の平準化に努め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156718</xdr:rowOff>
    </xdr:from>
    <xdr:to>
      <xdr:col>24</xdr:col>
      <xdr:colOff>25400</xdr:colOff>
      <xdr:row>75</xdr:row>
      <xdr:rowOff>165863</xdr:rowOff>
    </xdr:to>
    <xdr:cxnSp macro="">
      <xdr:nvCxnSpPr>
        <xdr:cNvPr id="370" name="直線コネクタ 369"/>
        <xdr:cNvCxnSpPr/>
      </xdr:nvCxnSpPr>
      <xdr:spPr>
        <a:xfrm flipV="1">
          <a:off x="3987800" y="130154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71" name="公債費平均値テキスト"/>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165863</xdr:rowOff>
    </xdr:to>
    <xdr:cxnSp macro="">
      <xdr:nvCxnSpPr>
        <xdr:cNvPr id="373" name="直線コネクタ 372"/>
        <xdr:cNvCxnSpPr/>
      </xdr:nvCxnSpPr>
      <xdr:spPr>
        <a:xfrm>
          <a:off x="3098800" y="129971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4" name="フローチャート: 判断 373"/>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5" name="テキスト ボックス 374"/>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138430</xdr:rowOff>
    </xdr:to>
    <xdr:cxnSp macro="">
      <xdr:nvCxnSpPr>
        <xdr:cNvPr id="376" name="直線コネクタ 375"/>
        <xdr:cNvCxnSpPr/>
      </xdr:nvCxnSpPr>
      <xdr:spPr>
        <a:xfrm>
          <a:off x="2209800" y="1299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7" name="フローチャート: 判断 376"/>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8" name="テキスト ボックス 377"/>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75</xdr:row>
      <xdr:rowOff>156718</xdr:rowOff>
    </xdr:to>
    <xdr:cxnSp macro="">
      <xdr:nvCxnSpPr>
        <xdr:cNvPr id="379" name="直線コネクタ 378"/>
        <xdr:cNvCxnSpPr/>
      </xdr:nvCxnSpPr>
      <xdr:spPr>
        <a:xfrm flipV="1">
          <a:off x="1320800" y="12997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101346</xdr:rowOff>
    </xdr:from>
    <xdr:to>
      <xdr:col>11</xdr:col>
      <xdr:colOff>60325</xdr:colOff>
      <xdr:row>78</xdr:row>
      <xdr:rowOff>31496</xdr:rowOff>
    </xdr:to>
    <xdr:sp macro="" textlink="">
      <xdr:nvSpPr>
        <xdr:cNvPr id="380" name="フローチャート: 判断 379"/>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81" name="テキスト ボックス 380"/>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2" name="フローチャート: 判断 381"/>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3" name="テキスト ボックス 382"/>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105918</xdr:rowOff>
    </xdr:from>
    <xdr:to>
      <xdr:col>24</xdr:col>
      <xdr:colOff>76200</xdr:colOff>
      <xdr:row>76</xdr:row>
      <xdr:rowOff>36069</xdr:rowOff>
    </xdr:to>
    <xdr:sp macro="" textlink="">
      <xdr:nvSpPr>
        <xdr:cNvPr id="389" name="楕円 388"/>
        <xdr:cNvSpPr/>
      </xdr:nvSpPr>
      <xdr:spPr>
        <a:xfrm>
          <a:off x="4775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122445</xdr:rowOff>
    </xdr:from>
    <xdr:ext cx="762000" cy="259045"/>
    <xdr:sp macro="" textlink="">
      <xdr:nvSpPr>
        <xdr:cNvPr id="390" name="公債費該当値テキスト"/>
        <xdr:cNvSpPr txBox="1"/>
      </xdr:nvSpPr>
      <xdr:spPr>
        <a:xfrm>
          <a:off x="4914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115062</xdr:rowOff>
    </xdr:from>
    <xdr:to>
      <xdr:col>20</xdr:col>
      <xdr:colOff>38100</xdr:colOff>
      <xdr:row>76</xdr:row>
      <xdr:rowOff>45213</xdr:rowOff>
    </xdr:to>
    <xdr:sp macro="" textlink="">
      <xdr:nvSpPr>
        <xdr:cNvPr id="391" name="楕円 390"/>
        <xdr:cNvSpPr/>
      </xdr:nvSpPr>
      <xdr:spPr>
        <a:xfrm>
          <a:off x="3937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55389</xdr:rowOff>
    </xdr:from>
    <xdr:ext cx="736600" cy="259045"/>
    <xdr:sp macro="" textlink="">
      <xdr:nvSpPr>
        <xdr:cNvPr id="392" name="テキスト ボックス 391"/>
        <xdr:cNvSpPr txBox="1"/>
      </xdr:nvSpPr>
      <xdr:spPr>
        <a:xfrm>
          <a:off x="3606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93" name="楕円 392"/>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94" name="テキスト ボックス 393"/>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95" name="楕円 394"/>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96" name="テキスト ボックス 395"/>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105918</xdr:rowOff>
    </xdr:from>
    <xdr:to>
      <xdr:col>6</xdr:col>
      <xdr:colOff>171450</xdr:colOff>
      <xdr:row>76</xdr:row>
      <xdr:rowOff>36069</xdr:rowOff>
    </xdr:to>
    <xdr:sp macro="" textlink="">
      <xdr:nvSpPr>
        <xdr:cNvPr id="397" name="楕円 396"/>
        <xdr:cNvSpPr/>
      </xdr:nvSpPr>
      <xdr:spPr>
        <a:xfrm>
          <a:off x="1270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46245</xdr:rowOff>
    </xdr:from>
    <xdr:ext cx="762000" cy="259045"/>
    <xdr:sp macro="" textlink="">
      <xdr:nvSpPr>
        <xdr:cNvPr id="398" name="テキスト ボックス 397"/>
        <xdr:cNvSpPr txBox="1"/>
      </xdr:nvSpPr>
      <xdr:spPr>
        <a:xfrm>
          <a:off x="939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非常に高い値で推移している。要因となっているのは、扶助費及び補助費等であり、今後も大幅な改善を非常に難しい状況である。扶助費については、自立支援給付費など心身障害者福祉費の伸びは続いているものの、児童関係扶助費が減少しており、総じて今後も微減に転じると予想しているが、単独類似団体と比較すると高水準であるため、独自加算の事業を見直し、効率性や優先度を判断し、事務事業をさらに見直し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79</xdr:row>
      <xdr:rowOff>51563</xdr:rowOff>
    </xdr:to>
    <xdr:cxnSp macro="">
      <xdr:nvCxnSpPr>
        <xdr:cNvPr id="429" name="直線コネクタ 428"/>
        <xdr:cNvCxnSpPr/>
      </xdr:nvCxnSpPr>
      <xdr:spPr>
        <a:xfrm flipV="1">
          <a:off x="15671800" y="13390372"/>
          <a:ext cx="8382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56151</xdr:rowOff>
    </xdr:from>
    <xdr:ext cx="762000" cy="259045"/>
    <xdr:sp macro="" textlink="">
      <xdr:nvSpPr>
        <xdr:cNvPr id="430" name="公債費以外平均値テキスト"/>
        <xdr:cNvSpPr txBox="1"/>
      </xdr:nvSpPr>
      <xdr:spPr>
        <a:xfrm>
          <a:off x="16598900" y="12914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51563</xdr:rowOff>
    </xdr:from>
    <xdr:to>
      <xdr:col>78</xdr:col>
      <xdr:colOff>69850</xdr:colOff>
      <xdr:row>80</xdr:row>
      <xdr:rowOff>30987</xdr:rowOff>
    </xdr:to>
    <xdr:cxnSp macro="">
      <xdr:nvCxnSpPr>
        <xdr:cNvPr id="432" name="直線コネクタ 431"/>
        <xdr:cNvCxnSpPr/>
      </xdr:nvCxnSpPr>
      <xdr:spPr>
        <a:xfrm flipV="1">
          <a:off x="14782800" y="13596113"/>
          <a:ext cx="889000" cy="15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3" name="フローチャート: 判断 432"/>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4" name="テキスト ボックス 433"/>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152146</xdr:rowOff>
    </xdr:from>
    <xdr:to>
      <xdr:col>73</xdr:col>
      <xdr:colOff>180975</xdr:colOff>
      <xdr:row>80</xdr:row>
      <xdr:rowOff>30987</xdr:rowOff>
    </xdr:to>
    <xdr:cxnSp macro="">
      <xdr:nvCxnSpPr>
        <xdr:cNvPr id="435" name="直線コネクタ 434"/>
        <xdr:cNvCxnSpPr/>
      </xdr:nvCxnSpPr>
      <xdr:spPr>
        <a:xfrm>
          <a:off x="13893800" y="136966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96774</xdr:rowOff>
    </xdr:from>
    <xdr:to>
      <xdr:col>74</xdr:col>
      <xdr:colOff>31750</xdr:colOff>
      <xdr:row>78</xdr:row>
      <xdr:rowOff>26924</xdr:rowOff>
    </xdr:to>
    <xdr:sp macro="" textlink="">
      <xdr:nvSpPr>
        <xdr:cNvPr id="436" name="フローチャート: 判断 435"/>
        <xdr:cNvSpPr/>
      </xdr:nvSpPr>
      <xdr:spPr>
        <a:xfrm>
          <a:off x="14732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37101</xdr:rowOff>
    </xdr:from>
    <xdr:ext cx="762000" cy="259045"/>
    <xdr:sp macro="" textlink="">
      <xdr:nvSpPr>
        <xdr:cNvPr id="437" name="テキスト ボックス 436"/>
        <xdr:cNvSpPr txBox="1"/>
      </xdr:nvSpPr>
      <xdr:spPr>
        <a:xfrm>
          <a:off x="14401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152146</xdr:rowOff>
    </xdr:from>
    <xdr:to>
      <xdr:col>69</xdr:col>
      <xdr:colOff>92075</xdr:colOff>
      <xdr:row>80</xdr:row>
      <xdr:rowOff>62992</xdr:rowOff>
    </xdr:to>
    <xdr:cxnSp macro="">
      <xdr:nvCxnSpPr>
        <xdr:cNvPr id="438" name="直線コネクタ 437"/>
        <xdr:cNvCxnSpPr/>
      </xdr:nvCxnSpPr>
      <xdr:spPr>
        <a:xfrm flipV="1">
          <a:off x="13004800" y="136966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55626</xdr:rowOff>
    </xdr:from>
    <xdr:to>
      <xdr:col>69</xdr:col>
      <xdr:colOff>142875</xdr:colOff>
      <xdr:row>77</xdr:row>
      <xdr:rowOff>157226</xdr:rowOff>
    </xdr:to>
    <xdr:sp macro="" textlink="">
      <xdr:nvSpPr>
        <xdr:cNvPr id="439" name="フローチャート: 判断 438"/>
        <xdr:cNvSpPr/>
      </xdr:nvSpPr>
      <xdr:spPr>
        <a:xfrm>
          <a:off x="13843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167403</xdr:rowOff>
    </xdr:from>
    <xdr:ext cx="762000" cy="259045"/>
    <xdr:sp macro="" textlink="">
      <xdr:nvSpPr>
        <xdr:cNvPr id="440" name="テキスト ボックス 439"/>
        <xdr:cNvSpPr txBox="1"/>
      </xdr:nvSpPr>
      <xdr:spPr>
        <a:xfrm>
          <a:off x="13512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1" name="フローチャート: 判断 440"/>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42" name="テキスト ボックス 441"/>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48" name="楕円 447"/>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109999</xdr:rowOff>
    </xdr:from>
    <xdr:ext cx="762000" cy="259045"/>
    <xdr:sp macro="" textlink="">
      <xdr:nvSpPr>
        <xdr:cNvPr id="449" name="公債費以外該当値テキスト"/>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763</xdr:rowOff>
    </xdr:from>
    <xdr:to>
      <xdr:col>78</xdr:col>
      <xdr:colOff>120650</xdr:colOff>
      <xdr:row>79</xdr:row>
      <xdr:rowOff>102363</xdr:rowOff>
    </xdr:to>
    <xdr:sp macro="" textlink="">
      <xdr:nvSpPr>
        <xdr:cNvPr id="450" name="楕円 449"/>
        <xdr:cNvSpPr/>
      </xdr:nvSpPr>
      <xdr:spPr>
        <a:xfrm>
          <a:off x="15621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87140</xdr:rowOff>
    </xdr:from>
    <xdr:ext cx="736600" cy="259045"/>
    <xdr:sp macro="" textlink="">
      <xdr:nvSpPr>
        <xdr:cNvPr id="451" name="テキスト ボックス 450"/>
        <xdr:cNvSpPr txBox="1"/>
      </xdr:nvSpPr>
      <xdr:spPr>
        <a:xfrm>
          <a:off x="15290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151637</xdr:rowOff>
    </xdr:from>
    <xdr:to>
      <xdr:col>74</xdr:col>
      <xdr:colOff>31750</xdr:colOff>
      <xdr:row>80</xdr:row>
      <xdr:rowOff>81787</xdr:rowOff>
    </xdr:to>
    <xdr:sp macro="" textlink="">
      <xdr:nvSpPr>
        <xdr:cNvPr id="452" name="楕円 451"/>
        <xdr:cNvSpPr/>
      </xdr:nvSpPr>
      <xdr:spPr>
        <a:xfrm>
          <a:off x="14732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66564</xdr:rowOff>
    </xdr:from>
    <xdr:ext cx="762000" cy="259045"/>
    <xdr:sp macro="" textlink="">
      <xdr:nvSpPr>
        <xdr:cNvPr id="453" name="テキスト ボックス 452"/>
        <xdr:cNvSpPr txBox="1"/>
      </xdr:nvSpPr>
      <xdr:spPr>
        <a:xfrm>
          <a:off x="14401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101346</xdr:rowOff>
    </xdr:from>
    <xdr:to>
      <xdr:col>69</xdr:col>
      <xdr:colOff>142875</xdr:colOff>
      <xdr:row>80</xdr:row>
      <xdr:rowOff>31496</xdr:rowOff>
    </xdr:to>
    <xdr:sp macro="" textlink="">
      <xdr:nvSpPr>
        <xdr:cNvPr id="454" name="楕円 453"/>
        <xdr:cNvSpPr/>
      </xdr:nvSpPr>
      <xdr:spPr>
        <a:xfrm>
          <a:off x="13843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16273</xdr:rowOff>
    </xdr:from>
    <xdr:ext cx="762000" cy="259045"/>
    <xdr:sp macro="" textlink="">
      <xdr:nvSpPr>
        <xdr:cNvPr id="455" name="テキスト ボックス 454"/>
        <xdr:cNvSpPr txBox="1"/>
      </xdr:nvSpPr>
      <xdr:spPr>
        <a:xfrm>
          <a:off x="13512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12192</xdr:rowOff>
    </xdr:from>
    <xdr:to>
      <xdr:col>65</xdr:col>
      <xdr:colOff>53975</xdr:colOff>
      <xdr:row>80</xdr:row>
      <xdr:rowOff>113792</xdr:rowOff>
    </xdr:to>
    <xdr:sp macro="" textlink="">
      <xdr:nvSpPr>
        <xdr:cNvPr id="456" name="楕円 455"/>
        <xdr:cNvSpPr/>
      </xdr:nvSpPr>
      <xdr:spPr>
        <a:xfrm>
          <a:off x="12954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98569</xdr:rowOff>
    </xdr:from>
    <xdr:ext cx="762000" cy="259045"/>
    <xdr:sp macro="" textlink="">
      <xdr:nvSpPr>
        <xdr:cNvPr id="457" name="テキスト ボックス 456"/>
        <xdr:cNvSpPr txBox="1"/>
      </xdr:nvSpPr>
      <xdr:spPr>
        <a:xfrm>
          <a:off x="12623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41836</xdr:rowOff>
    </xdr:from>
    <xdr:to>
      <xdr:col>29</xdr:col>
      <xdr:colOff>127000</xdr:colOff>
      <xdr:row>17</xdr:row>
      <xdr:rowOff>68408</xdr:rowOff>
    </xdr:to>
    <xdr:cxnSp macro="">
      <xdr:nvCxnSpPr>
        <xdr:cNvPr id="47" name="直線コネクタ 46"/>
        <xdr:cNvCxnSpPr/>
      </xdr:nvCxnSpPr>
      <xdr:spPr bwMode="auto">
        <a:xfrm flipV="1">
          <a:off x="5003800" y="3004111"/>
          <a:ext cx="647700" cy="26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26613</xdr:rowOff>
    </xdr:from>
    <xdr:ext cx="762000" cy="259045"/>
    <xdr:sp macro="" textlink="">
      <xdr:nvSpPr>
        <xdr:cNvPr id="48" name="人口1人当たり決算額の推移平均値テキスト130"/>
        <xdr:cNvSpPr txBox="1"/>
      </xdr:nvSpPr>
      <xdr:spPr>
        <a:xfrm>
          <a:off x="5740400" y="29888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66360</xdr:rowOff>
    </xdr:from>
    <xdr:to>
      <xdr:col>26</xdr:col>
      <xdr:colOff>50800</xdr:colOff>
      <xdr:row>17</xdr:row>
      <xdr:rowOff>68408</xdr:rowOff>
    </xdr:to>
    <xdr:cxnSp macro="">
      <xdr:nvCxnSpPr>
        <xdr:cNvPr id="50" name="直線コネクタ 49"/>
        <xdr:cNvCxnSpPr/>
      </xdr:nvCxnSpPr>
      <xdr:spPr bwMode="auto">
        <a:xfrm>
          <a:off x="4305300" y="3028635"/>
          <a:ext cx="698500" cy="2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157553</xdr:rowOff>
    </xdr:from>
    <xdr:to>
      <xdr:col>26</xdr:col>
      <xdr:colOff>101600</xdr:colOff>
      <xdr:row>17</xdr:row>
      <xdr:rowOff>87703</xdr:rowOff>
    </xdr:to>
    <xdr:sp macro="" textlink="">
      <xdr:nvSpPr>
        <xdr:cNvPr id="51" name="フローチャート: 判断 50"/>
        <xdr:cNvSpPr/>
      </xdr:nvSpPr>
      <xdr:spPr bwMode="auto">
        <a:xfrm>
          <a:off x="49530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97880</xdr:rowOff>
    </xdr:from>
    <xdr:ext cx="736600" cy="259045"/>
    <xdr:sp macro="" textlink="">
      <xdr:nvSpPr>
        <xdr:cNvPr id="52" name="テキスト ボックス 51"/>
        <xdr:cNvSpPr txBox="1"/>
      </xdr:nvSpPr>
      <xdr:spPr>
        <a:xfrm>
          <a:off x="4622800" y="271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66360</xdr:rowOff>
    </xdr:from>
    <xdr:to>
      <xdr:col>22</xdr:col>
      <xdr:colOff>114300</xdr:colOff>
      <xdr:row>17</xdr:row>
      <xdr:rowOff>81786</xdr:rowOff>
    </xdr:to>
    <xdr:cxnSp macro="">
      <xdr:nvCxnSpPr>
        <xdr:cNvPr id="53" name="直線コネクタ 52"/>
        <xdr:cNvCxnSpPr/>
      </xdr:nvCxnSpPr>
      <xdr:spPr bwMode="auto">
        <a:xfrm flipV="1">
          <a:off x="3606800" y="3028635"/>
          <a:ext cx="698500" cy="15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167762</xdr:rowOff>
    </xdr:from>
    <xdr:to>
      <xdr:col>22</xdr:col>
      <xdr:colOff>165100</xdr:colOff>
      <xdr:row>17</xdr:row>
      <xdr:rowOff>97912</xdr:rowOff>
    </xdr:to>
    <xdr:sp macro="" textlink="">
      <xdr:nvSpPr>
        <xdr:cNvPr id="54" name="フローチャート: 判断 53"/>
        <xdr:cNvSpPr/>
      </xdr:nvSpPr>
      <xdr:spPr bwMode="auto">
        <a:xfrm>
          <a:off x="42545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108089</xdr:rowOff>
    </xdr:from>
    <xdr:ext cx="762000" cy="259045"/>
    <xdr:sp macro="" textlink="">
      <xdr:nvSpPr>
        <xdr:cNvPr id="55" name="テキスト ボックス 54"/>
        <xdr:cNvSpPr txBox="1"/>
      </xdr:nvSpPr>
      <xdr:spPr>
        <a:xfrm>
          <a:off x="3924300" y="272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81786</xdr:rowOff>
    </xdr:from>
    <xdr:to>
      <xdr:col>18</xdr:col>
      <xdr:colOff>177800</xdr:colOff>
      <xdr:row>17</xdr:row>
      <xdr:rowOff>87926</xdr:rowOff>
    </xdr:to>
    <xdr:cxnSp macro="">
      <xdr:nvCxnSpPr>
        <xdr:cNvPr id="56" name="直線コネクタ 55"/>
        <xdr:cNvCxnSpPr/>
      </xdr:nvCxnSpPr>
      <xdr:spPr bwMode="auto">
        <a:xfrm flipV="1">
          <a:off x="2908300" y="3044061"/>
          <a:ext cx="698500" cy="6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5383</xdr:rowOff>
    </xdr:from>
    <xdr:to>
      <xdr:col>19</xdr:col>
      <xdr:colOff>38100</xdr:colOff>
      <xdr:row>17</xdr:row>
      <xdr:rowOff>106983</xdr:rowOff>
    </xdr:to>
    <xdr:sp macro="" textlink="">
      <xdr:nvSpPr>
        <xdr:cNvPr id="57" name="フローチャート: 判断 56"/>
        <xdr:cNvSpPr/>
      </xdr:nvSpPr>
      <xdr:spPr bwMode="auto">
        <a:xfrm>
          <a:off x="3556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117160</xdr:rowOff>
    </xdr:from>
    <xdr:ext cx="762000" cy="259045"/>
    <xdr:sp macro="" textlink="">
      <xdr:nvSpPr>
        <xdr:cNvPr id="58" name="テキスト ボックス 57"/>
        <xdr:cNvSpPr txBox="1"/>
      </xdr:nvSpPr>
      <xdr:spPr>
        <a:xfrm>
          <a:off x="32258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9868</xdr:rowOff>
    </xdr:from>
    <xdr:to>
      <xdr:col>15</xdr:col>
      <xdr:colOff>101600</xdr:colOff>
      <xdr:row>17</xdr:row>
      <xdr:rowOff>111468</xdr:rowOff>
    </xdr:to>
    <xdr:sp macro="" textlink="">
      <xdr:nvSpPr>
        <xdr:cNvPr id="59" name="フローチャート: 判断 58"/>
        <xdr:cNvSpPr/>
      </xdr:nvSpPr>
      <xdr:spPr bwMode="auto">
        <a:xfrm>
          <a:off x="2857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121645</xdr:rowOff>
    </xdr:from>
    <xdr:ext cx="762000" cy="259045"/>
    <xdr:sp macro="" textlink="">
      <xdr:nvSpPr>
        <xdr:cNvPr id="60" name="テキスト ボックス 59"/>
        <xdr:cNvSpPr txBox="1"/>
      </xdr:nvSpPr>
      <xdr:spPr>
        <a:xfrm>
          <a:off x="25273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162486</xdr:rowOff>
    </xdr:from>
    <xdr:to>
      <xdr:col>29</xdr:col>
      <xdr:colOff>177800</xdr:colOff>
      <xdr:row>17</xdr:row>
      <xdr:rowOff>92636</xdr:rowOff>
    </xdr:to>
    <xdr:sp macro="" textlink="">
      <xdr:nvSpPr>
        <xdr:cNvPr id="66" name="楕円 65"/>
        <xdr:cNvSpPr/>
      </xdr:nvSpPr>
      <xdr:spPr bwMode="auto">
        <a:xfrm>
          <a:off x="5600700" y="2953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7563</xdr:rowOff>
    </xdr:from>
    <xdr:ext cx="762000" cy="259045"/>
    <xdr:sp macro="" textlink="">
      <xdr:nvSpPr>
        <xdr:cNvPr id="67" name="人口1人当たり決算額の推移該当値テキスト130"/>
        <xdr:cNvSpPr txBox="1"/>
      </xdr:nvSpPr>
      <xdr:spPr>
        <a:xfrm>
          <a:off x="5740400" y="279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17608</xdr:rowOff>
    </xdr:from>
    <xdr:to>
      <xdr:col>26</xdr:col>
      <xdr:colOff>101600</xdr:colOff>
      <xdr:row>17</xdr:row>
      <xdr:rowOff>119208</xdr:rowOff>
    </xdr:to>
    <xdr:sp macro="" textlink="">
      <xdr:nvSpPr>
        <xdr:cNvPr id="68" name="楕円 67"/>
        <xdr:cNvSpPr/>
      </xdr:nvSpPr>
      <xdr:spPr bwMode="auto">
        <a:xfrm>
          <a:off x="4953000" y="2979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103985</xdr:rowOff>
    </xdr:from>
    <xdr:ext cx="736600" cy="259045"/>
    <xdr:sp macro="" textlink="">
      <xdr:nvSpPr>
        <xdr:cNvPr id="69" name="テキスト ボックス 68"/>
        <xdr:cNvSpPr txBox="1"/>
      </xdr:nvSpPr>
      <xdr:spPr>
        <a:xfrm>
          <a:off x="4622800" y="306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15560</xdr:rowOff>
    </xdr:from>
    <xdr:to>
      <xdr:col>22</xdr:col>
      <xdr:colOff>165100</xdr:colOff>
      <xdr:row>17</xdr:row>
      <xdr:rowOff>117160</xdr:rowOff>
    </xdr:to>
    <xdr:sp macro="" textlink="">
      <xdr:nvSpPr>
        <xdr:cNvPr id="70" name="楕円 69"/>
        <xdr:cNvSpPr/>
      </xdr:nvSpPr>
      <xdr:spPr bwMode="auto">
        <a:xfrm>
          <a:off x="4254500" y="2977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101937</xdr:rowOff>
    </xdr:from>
    <xdr:ext cx="762000" cy="259045"/>
    <xdr:sp macro="" textlink="">
      <xdr:nvSpPr>
        <xdr:cNvPr id="71" name="テキスト ボックス 70"/>
        <xdr:cNvSpPr txBox="1"/>
      </xdr:nvSpPr>
      <xdr:spPr>
        <a:xfrm>
          <a:off x="3924300" y="306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30986</xdr:rowOff>
    </xdr:from>
    <xdr:to>
      <xdr:col>19</xdr:col>
      <xdr:colOff>38100</xdr:colOff>
      <xdr:row>17</xdr:row>
      <xdr:rowOff>132586</xdr:rowOff>
    </xdr:to>
    <xdr:sp macro="" textlink="">
      <xdr:nvSpPr>
        <xdr:cNvPr id="72" name="楕円 71"/>
        <xdr:cNvSpPr/>
      </xdr:nvSpPr>
      <xdr:spPr bwMode="auto">
        <a:xfrm>
          <a:off x="3556000" y="2993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117363</xdr:rowOff>
    </xdr:from>
    <xdr:ext cx="762000" cy="259045"/>
    <xdr:sp macro="" textlink="">
      <xdr:nvSpPr>
        <xdr:cNvPr id="73" name="テキスト ボックス 72"/>
        <xdr:cNvSpPr txBox="1"/>
      </xdr:nvSpPr>
      <xdr:spPr>
        <a:xfrm>
          <a:off x="3225800" y="307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37126</xdr:rowOff>
    </xdr:from>
    <xdr:to>
      <xdr:col>15</xdr:col>
      <xdr:colOff>101600</xdr:colOff>
      <xdr:row>17</xdr:row>
      <xdr:rowOff>138726</xdr:rowOff>
    </xdr:to>
    <xdr:sp macro="" textlink="">
      <xdr:nvSpPr>
        <xdr:cNvPr id="74" name="楕円 73"/>
        <xdr:cNvSpPr/>
      </xdr:nvSpPr>
      <xdr:spPr bwMode="auto">
        <a:xfrm>
          <a:off x="2857500" y="2999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123503</xdr:rowOff>
    </xdr:from>
    <xdr:ext cx="762000" cy="259045"/>
    <xdr:sp macro="" textlink="">
      <xdr:nvSpPr>
        <xdr:cNvPr id="75" name="テキスト ボックス 74"/>
        <xdr:cNvSpPr txBox="1"/>
      </xdr:nvSpPr>
      <xdr:spPr>
        <a:xfrm>
          <a:off x="2527300" y="308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102863</xdr:rowOff>
    </xdr:from>
    <xdr:to>
      <xdr:col>29</xdr:col>
      <xdr:colOff>127000</xdr:colOff>
      <xdr:row>37</xdr:row>
      <xdr:rowOff>167634</xdr:rowOff>
    </xdr:to>
    <xdr:cxnSp macro="">
      <xdr:nvCxnSpPr>
        <xdr:cNvPr id="109" name="直線コネクタ 108"/>
        <xdr:cNvCxnSpPr/>
      </xdr:nvCxnSpPr>
      <xdr:spPr bwMode="auto">
        <a:xfrm flipV="1">
          <a:off x="5003800" y="7227563"/>
          <a:ext cx="647700" cy="64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332833</xdr:rowOff>
    </xdr:from>
    <xdr:ext cx="762000" cy="259045"/>
    <xdr:sp macro="" textlink="">
      <xdr:nvSpPr>
        <xdr:cNvPr id="110" name="人口1人当たり決算額の推移平均値テキスト445"/>
        <xdr:cNvSpPr txBox="1"/>
      </xdr:nvSpPr>
      <xdr:spPr>
        <a:xfrm>
          <a:off x="5740400" y="694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167634</xdr:rowOff>
    </xdr:from>
    <xdr:to>
      <xdr:col>26</xdr:col>
      <xdr:colOff>50800</xdr:colOff>
      <xdr:row>37</xdr:row>
      <xdr:rowOff>205086</xdr:rowOff>
    </xdr:to>
    <xdr:cxnSp macro="">
      <xdr:nvCxnSpPr>
        <xdr:cNvPr id="112" name="直線コネクタ 111"/>
        <xdr:cNvCxnSpPr/>
      </xdr:nvCxnSpPr>
      <xdr:spPr bwMode="auto">
        <a:xfrm flipV="1">
          <a:off x="4305300" y="7292334"/>
          <a:ext cx="698500" cy="37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129940</xdr:rowOff>
    </xdr:from>
    <xdr:to>
      <xdr:col>26</xdr:col>
      <xdr:colOff>101600</xdr:colOff>
      <xdr:row>37</xdr:row>
      <xdr:rowOff>60090</xdr:rowOff>
    </xdr:to>
    <xdr:sp macro="" textlink="">
      <xdr:nvSpPr>
        <xdr:cNvPr id="113" name="フローチャート: 判断 112"/>
        <xdr:cNvSpPr/>
      </xdr:nvSpPr>
      <xdr:spPr bwMode="auto">
        <a:xfrm>
          <a:off x="49530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241717</xdr:rowOff>
    </xdr:from>
    <xdr:ext cx="736600" cy="259045"/>
    <xdr:sp macro="" textlink="">
      <xdr:nvSpPr>
        <xdr:cNvPr id="114" name="テキスト ボックス 113"/>
        <xdr:cNvSpPr txBox="1"/>
      </xdr:nvSpPr>
      <xdr:spPr>
        <a:xfrm>
          <a:off x="4622800" y="685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205086</xdr:rowOff>
    </xdr:from>
    <xdr:to>
      <xdr:col>22</xdr:col>
      <xdr:colOff>114300</xdr:colOff>
      <xdr:row>37</xdr:row>
      <xdr:rowOff>235756</xdr:rowOff>
    </xdr:to>
    <xdr:cxnSp macro="">
      <xdr:nvCxnSpPr>
        <xdr:cNvPr id="115" name="直線コネクタ 114"/>
        <xdr:cNvCxnSpPr/>
      </xdr:nvCxnSpPr>
      <xdr:spPr bwMode="auto">
        <a:xfrm flipV="1">
          <a:off x="3606800" y="7329786"/>
          <a:ext cx="698500" cy="30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129369</xdr:rowOff>
    </xdr:from>
    <xdr:to>
      <xdr:col>22</xdr:col>
      <xdr:colOff>165100</xdr:colOff>
      <xdr:row>37</xdr:row>
      <xdr:rowOff>59519</xdr:rowOff>
    </xdr:to>
    <xdr:sp macro="" textlink="">
      <xdr:nvSpPr>
        <xdr:cNvPr id="116" name="フローチャート: 判断 115"/>
        <xdr:cNvSpPr/>
      </xdr:nvSpPr>
      <xdr:spPr bwMode="auto">
        <a:xfrm>
          <a:off x="42545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241146</xdr:rowOff>
    </xdr:from>
    <xdr:ext cx="762000" cy="259045"/>
    <xdr:sp macro="" textlink="">
      <xdr:nvSpPr>
        <xdr:cNvPr id="117" name="テキスト ボックス 116"/>
        <xdr:cNvSpPr txBox="1"/>
      </xdr:nvSpPr>
      <xdr:spPr>
        <a:xfrm>
          <a:off x="3924300" y="685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179825</xdr:rowOff>
    </xdr:from>
    <xdr:to>
      <xdr:col>18</xdr:col>
      <xdr:colOff>177800</xdr:colOff>
      <xdr:row>37</xdr:row>
      <xdr:rowOff>235756</xdr:rowOff>
    </xdr:to>
    <xdr:cxnSp macro="">
      <xdr:nvCxnSpPr>
        <xdr:cNvPr id="118" name="直線コネクタ 117"/>
        <xdr:cNvCxnSpPr/>
      </xdr:nvCxnSpPr>
      <xdr:spPr bwMode="auto">
        <a:xfrm>
          <a:off x="2908300" y="7304525"/>
          <a:ext cx="698500" cy="55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137464</xdr:rowOff>
    </xdr:from>
    <xdr:to>
      <xdr:col>19</xdr:col>
      <xdr:colOff>38100</xdr:colOff>
      <xdr:row>37</xdr:row>
      <xdr:rowOff>67614</xdr:rowOff>
    </xdr:to>
    <xdr:sp macro="" textlink="">
      <xdr:nvSpPr>
        <xdr:cNvPr id="119" name="フローチャート: 判断 118"/>
        <xdr:cNvSpPr/>
      </xdr:nvSpPr>
      <xdr:spPr bwMode="auto">
        <a:xfrm>
          <a:off x="35560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249241</xdr:rowOff>
    </xdr:from>
    <xdr:ext cx="762000" cy="259045"/>
    <xdr:sp macro="" textlink="">
      <xdr:nvSpPr>
        <xdr:cNvPr id="120" name="テキスト ボックス 119"/>
        <xdr:cNvSpPr txBox="1"/>
      </xdr:nvSpPr>
      <xdr:spPr>
        <a:xfrm>
          <a:off x="3225800" y="685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125158</xdr:rowOff>
    </xdr:from>
    <xdr:to>
      <xdr:col>15</xdr:col>
      <xdr:colOff>101600</xdr:colOff>
      <xdr:row>37</xdr:row>
      <xdr:rowOff>55308</xdr:rowOff>
    </xdr:to>
    <xdr:sp macro="" textlink="">
      <xdr:nvSpPr>
        <xdr:cNvPr id="121" name="フローチャート: 判断 120"/>
        <xdr:cNvSpPr/>
      </xdr:nvSpPr>
      <xdr:spPr bwMode="auto">
        <a:xfrm>
          <a:off x="28575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236935</xdr:rowOff>
    </xdr:from>
    <xdr:ext cx="762000" cy="259045"/>
    <xdr:sp macro="" textlink="">
      <xdr:nvSpPr>
        <xdr:cNvPr id="122" name="テキスト ボックス 121"/>
        <xdr:cNvSpPr txBox="1"/>
      </xdr:nvSpPr>
      <xdr:spPr>
        <a:xfrm>
          <a:off x="2527300" y="684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52063</xdr:rowOff>
    </xdr:from>
    <xdr:to>
      <xdr:col>29</xdr:col>
      <xdr:colOff>177800</xdr:colOff>
      <xdr:row>37</xdr:row>
      <xdr:rowOff>153663</xdr:rowOff>
    </xdr:to>
    <xdr:sp macro="" textlink="">
      <xdr:nvSpPr>
        <xdr:cNvPr id="128" name="楕円 127"/>
        <xdr:cNvSpPr/>
      </xdr:nvSpPr>
      <xdr:spPr bwMode="auto">
        <a:xfrm>
          <a:off x="5600700" y="7176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24140</xdr:rowOff>
    </xdr:from>
    <xdr:ext cx="762000" cy="259045"/>
    <xdr:sp macro="" textlink="">
      <xdr:nvSpPr>
        <xdr:cNvPr id="129" name="人口1人当たり決算額の推移該当値テキスト445"/>
        <xdr:cNvSpPr txBox="1"/>
      </xdr:nvSpPr>
      <xdr:spPr>
        <a:xfrm>
          <a:off x="5740400" y="7148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116834</xdr:rowOff>
    </xdr:from>
    <xdr:to>
      <xdr:col>26</xdr:col>
      <xdr:colOff>101600</xdr:colOff>
      <xdr:row>37</xdr:row>
      <xdr:rowOff>218434</xdr:rowOff>
    </xdr:to>
    <xdr:sp macro="" textlink="">
      <xdr:nvSpPr>
        <xdr:cNvPr id="130" name="楕円 129"/>
        <xdr:cNvSpPr/>
      </xdr:nvSpPr>
      <xdr:spPr bwMode="auto">
        <a:xfrm>
          <a:off x="4953000" y="7241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203211</xdr:rowOff>
    </xdr:from>
    <xdr:ext cx="736600" cy="259045"/>
    <xdr:sp macro="" textlink="">
      <xdr:nvSpPr>
        <xdr:cNvPr id="131" name="テキスト ボックス 130"/>
        <xdr:cNvSpPr txBox="1"/>
      </xdr:nvSpPr>
      <xdr:spPr>
        <a:xfrm>
          <a:off x="4622800" y="7327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154286</xdr:rowOff>
    </xdr:from>
    <xdr:to>
      <xdr:col>22</xdr:col>
      <xdr:colOff>165100</xdr:colOff>
      <xdr:row>37</xdr:row>
      <xdr:rowOff>255886</xdr:rowOff>
    </xdr:to>
    <xdr:sp macro="" textlink="">
      <xdr:nvSpPr>
        <xdr:cNvPr id="132" name="楕円 131"/>
        <xdr:cNvSpPr/>
      </xdr:nvSpPr>
      <xdr:spPr bwMode="auto">
        <a:xfrm>
          <a:off x="4254500" y="7278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240663</xdr:rowOff>
    </xdr:from>
    <xdr:ext cx="762000" cy="259045"/>
    <xdr:sp macro="" textlink="">
      <xdr:nvSpPr>
        <xdr:cNvPr id="133" name="テキスト ボックス 132"/>
        <xdr:cNvSpPr txBox="1"/>
      </xdr:nvSpPr>
      <xdr:spPr>
        <a:xfrm>
          <a:off x="3924300" y="736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184956</xdr:rowOff>
    </xdr:from>
    <xdr:to>
      <xdr:col>19</xdr:col>
      <xdr:colOff>38100</xdr:colOff>
      <xdr:row>37</xdr:row>
      <xdr:rowOff>286556</xdr:rowOff>
    </xdr:to>
    <xdr:sp macro="" textlink="">
      <xdr:nvSpPr>
        <xdr:cNvPr id="134" name="楕円 133"/>
        <xdr:cNvSpPr/>
      </xdr:nvSpPr>
      <xdr:spPr bwMode="auto">
        <a:xfrm>
          <a:off x="3556000" y="7309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271333</xdr:rowOff>
    </xdr:from>
    <xdr:ext cx="762000" cy="259045"/>
    <xdr:sp macro="" textlink="">
      <xdr:nvSpPr>
        <xdr:cNvPr id="135" name="テキスト ボックス 134"/>
        <xdr:cNvSpPr txBox="1"/>
      </xdr:nvSpPr>
      <xdr:spPr>
        <a:xfrm>
          <a:off x="3225800" y="739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129025</xdr:rowOff>
    </xdr:from>
    <xdr:to>
      <xdr:col>15</xdr:col>
      <xdr:colOff>101600</xdr:colOff>
      <xdr:row>37</xdr:row>
      <xdr:rowOff>230625</xdr:rowOff>
    </xdr:to>
    <xdr:sp macro="" textlink="">
      <xdr:nvSpPr>
        <xdr:cNvPr id="136" name="楕円 135"/>
        <xdr:cNvSpPr/>
      </xdr:nvSpPr>
      <xdr:spPr bwMode="auto">
        <a:xfrm>
          <a:off x="2857500" y="7253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215402</xdr:rowOff>
    </xdr:from>
    <xdr:ext cx="762000" cy="259045"/>
    <xdr:sp macro="" textlink="">
      <xdr:nvSpPr>
        <xdr:cNvPr id="137" name="テキスト ボックス 136"/>
        <xdr:cNvSpPr txBox="1"/>
      </xdr:nvSpPr>
      <xdr:spPr>
        <a:xfrm>
          <a:off x="2527300" y="734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31,136
30,899
210.55
32,444,672
31,984,116
313,035
9,383,209
24,172,689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33984</xdr:rowOff>
    </xdr:from>
    <xdr:to>
      <xdr:col>24</xdr:col>
      <xdr:colOff>63500</xdr:colOff>
      <xdr:row>37</xdr:row>
      <xdr:rowOff>79982</xdr:rowOff>
    </xdr:to>
    <xdr:cxnSp macro="">
      <xdr:nvCxnSpPr>
        <xdr:cNvPr id="60" name="直線コネクタ 59"/>
        <xdr:cNvCxnSpPr/>
      </xdr:nvCxnSpPr>
      <xdr:spPr>
        <a:xfrm flipV="1">
          <a:off x="3797300" y="6377634"/>
          <a:ext cx="838200" cy="4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146377</xdr:rowOff>
    </xdr:from>
    <xdr:ext cx="534377" cy="259045"/>
    <xdr:sp macro="" textlink="">
      <xdr:nvSpPr>
        <xdr:cNvPr id="61" name="人件費平均値テキスト"/>
        <xdr:cNvSpPr txBox="1"/>
      </xdr:nvSpPr>
      <xdr:spPr>
        <a:xfrm>
          <a:off x="4686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65687</xdr:rowOff>
    </xdr:from>
    <xdr:to>
      <xdr:col>19</xdr:col>
      <xdr:colOff>177800</xdr:colOff>
      <xdr:row>37</xdr:row>
      <xdr:rowOff>79982</xdr:rowOff>
    </xdr:to>
    <xdr:cxnSp macro="">
      <xdr:nvCxnSpPr>
        <xdr:cNvPr id="63" name="直線コネクタ 62"/>
        <xdr:cNvCxnSpPr/>
      </xdr:nvCxnSpPr>
      <xdr:spPr>
        <a:xfrm>
          <a:off x="2908300" y="6409337"/>
          <a:ext cx="889000" cy="1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151948</xdr:rowOff>
    </xdr:from>
    <xdr:to>
      <xdr:col>20</xdr:col>
      <xdr:colOff>38100</xdr:colOff>
      <xdr:row>37</xdr:row>
      <xdr:rowOff>82098</xdr:rowOff>
    </xdr:to>
    <xdr:sp macro="" textlink="">
      <xdr:nvSpPr>
        <xdr:cNvPr id="64" name="フローチャート: 判断 63"/>
        <xdr:cNvSpPr/>
      </xdr:nvSpPr>
      <xdr:spPr>
        <a:xfrm>
          <a:off x="3746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98625</xdr:rowOff>
    </xdr:from>
    <xdr:ext cx="534377" cy="259045"/>
    <xdr:sp macro="" textlink="">
      <xdr:nvSpPr>
        <xdr:cNvPr id="65" name="テキスト ボックス 64"/>
        <xdr:cNvSpPr txBox="1"/>
      </xdr:nvSpPr>
      <xdr:spPr>
        <a:xfrm>
          <a:off x="3530111" y="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65687</xdr:rowOff>
    </xdr:from>
    <xdr:to>
      <xdr:col>15</xdr:col>
      <xdr:colOff>50800</xdr:colOff>
      <xdr:row>37</xdr:row>
      <xdr:rowOff>90852</xdr:rowOff>
    </xdr:to>
    <xdr:cxnSp macro="">
      <xdr:nvCxnSpPr>
        <xdr:cNvPr id="66" name="直線コネクタ 65"/>
        <xdr:cNvCxnSpPr/>
      </xdr:nvCxnSpPr>
      <xdr:spPr>
        <a:xfrm flipV="1">
          <a:off x="2019300" y="6409337"/>
          <a:ext cx="889000" cy="2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12026</xdr:rowOff>
    </xdr:from>
    <xdr:to>
      <xdr:col>15</xdr:col>
      <xdr:colOff>101600</xdr:colOff>
      <xdr:row>37</xdr:row>
      <xdr:rowOff>113626</xdr:rowOff>
    </xdr:to>
    <xdr:sp macro="" textlink="">
      <xdr:nvSpPr>
        <xdr:cNvPr id="67" name="フローチャート: 判断 66"/>
        <xdr:cNvSpPr/>
      </xdr:nvSpPr>
      <xdr:spPr>
        <a:xfrm>
          <a:off x="2857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130153</xdr:rowOff>
    </xdr:from>
    <xdr:ext cx="534377" cy="259045"/>
    <xdr:sp macro="" textlink="">
      <xdr:nvSpPr>
        <xdr:cNvPr id="68" name="テキスト ボックス 67"/>
        <xdr:cNvSpPr txBox="1"/>
      </xdr:nvSpPr>
      <xdr:spPr>
        <a:xfrm>
          <a:off x="2641111" y="61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86947</xdr:rowOff>
    </xdr:from>
    <xdr:to>
      <xdr:col>10</xdr:col>
      <xdr:colOff>114300</xdr:colOff>
      <xdr:row>37</xdr:row>
      <xdr:rowOff>90852</xdr:rowOff>
    </xdr:to>
    <xdr:cxnSp macro="">
      <xdr:nvCxnSpPr>
        <xdr:cNvPr id="69" name="直線コネクタ 68"/>
        <xdr:cNvCxnSpPr/>
      </xdr:nvCxnSpPr>
      <xdr:spPr>
        <a:xfrm>
          <a:off x="1130300" y="6430597"/>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13923</xdr:rowOff>
    </xdr:from>
    <xdr:to>
      <xdr:col>10</xdr:col>
      <xdr:colOff>165100</xdr:colOff>
      <xdr:row>37</xdr:row>
      <xdr:rowOff>115523</xdr:rowOff>
    </xdr:to>
    <xdr:sp macro="" textlink="">
      <xdr:nvSpPr>
        <xdr:cNvPr id="70" name="フローチャート: 判断 69"/>
        <xdr:cNvSpPr/>
      </xdr:nvSpPr>
      <xdr:spPr>
        <a:xfrm>
          <a:off x="1968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132050</xdr:rowOff>
    </xdr:from>
    <xdr:ext cx="534377" cy="259045"/>
    <xdr:sp macro="" textlink="">
      <xdr:nvSpPr>
        <xdr:cNvPr id="71" name="テキスト ボックス 70"/>
        <xdr:cNvSpPr txBox="1"/>
      </xdr:nvSpPr>
      <xdr:spPr>
        <a:xfrm>
          <a:off x="1752111" y="61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14380</xdr:rowOff>
    </xdr:from>
    <xdr:to>
      <xdr:col>6</xdr:col>
      <xdr:colOff>38100</xdr:colOff>
      <xdr:row>37</xdr:row>
      <xdr:rowOff>115980</xdr:rowOff>
    </xdr:to>
    <xdr:sp macro="" textlink="">
      <xdr:nvSpPr>
        <xdr:cNvPr id="72" name="フローチャート: 判断 71"/>
        <xdr:cNvSpPr/>
      </xdr:nvSpPr>
      <xdr:spPr>
        <a:xfrm>
          <a:off x="1079500" y="6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132507</xdr:rowOff>
    </xdr:from>
    <xdr:ext cx="534377" cy="259045"/>
    <xdr:sp macro="" textlink="">
      <xdr:nvSpPr>
        <xdr:cNvPr id="73" name="テキスト ボックス 72"/>
        <xdr:cNvSpPr txBox="1"/>
      </xdr:nvSpPr>
      <xdr:spPr>
        <a:xfrm>
          <a:off x="863111" y="613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154634</xdr:rowOff>
    </xdr:from>
    <xdr:to>
      <xdr:col>24</xdr:col>
      <xdr:colOff>114300</xdr:colOff>
      <xdr:row>37</xdr:row>
      <xdr:rowOff>84784</xdr:rowOff>
    </xdr:to>
    <xdr:sp macro="" textlink="">
      <xdr:nvSpPr>
        <xdr:cNvPr id="79" name="楕円 78"/>
        <xdr:cNvSpPr/>
      </xdr:nvSpPr>
      <xdr:spPr>
        <a:xfrm>
          <a:off x="4584700" y="63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6061</xdr:rowOff>
    </xdr:from>
    <xdr:ext cx="534377" cy="259045"/>
    <xdr:sp macro="" textlink="">
      <xdr:nvSpPr>
        <xdr:cNvPr id="80" name="人件費該当値テキスト"/>
        <xdr:cNvSpPr txBox="1"/>
      </xdr:nvSpPr>
      <xdr:spPr>
        <a:xfrm>
          <a:off x="4686300" y="617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29182</xdr:rowOff>
    </xdr:from>
    <xdr:to>
      <xdr:col>20</xdr:col>
      <xdr:colOff>38100</xdr:colOff>
      <xdr:row>37</xdr:row>
      <xdr:rowOff>130782</xdr:rowOff>
    </xdr:to>
    <xdr:sp macro="" textlink="">
      <xdr:nvSpPr>
        <xdr:cNvPr id="81" name="楕円 80"/>
        <xdr:cNvSpPr/>
      </xdr:nvSpPr>
      <xdr:spPr>
        <a:xfrm>
          <a:off x="3746500" y="637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121909</xdr:rowOff>
    </xdr:from>
    <xdr:ext cx="534377" cy="259045"/>
    <xdr:sp macro="" textlink="">
      <xdr:nvSpPr>
        <xdr:cNvPr id="82" name="テキスト ボックス 81"/>
        <xdr:cNvSpPr txBox="1"/>
      </xdr:nvSpPr>
      <xdr:spPr>
        <a:xfrm>
          <a:off x="3530111" y="646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14887</xdr:rowOff>
    </xdr:from>
    <xdr:to>
      <xdr:col>15</xdr:col>
      <xdr:colOff>101600</xdr:colOff>
      <xdr:row>37</xdr:row>
      <xdr:rowOff>116487</xdr:rowOff>
    </xdr:to>
    <xdr:sp macro="" textlink="">
      <xdr:nvSpPr>
        <xdr:cNvPr id="83" name="楕円 82"/>
        <xdr:cNvSpPr/>
      </xdr:nvSpPr>
      <xdr:spPr>
        <a:xfrm>
          <a:off x="2857500" y="63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107614</xdr:rowOff>
    </xdr:from>
    <xdr:ext cx="534377" cy="259045"/>
    <xdr:sp macro="" textlink="">
      <xdr:nvSpPr>
        <xdr:cNvPr id="84" name="テキスト ボックス 83"/>
        <xdr:cNvSpPr txBox="1"/>
      </xdr:nvSpPr>
      <xdr:spPr>
        <a:xfrm>
          <a:off x="2641111" y="645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40052</xdr:rowOff>
    </xdr:from>
    <xdr:to>
      <xdr:col>10</xdr:col>
      <xdr:colOff>165100</xdr:colOff>
      <xdr:row>37</xdr:row>
      <xdr:rowOff>141652</xdr:rowOff>
    </xdr:to>
    <xdr:sp macro="" textlink="">
      <xdr:nvSpPr>
        <xdr:cNvPr id="85" name="楕円 84"/>
        <xdr:cNvSpPr/>
      </xdr:nvSpPr>
      <xdr:spPr>
        <a:xfrm>
          <a:off x="1968500" y="638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132779</xdr:rowOff>
    </xdr:from>
    <xdr:ext cx="534377" cy="259045"/>
    <xdr:sp macro="" textlink="">
      <xdr:nvSpPr>
        <xdr:cNvPr id="86" name="テキスト ボックス 85"/>
        <xdr:cNvSpPr txBox="1"/>
      </xdr:nvSpPr>
      <xdr:spPr>
        <a:xfrm>
          <a:off x="1752111" y="647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36147</xdr:rowOff>
    </xdr:from>
    <xdr:to>
      <xdr:col>6</xdr:col>
      <xdr:colOff>38100</xdr:colOff>
      <xdr:row>37</xdr:row>
      <xdr:rowOff>137747</xdr:rowOff>
    </xdr:to>
    <xdr:sp macro="" textlink="">
      <xdr:nvSpPr>
        <xdr:cNvPr id="87" name="楕円 86"/>
        <xdr:cNvSpPr/>
      </xdr:nvSpPr>
      <xdr:spPr>
        <a:xfrm>
          <a:off x="1079500" y="637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128874</xdr:rowOff>
    </xdr:from>
    <xdr:ext cx="534377" cy="259045"/>
    <xdr:sp macro="" textlink="">
      <xdr:nvSpPr>
        <xdr:cNvPr id="88" name="テキスト ボックス 87"/>
        <xdr:cNvSpPr txBox="1"/>
      </xdr:nvSpPr>
      <xdr:spPr>
        <a:xfrm>
          <a:off x="863111" y="647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25405</xdr:rowOff>
    </xdr:from>
    <xdr:to>
      <xdr:col>24</xdr:col>
      <xdr:colOff>63500</xdr:colOff>
      <xdr:row>53</xdr:row>
      <xdr:rowOff>43848</xdr:rowOff>
    </xdr:to>
    <xdr:cxnSp macro="">
      <xdr:nvCxnSpPr>
        <xdr:cNvPr id="115" name="直線コネクタ 114"/>
        <xdr:cNvCxnSpPr/>
      </xdr:nvCxnSpPr>
      <xdr:spPr>
        <a:xfrm flipV="1">
          <a:off x="3797300" y="8940805"/>
          <a:ext cx="838200" cy="18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21849</xdr:rowOff>
    </xdr:from>
    <xdr:ext cx="534377" cy="259045"/>
    <xdr:sp macro="" textlink="">
      <xdr:nvSpPr>
        <xdr:cNvPr id="116" name="物件費平均値テキスト"/>
        <xdr:cNvSpPr txBox="1"/>
      </xdr:nvSpPr>
      <xdr:spPr>
        <a:xfrm>
          <a:off x="4686300" y="962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43848</xdr:rowOff>
    </xdr:from>
    <xdr:to>
      <xdr:col>19</xdr:col>
      <xdr:colOff>177800</xdr:colOff>
      <xdr:row>57</xdr:row>
      <xdr:rowOff>40415</xdr:rowOff>
    </xdr:to>
    <xdr:cxnSp macro="">
      <xdr:nvCxnSpPr>
        <xdr:cNvPr id="118" name="直線コネクタ 117"/>
        <xdr:cNvCxnSpPr/>
      </xdr:nvCxnSpPr>
      <xdr:spPr>
        <a:xfrm flipV="1">
          <a:off x="2908300" y="9130698"/>
          <a:ext cx="889000" cy="68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43884</xdr:rowOff>
    </xdr:from>
    <xdr:to>
      <xdr:col>20</xdr:col>
      <xdr:colOff>38100</xdr:colOff>
      <xdr:row>56</xdr:row>
      <xdr:rowOff>145484</xdr:rowOff>
    </xdr:to>
    <xdr:sp macro="" textlink="">
      <xdr:nvSpPr>
        <xdr:cNvPr id="119" name="フローチャート: 判断 118"/>
        <xdr:cNvSpPr/>
      </xdr:nvSpPr>
      <xdr:spPr>
        <a:xfrm>
          <a:off x="3746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136611</xdr:rowOff>
    </xdr:from>
    <xdr:ext cx="534377" cy="259045"/>
    <xdr:sp macro="" textlink="">
      <xdr:nvSpPr>
        <xdr:cNvPr id="120" name="テキスト ボックス 119"/>
        <xdr:cNvSpPr txBox="1"/>
      </xdr:nvSpPr>
      <xdr:spPr>
        <a:xfrm>
          <a:off x="3530111" y="97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40415</xdr:rowOff>
    </xdr:from>
    <xdr:to>
      <xdr:col>15</xdr:col>
      <xdr:colOff>50800</xdr:colOff>
      <xdr:row>57</xdr:row>
      <xdr:rowOff>46829</xdr:rowOff>
    </xdr:to>
    <xdr:cxnSp macro="">
      <xdr:nvCxnSpPr>
        <xdr:cNvPr id="121" name="直線コネクタ 120"/>
        <xdr:cNvCxnSpPr/>
      </xdr:nvCxnSpPr>
      <xdr:spPr>
        <a:xfrm flipV="1">
          <a:off x="2019300" y="9813065"/>
          <a:ext cx="889000" cy="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91922</xdr:rowOff>
    </xdr:from>
    <xdr:to>
      <xdr:col>15</xdr:col>
      <xdr:colOff>101600</xdr:colOff>
      <xdr:row>57</xdr:row>
      <xdr:rowOff>22072</xdr:rowOff>
    </xdr:to>
    <xdr:sp macro="" textlink="">
      <xdr:nvSpPr>
        <xdr:cNvPr id="122" name="フローチャート: 判断 121"/>
        <xdr:cNvSpPr/>
      </xdr:nvSpPr>
      <xdr:spPr>
        <a:xfrm>
          <a:off x="2857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38599</xdr:rowOff>
    </xdr:from>
    <xdr:ext cx="534377" cy="259045"/>
    <xdr:sp macro="" textlink="">
      <xdr:nvSpPr>
        <xdr:cNvPr id="123" name="テキスト ボックス 122"/>
        <xdr:cNvSpPr txBox="1"/>
      </xdr:nvSpPr>
      <xdr:spPr>
        <a:xfrm>
          <a:off x="2641111" y="94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46829</xdr:rowOff>
    </xdr:from>
    <xdr:to>
      <xdr:col>10</xdr:col>
      <xdr:colOff>114300</xdr:colOff>
      <xdr:row>57</xdr:row>
      <xdr:rowOff>77191</xdr:rowOff>
    </xdr:to>
    <xdr:cxnSp macro="">
      <xdr:nvCxnSpPr>
        <xdr:cNvPr id="124" name="直線コネクタ 123"/>
        <xdr:cNvCxnSpPr/>
      </xdr:nvCxnSpPr>
      <xdr:spPr>
        <a:xfrm flipV="1">
          <a:off x="1130300" y="9819479"/>
          <a:ext cx="889000" cy="3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105729</xdr:rowOff>
    </xdr:from>
    <xdr:to>
      <xdr:col>10</xdr:col>
      <xdr:colOff>165100</xdr:colOff>
      <xdr:row>57</xdr:row>
      <xdr:rowOff>35879</xdr:rowOff>
    </xdr:to>
    <xdr:sp macro="" textlink="">
      <xdr:nvSpPr>
        <xdr:cNvPr id="125" name="フローチャート: 判断 124"/>
        <xdr:cNvSpPr/>
      </xdr:nvSpPr>
      <xdr:spPr>
        <a:xfrm>
          <a:off x="1968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52406</xdr:rowOff>
    </xdr:from>
    <xdr:ext cx="534377" cy="259045"/>
    <xdr:sp macro="" textlink="">
      <xdr:nvSpPr>
        <xdr:cNvPr id="126" name="テキスト ボックス 125"/>
        <xdr:cNvSpPr txBox="1"/>
      </xdr:nvSpPr>
      <xdr:spPr>
        <a:xfrm>
          <a:off x="1752111" y="94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117210</xdr:rowOff>
    </xdr:from>
    <xdr:to>
      <xdr:col>6</xdr:col>
      <xdr:colOff>38100</xdr:colOff>
      <xdr:row>57</xdr:row>
      <xdr:rowOff>47360</xdr:rowOff>
    </xdr:to>
    <xdr:sp macro="" textlink="">
      <xdr:nvSpPr>
        <xdr:cNvPr id="127" name="フローチャート: 判断 126"/>
        <xdr:cNvSpPr/>
      </xdr:nvSpPr>
      <xdr:spPr>
        <a:xfrm>
          <a:off x="1079500" y="971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63887</xdr:rowOff>
    </xdr:from>
    <xdr:ext cx="534377" cy="259045"/>
    <xdr:sp macro="" textlink="">
      <xdr:nvSpPr>
        <xdr:cNvPr id="128" name="テキスト ボックス 127"/>
        <xdr:cNvSpPr txBox="1"/>
      </xdr:nvSpPr>
      <xdr:spPr>
        <a:xfrm>
          <a:off x="863111" y="949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146055</xdr:rowOff>
    </xdr:from>
    <xdr:to>
      <xdr:col>24</xdr:col>
      <xdr:colOff>114300</xdr:colOff>
      <xdr:row>52</xdr:row>
      <xdr:rowOff>76205</xdr:rowOff>
    </xdr:to>
    <xdr:sp macro="" textlink="">
      <xdr:nvSpPr>
        <xdr:cNvPr id="134" name="楕円 133"/>
        <xdr:cNvSpPr/>
      </xdr:nvSpPr>
      <xdr:spPr>
        <a:xfrm>
          <a:off x="4584700" y="88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99082</xdr:rowOff>
    </xdr:from>
    <xdr:ext cx="599010" cy="259045"/>
    <xdr:sp macro="" textlink="">
      <xdr:nvSpPr>
        <xdr:cNvPr id="135" name="物件費該当値テキスト"/>
        <xdr:cNvSpPr txBox="1"/>
      </xdr:nvSpPr>
      <xdr:spPr>
        <a:xfrm>
          <a:off x="4686300" y="884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164498</xdr:rowOff>
    </xdr:from>
    <xdr:to>
      <xdr:col>20</xdr:col>
      <xdr:colOff>38100</xdr:colOff>
      <xdr:row>53</xdr:row>
      <xdr:rowOff>94648</xdr:rowOff>
    </xdr:to>
    <xdr:sp macro="" textlink="">
      <xdr:nvSpPr>
        <xdr:cNvPr id="136" name="楕円 135"/>
        <xdr:cNvSpPr/>
      </xdr:nvSpPr>
      <xdr:spPr>
        <a:xfrm>
          <a:off x="3746500" y="907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111175</xdr:rowOff>
    </xdr:from>
    <xdr:ext cx="599010" cy="259045"/>
    <xdr:sp macro="" textlink="">
      <xdr:nvSpPr>
        <xdr:cNvPr id="137" name="テキスト ボックス 136"/>
        <xdr:cNvSpPr txBox="1"/>
      </xdr:nvSpPr>
      <xdr:spPr>
        <a:xfrm>
          <a:off x="3497795" y="88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161065</xdr:rowOff>
    </xdr:from>
    <xdr:to>
      <xdr:col>15</xdr:col>
      <xdr:colOff>101600</xdr:colOff>
      <xdr:row>57</xdr:row>
      <xdr:rowOff>91215</xdr:rowOff>
    </xdr:to>
    <xdr:sp macro="" textlink="">
      <xdr:nvSpPr>
        <xdr:cNvPr id="138" name="楕円 137"/>
        <xdr:cNvSpPr/>
      </xdr:nvSpPr>
      <xdr:spPr>
        <a:xfrm>
          <a:off x="2857500" y="976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82342</xdr:rowOff>
    </xdr:from>
    <xdr:ext cx="534377" cy="259045"/>
    <xdr:sp macro="" textlink="">
      <xdr:nvSpPr>
        <xdr:cNvPr id="139" name="テキスト ボックス 138"/>
        <xdr:cNvSpPr txBox="1"/>
      </xdr:nvSpPr>
      <xdr:spPr>
        <a:xfrm>
          <a:off x="2641111" y="985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167479</xdr:rowOff>
    </xdr:from>
    <xdr:to>
      <xdr:col>10</xdr:col>
      <xdr:colOff>165100</xdr:colOff>
      <xdr:row>57</xdr:row>
      <xdr:rowOff>97629</xdr:rowOff>
    </xdr:to>
    <xdr:sp macro="" textlink="">
      <xdr:nvSpPr>
        <xdr:cNvPr id="140" name="楕円 139"/>
        <xdr:cNvSpPr/>
      </xdr:nvSpPr>
      <xdr:spPr>
        <a:xfrm>
          <a:off x="1968500" y="976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88756</xdr:rowOff>
    </xdr:from>
    <xdr:ext cx="534377" cy="259045"/>
    <xdr:sp macro="" textlink="">
      <xdr:nvSpPr>
        <xdr:cNvPr id="141" name="テキスト ボックス 140"/>
        <xdr:cNvSpPr txBox="1"/>
      </xdr:nvSpPr>
      <xdr:spPr>
        <a:xfrm>
          <a:off x="1752111" y="986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26391</xdr:rowOff>
    </xdr:from>
    <xdr:to>
      <xdr:col>6</xdr:col>
      <xdr:colOff>38100</xdr:colOff>
      <xdr:row>57</xdr:row>
      <xdr:rowOff>127991</xdr:rowOff>
    </xdr:to>
    <xdr:sp macro="" textlink="">
      <xdr:nvSpPr>
        <xdr:cNvPr id="142" name="楕円 141"/>
        <xdr:cNvSpPr/>
      </xdr:nvSpPr>
      <xdr:spPr>
        <a:xfrm>
          <a:off x="1079500" y="979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119118</xdr:rowOff>
    </xdr:from>
    <xdr:ext cx="534377" cy="259045"/>
    <xdr:sp macro="" textlink="">
      <xdr:nvSpPr>
        <xdr:cNvPr id="143" name="テキスト ボックス 142"/>
        <xdr:cNvSpPr txBox="1"/>
      </xdr:nvSpPr>
      <xdr:spPr>
        <a:xfrm>
          <a:off x="863111" y="98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96265</xdr:rowOff>
    </xdr:from>
    <xdr:to>
      <xdr:col>24</xdr:col>
      <xdr:colOff>63500</xdr:colOff>
      <xdr:row>78</xdr:row>
      <xdr:rowOff>100175</xdr:rowOff>
    </xdr:to>
    <xdr:cxnSp macro="">
      <xdr:nvCxnSpPr>
        <xdr:cNvPr id="170" name="直線コネクタ 169"/>
        <xdr:cNvCxnSpPr/>
      </xdr:nvCxnSpPr>
      <xdr:spPr>
        <a:xfrm flipV="1">
          <a:off x="3797300" y="13469365"/>
          <a:ext cx="8382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79601</xdr:rowOff>
    </xdr:from>
    <xdr:to>
      <xdr:col>19</xdr:col>
      <xdr:colOff>177800</xdr:colOff>
      <xdr:row>78</xdr:row>
      <xdr:rowOff>100175</xdr:rowOff>
    </xdr:to>
    <xdr:cxnSp macro="">
      <xdr:nvCxnSpPr>
        <xdr:cNvPr id="173" name="直線コネクタ 172"/>
        <xdr:cNvCxnSpPr/>
      </xdr:nvCxnSpPr>
      <xdr:spPr>
        <a:xfrm>
          <a:off x="2908300" y="1345270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75161</xdr:rowOff>
    </xdr:from>
    <xdr:to>
      <xdr:col>20</xdr:col>
      <xdr:colOff>38100</xdr:colOff>
      <xdr:row>78</xdr:row>
      <xdr:rowOff>5311</xdr:rowOff>
    </xdr:to>
    <xdr:sp macro="" textlink="">
      <xdr:nvSpPr>
        <xdr:cNvPr id="174" name="フローチャート: 判断 173"/>
        <xdr:cNvSpPr/>
      </xdr:nvSpPr>
      <xdr:spPr>
        <a:xfrm>
          <a:off x="3746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21838</xdr:rowOff>
    </xdr:from>
    <xdr:ext cx="469744" cy="259045"/>
    <xdr:sp macro="" textlink="">
      <xdr:nvSpPr>
        <xdr:cNvPr id="175" name="テキスト ボックス 174"/>
        <xdr:cNvSpPr txBox="1"/>
      </xdr:nvSpPr>
      <xdr:spPr>
        <a:xfrm>
          <a:off x="3562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79601</xdr:rowOff>
    </xdr:from>
    <xdr:to>
      <xdr:col>15</xdr:col>
      <xdr:colOff>50800</xdr:colOff>
      <xdr:row>78</xdr:row>
      <xdr:rowOff>83693</xdr:rowOff>
    </xdr:to>
    <xdr:cxnSp macro="">
      <xdr:nvCxnSpPr>
        <xdr:cNvPr id="176" name="直線コネクタ 175"/>
        <xdr:cNvCxnSpPr/>
      </xdr:nvCxnSpPr>
      <xdr:spPr>
        <a:xfrm flipV="1">
          <a:off x="2019300" y="13452701"/>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121064</xdr:rowOff>
    </xdr:from>
    <xdr:to>
      <xdr:col>15</xdr:col>
      <xdr:colOff>101600</xdr:colOff>
      <xdr:row>78</xdr:row>
      <xdr:rowOff>51214</xdr:rowOff>
    </xdr:to>
    <xdr:sp macro="" textlink="">
      <xdr:nvSpPr>
        <xdr:cNvPr id="177" name="フローチャート: 判断 176"/>
        <xdr:cNvSpPr/>
      </xdr:nvSpPr>
      <xdr:spPr>
        <a:xfrm>
          <a:off x="2857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67741</xdr:rowOff>
    </xdr:from>
    <xdr:ext cx="469744" cy="259045"/>
    <xdr:sp macro="" textlink="">
      <xdr:nvSpPr>
        <xdr:cNvPr id="178" name="テキスト ボックス 177"/>
        <xdr:cNvSpPr txBox="1"/>
      </xdr:nvSpPr>
      <xdr:spPr>
        <a:xfrm>
          <a:off x="2673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70662</xdr:rowOff>
    </xdr:from>
    <xdr:to>
      <xdr:col>10</xdr:col>
      <xdr:colOff>114300</xdr:colOff>
      <xdr:row>78</xdr:row>
      <xdr:rowOff>83693</xdr:rowOff>
    </xdr:to>
    <xdr:cxnSp macro="">
      <xdr:nvCxnSpPr>
        <xdr:cNvPr id="179" name="直線コネクタ 178"/>
        <xdr:cNvCxnSpPr/>
      </xdr:nvCxnSpPr>
      <xdr:spPr>
        <a:xfrm>
          <a:off x="1130300" y="13443762"/>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112995</xdr:rowOff>
    </xdr:from>
    <xdr:to>
      <xdr:col>10</xdr:col>
      <xdr:colOff>165100</xdr:colOff>
      <xdr:row>78</xdr:row>
      <xdr:rowOff>43145</xdr:rowOff>
    </xdr:to>
    <xdr:sp macro="" textlink="">
      <xdr:nvSpPr>
        <xdr:cNvPr id="180" name="フローチャート: 判断 179"/>
        <xdr:cNvSpPr/>
      </xdr:nvSpPr>
      <xdr:spPr>
        <a:xfrm>
          <a:off x="1968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59672</xdr:rowOff>
    </xdr:from>
    <xdr:ext cx="469744" cy="259045"/>
    <xdr:sp macro="" textlink="">
      <xdr:nvSpPr>
        <xdr:cNvPr id="181" name="テキスト ボックス 180"/>
        <xdr:cNvSpPr txBox="1"/>
      </xdr:nvSpPr>
      <xdr:spPr>
        <a:xfrm>
          <a:off x="1784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97839</xdr:rowOff>
    </xdr:from>
    <xdr:to>
      <xdr:col>6</xdr:col>
      <xdr:colOff>38100</xdr:colOff>
      <xdr:row>78</xdr:row>
      <xdr:rowOff>27989</xdr:rowOff>
    </xdr:to>
    <xdr:sp macro="" textlink="">
      <xdr:nvSpPr>
        <xdr:cNvPr id="182" name="フローチャート: 判断 181"/>
        <xdr:cNvSpPr/>
      </xdr:nvSpPr>
      <xdr:spPr>
        <a:xfrm>
          <a:off x="1079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44516</xdr:rowOff>
    </xdr:from>
    <xdr:ext cx="469744" cy="259045"/>
    <xdr:sp macro="" textlink="">
      <xdr:nvSpPr>
        <xdr:cNvPr id="183" name="テキスト ボックス 182"/>
        <xdr:cNvSpPr txBox="1"/>
      </xdr:nvSpPr>
      <xdr:spPr>
        <a:xfrm>
          <a:off x="895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45465</xdr:rowOff>
    </xdr:from>
    <xdr:to>
      <xdr:col>24</xdr:col>
      <xdr:colOff>114300</xdr:colOff>
      <xdr:row>78</xdr:row>
      <xdr:rowOff>147065</xdr:rowOff>
    </xdr:to>
    <xdr:sp macro="" textlink="">
      <xdr:nvSpPr>
        <xdr:cNvPr id="189" name="楕円 188"/>
        <xdr:cNvSpPr/>
      </xdr:nvSpPr>
      <xdr:spPr>
        <a:xfrm>
          <a:off x="4584700" y="13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131842</xdr:rowOff>
    </xdr:from>
    <xdr:ext cx="469744" cy="259045"/>
    <xdr:sp macro="" textlink="">
      <xdr:nvSpPr>
        <xdr:cNvPr id="190" name="維持補修費該当値テキスト"/>
        <xdr:cNvSpPr txBox="1"/>
      </xdr:nvSpPr>
      <xdr:spPr>
        <a:xfrm>
          <a:off x="4686300" y="1333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49375</xdr:rowOff>
    </xdr:from>
    <xdr:to>
      <xdr:col>20</xdr:col>
      <xdr:colOff>38100</xdr:colOff>
      <xdr:row>78</xdr:row>
      <xdr:rowOff>150975</xdr:rowOff>
    </xdr:to>
    <xdr:sp macro="" textlink="">
      <xdr:nvSpPr>
        <xdr:cNvPr id="191" name="楕円 190"/>
        <xdr:cNvSpPr/>
      </xdr:nvSpPr>
      <xdr:spPr>
        <a:xfrm>
          <a:off x="3746500" y="134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142102</xdr:rowOff>
    </xdr:from>
    <xdr:ext cx="469744" cy="259045"/>
    <xdr:sp macro="" textlink="">
      <xdr:nvSpPr>
        <xdr:cNvPr id="192" name="テキスト ボックス 191"/>
        <xdr:cNvSpPr txBox="1"/>
      </xdr:nvSpPr>
      <xdr:spPr>
        <a:xfrm>
          <a:off x="3562428" y="135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28801</xdr:rowOff>
    </xdr:from>
    <xdr:to>
      <xdr:col>15</xdr:col>
      <xdr:colOff>101600</xdr:colOff>
      <xdr:row>78</xdr:row>
      <xdr:rowOff>130401</xdr:rowOff>
    </xdr:to>
    <xdr:sp macro="" textlink="">
      <xdr:nvSpPr>
        <xdr:cNvPr id="193" name="楕円 192"/>
        <xdr:cNvSpPr/>
      </xdr:nvSpPr>
      <xdr:spPr>
        <a:xfrm>
          <a:off x="2857500" y="1340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121528</xdr:rowOff>
    </xdr:from>
    <xdr:ext cx="469744" cy="259045"/>
    <xdr:sp macro="" textlink="">
      <xdr:nvSpPr>
        <xdr:cNvPr id="194" name="テキスト ボックス 193"/>
        <xdr:cNvSpPr txBox="1"/>
      </xdr:nvSpPr>
      <xdr:spPr>
        <a:xfrm>
          <a:off x="2673428" y="1349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32893</xdr:rowOff>
    </xdr:from>
    <xdr:to>
      <xdr:col>10</xdr:col>
      <xdr:colOff>165100</xdr:colOff>
      <xdr:row>78</xdr:row>
      <xdr:rowOff>134493</xdr:rowOff>
    </xdr:to>
    <xdr:sp macro="" textlink="">
      <xdr:nvSpPr>
        <xdr:cNvPr id="195" name="楕円 194"/>
        <xdr:cNvSpPr/>
      </xdr:nvSpPr>
      <xdr:spPr>
        <a:xfrm>
          <a:off x="1968500" y="1340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125620</xdr:rowOff>
    </xdr:from>
    <xdr:ext cx="469744" cy="259045"/>
    <xdr:sp macro="" textlink="">
      <xdr:nvSpPr>
        <xdr:cNvPr id="196" name="テキスト ボックス 195"/>
        <xdr:cNvSpPr txBox="1"/>
      </xdr:nvSpPr>
      <xdr:spPr>
        <a:xfrm>
          <a:off x="1784428" y="1349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19862</xdr:rowOff>
    </xdr:from>
    <xdr:to>
      <xdr:col>6</xdr:col>
      <xdr:colOff>38100</xdr:colOff>
      <xdr:row>78</xdr:row>
      <xdr:rowOff>121462</xdr:rowOff>
    </xdr:to>
    <xdr:sp macro="" textlink="">
      <xdr:nvSpPr>
        <xdr:cNvPr id="197" name="楕円 196"/>
        <xdr:cNvSpPr/>
      </xdr:nvSpPr>
      <xdr:spPr>
        <a:xfrm>
          <a:off x="1079500" y="133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112589</xdr:rowOff>
    </xdr:from>
    <xdr:ext cx="469744" cy="259045"/>
    <xdr:sp macro="" textlink="">
      <xdr:nvSpPr>
        <xdr:cNvPr id="198" name="テキスト ボックス 197"/>
        <xdr:cNvSpPr txBox="1"/>
      </xdr:nvSpPr>
      <xdr:spPr>
        <a:xfrm>
          <a:off x="895428" y="1348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4826</xdr:rowOff>
    </xdr:from>
    <xdr:to>
      <xdr:col>24</xdr:col>
      <xdr:colOff>63500</xdr:colOff>
      <xdr:row>95</xdr:row>
      <xdr:rowOff>127355</xdr:rowOff>
    </xdr:to>
    <xdr:cxnSp macro="">
      <xdr:nvCxnSpPr>
        <xdr:cNvPr id="230" name="直線コネクタ 229"/>
        <xdr:cNvCxnSpPr/>
      </xdr:nvCxnSpPr>
      <xdr:spPr>
        <a:xfrm flipV="1">
          <a:off x="3797300" y="16292576"/>
          <a:ext cx="8382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140192</xdr:rowOff>
    </xdr:from>
    <xdr:ext cx="599010" cy="259045"/>
    <xdr:sp macro="" textlink="">
      <xdr:nvSpPr>
        <xdr:cNvPr id="231" name="扶助費平均値テキスト"/>
        <xdr:cNvSpPr txBox="1"/>
      </xdr:nvSpPr>
      <xdr:spPr>
        <a:xfrm>
          <a:off x="4686300" y="16427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127355</xdr:rowOff>
    </xdr:from>
    <xdr:to>
      <xdr:col>19</xdr:col>
      <xdr:colOff>177800</xdr:colOff>
      <xdr:row>96</xdr:row>
      <xdr:rowOff>3285</xdr:rowOff>
    </xdr:to>
    <xdr:cxnSp macro="">
      <xdr:nvCxnSpPr>
        <xdr:cNvPr id="233" name="直線コネクタ 232"/>
        <xdr:cNvCxnSpPr/>
      </xdr:nvCxnSpPr>
      <xdr:spPr>
        <a:xfrm flipV="1">
          <a:off x="2908300" y="16415105"/>
          <a:ext cx="889000" cy="4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113340</xdr:rowOff>
    </xdr:from>
    <xdr:to>
      <xdr:col>20</xdr:col>
      <xdr:colOff>38100</xdr:colOff>
      <xdr:row>97</xdr:row>
      <xdr:rowOff>43490</xdr:rowOff>
    </xdr:to>
    <xdr:sp macro="" textlink="">
      <xdr:nvSpPr>
        <xdr:cNvPr id="234" name="フローチャート: 判断 233"/>
        <xdr:cNvSpPr/>
      </xdr:nvSpPr>
      <xdr:spPr>
        <a:xfrm>
          <a:off x="3746500" y="165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34617</xdr:rowOff>
    </xdr:from>
    <xdr:ext cx="599010" cy="259045"/>
    <xdr:sp macro="" textlink="">
      <xdr:nvSpPr>
        <xdr:cNvPr id="235" name="テキスト ボックス 234"/>
        <xdr:cNvSpPr txBox="1"/>
      </xdr:nvSpPr>
      <xdr:spPr>
        <a:xfrm>
          <a:off x="3497795" y="1666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3285</xdr:rowOff>
    </xdr:from>
    <xdr:to>
      <xdr:col>15</xdr:col>
      <xdr:colOff>50800</xdr:colOff>
      <xdr:row>96</xdr:row>
      <xdr:rowOff>51623</xdr:rowOff>
    </xdr:to>
    <xdr:cxnSp macro="">
      <xdr:nvCxnSpPr>
        <xdr:cNvPr id="236" name="直線コネクタ 235"/>
        <xdr:cNvCxnSpPr/>
      </xdr:nvCxnSpPr>
      <xdr:spPr>
        <a:xfrm flipV="1">
          <a:off x="2019300" y="16462485"/>
          <a:ext cx="889000" cy="4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111852</xdr:rowOff>
    </xdr:from>
    <xdr:to>
      <xdr:col>15</xdr:col>
      <xdr:colOff>101600</xdr:colOff>
      <xdr:row>97</xdr:row>
      <xdr:rowOff>42002</xdr:rowOff>
    </xdr:to>
    <xdr:sp macro="" textlink="">
      <xdr:nvSpPr>
        <xdr:cNvPr id="237" name="フローチャート: 判断 236"/>
        <xdr:cNvSpPr/>
      </xdr:nvSpPr>
      <xdr:spPr>
        <a:xfrm>
          <a:off x="2857500" y="1657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33129</xdr:rowOff>
    </xdr:from>
    <xdr:ext cx="599010" cy="259045"/>
    <xdr:sp macro="" textlink="">
      <xdr:nvSpPr>
        <xdr:cNvPr id="238" name="テキスト ボックス 237"/>
        <xdr:cNvSpPr txBox="1"/>
      </xdr:nvSpPr>
      <xdr:spPr>
        <a:xfrm>
          <a:off x="2608795" y="1666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51623</xdr:rowOff>
    </xdr:from>
    <xdr:to>
      <xdr:col>10</xdr:col>
      <xdr:colOff>114300</xdr:colOff>
      <xdr:row>96</xdr:row>
      <xdr:rowOff>59181</xdr:rowOff>
    </xdr:to>
    <xdr:cxnSp macro="">
      <xdr:nvCxnSpPr>
        <xdr:cNvPr id="239" name="直線コネクタ 238"/>
        <xdr:cNvCxnSpPr/>
      </xdr:nvCxnSpPr>
      <xdr:spPr>
        <a:xfrm flipV="1">
          <a:off x="1130300" y="16510823"/>
          <a:ext cx="889000" cy="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140655</xdr:rowOff>
    </xdr:from>
    <xdr:to>
      <xdr:col>10</xdr:col>
      <xdr:colOff>165100</xdr:colOff>
      <xdr:row>97</xdr:row>
      <xdr:rowOff>70805</xdr:rowOff>
    </xdr:to>
    <xdr:sp macro="" textlink="">
      <xdr:nvSpPr>
        <xdr:cNvPr id="240" name="フローチャート: 判断 239"/>
        <xdr:cNvSpPr/>
      </xdr:nvSpPr>
      <xdr:spPr>
        <a:xfrm>
          <a:off x="1968500" y="1659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61932</xdr:rowOff>
    </xdr:from>
    <xdr:ext cx="599010" cy="259045"/>
    <xdr:sp macro="" textlink="">
      <xdr:nvSpPr>
        <xdr:cNvPr id="241" name="テキスト ボックス 240"/>
        <xdr:cNvSpPr txBox="1"/>
      </xdr:nvSpPr>
      <xdr:spPr>
        <a:xfrm>
          <a:off x="1719795" y="1669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144554</xdr:rowOff>
    </xdr:from>
    <xdr:to>
      <xdr:col>6</xdr:col>
      <xdr:colOff>38100</xdr:colOff>
      <xdr:row>97</xdr:row>
      <xdr:rowOff>74704</xdr:rowOff>
    </xdr:to>
    <xdr:sp macro="" textlink="">
      <xdr:nvSpPr>
        <xdr:cNvPr id="242" name="フローチャート: 判断 241"/>
        <xdr:cNvSpPr/>
      </xdr:nvSpPr>
      <xdr:spPr>
        <a:xfrm>
          <a:off x="1079500" y="1660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65831</xdr:rowOff>
    </xdr:from>
    <xdr:ext cx="599010" cy="259045"/>
    <xdr:sp macro="" textlink="">
      <xdr:nvSpPr>
        <xdr:cNvPr id="243" name="テキスト ボックス 242"/>
        <xdr:cNvSpPr txBox="1"/>
      </xdr:nvSpPr>
      <xdr:spPr>
        <a:xfrm>
          <a:off x="830795" y="1669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125476</xdr:rowOff>
    </xdr:from>
    <xdr:to>
      <xdr:col>24</xdr:col>
      <xdr:colOff>114300</xdr:colOff>
      <xdr:row>95</xdr:row>
      <xdr:rowOff>55626</xdr:rowOff>
    </xdr:to>
    <xdr:sp macro="" textlink="">
      <xdr:nvSpPr>
        <xdr:cNvPr id="249" name="楕円 248"/>
        <xdr:cNvSpPr/>
      </xdr:nvSpPr>
      <xdr:spPr>
        <a:xfrm>
          <a:off x="4584700" y="162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148353</xdr:rowOff>
    </xdr:from>
    <xdr:ext cx="599010" cy="259045"/>
    <xdr:sp macro="" textlink="">
      <xdr:nvSpPr>
        <xdr:cNvPr id="250" name="扶助費該当値テキスト"/>
        <xdr:cNvSpPr txBox="1"/>
      </xdr:nvSpPr>
      <xdr:spPr>
        <a:xfrm>
          <a:off x="4686300" y="1609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76555</xdr:rowOff>
    </xdr:from>
    <xdr:to>
      <xdr:col>20</xdr:col>
      <xdr:colOff>38100</xdr:colOff>
      <xdr:row>96</xdr:row>
      <xdr:rowOff>6705</xdr:rowOff>
    </xdr:to>
    <xdr:sp macro="" textlink="">
      <xdr:nvSpPr>
        <xdr:cNvPr id="251" name="楕円 250"/>
        <xdr:cNvSpPr/>
      </xdr:nvSpPr>
      <xdr:spPr>
        <a:xfrm>
          <a:off x="3746500" y="163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23232</xdr:rowOff>
    </xdr:from>
    <xdr:ext cx="599010" cy="259045"/>
    <xdr:sp macro="" textlink="">
      <xdr:nvSpPr>
        <xdr:cNvPr id="252" name="テキスト ボックス 251"/>
        <xdr:cNvSpPr txBox="1"/>
      </xdr:nvSpPr>
      <xdr:spPr>
        <a:xfrm>
          <a:off x="3497795" y="1613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123935</xdr:rowOff>
    </xdr:from>
    <xdr:to>
      <xdr:col>15</xdr:col>
      <xdr:colOff>101600</xdr:colOff>
      <xdr:row>96</xdr:row>
      <xdr:rowOff>54085</xdr:rowOff>
    </xdr:to>
    <xdr:sp macro="" textlink="">
      <xdr:nvSpPr>
        <xdr:cNvPr id="253" name="楕円 252"/>
        <xdr:cNvSpPr/>
      </xdr:nvSpPr>
      <xdr:spPr>
        <a:xfrm>
          <a:off x="2857500" y="1641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70612</xdr:rowOff>
    </xdr:from>
    <xdr:ext cx="599010" cy="259045"/>
    <xdr:sp macro="" textlink="">
      <xdr:nvSpPr>
        <xdr:cNvPr id="254" name="テキスト ボックス 253"/>
        <xdr:cNvSpPr txBox="1"/>
      </xdr:nvSpPr>
      <xdr:spPr>
        <a:xfrm>
          <a:off x="2608795" y="1618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823</xdr:rowOff>
    </xdr:from>
    <xdr:to>
      <xdr:col>10</xdr:col>
      <xdr:colOff>165100</xdr:colOff>
      <xdr:row>96</xdr:row>
      <xdr:rowOff>102423</xdr:rowOff>
    </xdr:to>
    <xdr:sp macro="" textlink="">
      <xdr:nvSpPr>
        <xdr:cNvPr id="255" name="楕円 254"/>
        <xdr:cNvSpPr/>
      </xdr:nvSpPr>
      <xdr:spPr>
        <a:xfrm>
          <a:off x="1968500" y="1646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118950</xdr:rowOff>
    </xdr:from>
    <xdr:ext cx="599010" cy="259045"/>
    <xdr:sp macro="" textlink="">
      <xdr:nvSpPr>
        <xdr:cNvPr id="256" name="テキスト ボックス 255"/>
        <xdr:cNvSpPr txBox="1"/>
      </xdr:nvSpPr>
      <xdr:spPr>
        <a:xfrm>
          <a:off x="1719795" y="1623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8381</xdr:rowOff>
    </xdr:from>
    <xdr:to>
      <xdr:col>6</xdr:col>
      <xdr:colOff>38100</xdr:colOff>
      <xdr:row>96</xdr:row>
      <xdr:rowOff>109981</xdr:rowOff>
    </xdr:to>
    <xdr:sp macro="" textlink="">
      <xdr:nvSpPr>
        <xdr:cNvPr id="257" name="楕円 256"/>
        <xdr:cNvSpPr/>
      </xdr:nvSpPr>
      <xdr:spPr>
        <a:xfrm>
          <a:off x="1079500" y="164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126508</xdr:rowOff>
    </xdr:from>
    <xdr:ext cx="599010" cy="259045"/>
    <xdr:sp macro="" textlink="">
      <xdr:nvSpPr>
        <xdr:cNvPr id="258" name="テキスト ボックス 257"/>
        <xdr:cNvSpPr txBox="1"/>
      </xdr:nvSpPr>
      <xdr:spPr>
        <a:xfrm>
          <a:off x="830795" y="1624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151107</xdr:rowOff>
    </xdr:from>
    <xdr:to>
      <xdr:col>55</xdr:col>
      <xdr:colOff>0</xdr:colOff>
      <xdr:row>36</xdr:row>
      <xdr:rowOff>71684</xdr:rowOff>
    </xdr:to>
    <xdr:cxnSp macro="">
      <xdr:nvCxnSpPr>
        <xdr:cNvPr id="288" name="直線コネクタ 287"/>
        <xdr:cNvCxnSpPr/>
      </xdr:nvCxnSpPr>
      <xdr:spPr>
        <a:xfrm>
          <a:off x="9639300" y="5637507"/>
          <a:ext cx="838200" cy="60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34957</xdr:rowOff>
    </xdr:from>
    <xdr:ext cx="534377" cy="259045"/>
    <xdr:sp macro="" textlink="">
      <xdr:nvSpPr>
        <xdr:cNvPr id="289" name="補助費等平均値テキスト"/>
        <xdr:cNvSpPr txBox="1"/>
      </xdr:nvSpPr>
      <xdr:spPr>
        <a:xfrm>
          <a:off x="10528300" y="6378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151107</xdr:rowOff>
    </xdr:from>
    <xdr:to>
      <xdr:col>50</xdr:col>
      <xdr:colOff>114300</xdr:colOff>
      <xdr:row>38</xdr:row>
      <xdr:rowOff>151085</xdr:rowOff>
    </xdr:to>
    <xdr:cxnSp macro="">
      <xdr:nvCxnSpPr>
        <xdr:cNvPr id="291" name="直線コネクタ 290"/>
        <xdr:cNvCxnSpPr/>
      </xdr:nvCxnSpPr>
      <xdr:spPr>
        <a:xfrm flipV="1">
          <a:off x="8750300" y="5637507"/>
          <a:ext cx="889000" cy="102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109802</xdr:rowOff>
    </xdr:from>
    <xdr:to>
      <xdr:col>50</xdr:col>
      <xdr:colOff>165100</xdr:colOff>
      <xdr:row>33</xdr:row>
      <xdr:rowOff>39952</xdr:rowOff>
    </xdr:to>
    <xdr:sp macro="" textlink="">
      <xdr:nvSpPr>
        <xdr:cNvPr id="292" name="フローチャート: 判断 291"/>
        <xdr:cNvSpPr/>
      </xdr:nvSpPr>
      <xdr:spPr>
        <a:xfrm>
          <a:off x="9588500" y="55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31079</xdr:rowOff>
    </xdr:from>
    <xdr:ext cx="599010" cy="259045"/>
    <xdr:sp macro="" textlink="">
      <xdr:nvSpPr>
        <xdr:cNvPr id="293" name="テキスト ボックス 292"/>
        <xdr:cNvSpPr txBox="1"/>
      </xdr:nvSpPr>
      <xdr:spPr>
        <a:xfrm>
          <a:off x="9339795" y="568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151085</xdr:rowOff>
    </xdr:from>
    <xdr:to>
      <xdr:col>45</xdr:col>
      <xdr:colOff>177800</xdr:colOff>
      <xdr:row>39</xdr:row>
      <xdr:rowOff>8751</xdr:rowOff>
    </xdr:to>
    <xdr:cxnSp macro="">
      <xdr:nvCxnSpPr>
        <xdr:cNvPr id="294" name="直線コネクタ 293"/>
        <xdr:cNvCxnSpPr/>
      </xdr:nvCxnSpPr>
      <xdr:spPr>
        <a:xfrm flipV="1">
          <a:off x="7861300" y="6666185"/>
          <a:ext cx="889000" cy="2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32200</xdr:rowOff>
    </xdr:from>
    <xdr:to>
      <xdr:col>46</xdr:col>
      <xdr:colOff>38100</xdr:colOff>
      <xdr:row>38</xdr:row>
      <xdr:rowOff>133800</xdr:rowOff>
    </xdr:to>
    <xdr:sp macro="" textlink="">
      <xdr:nvSpPr>
        <xdr:cNvPr id="295" name="フローチャート: 判断 294"/>
        <xdr:cNvSpPr/>
      </xdr:nvSpPr>
      <xdr:spPr>
        <a:xfrm>
          <a:off x="8699500" y="654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150327</xdr:rowOff>
    </xdr:from>
    <xdr:ext cx="534377" cy="259045"/>
    <xdr:sp macro="" textlink="">
      <xdr:nvSpPr>
        <xdr:cNvPr id="296" name="テキスト ボックス 295"/>
        <xdr:cNvSpPr txBox="1"/>
      </xdr:nvSpPr>
      <xdr:spPr>
        <a:xfrm>
          <a:off x="8483111" y="632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117518</xdr:rowOff>
    </xdr:from>
    <xdr:to>
      <xdr:col>41</xdr:col>
      <xdr:colOff>50800</xdr:colOff>
      <xdr:row>39</xdr:row>
      <xdr:rowOff>8751</xdr:rowOff>
    </xdr:to>
    <xdr:cxnSp macro="">
      <xdr:nvCxnSpPr>
        <xdr:cNvPr id="297" name="直線コネクタ 296"/>
        <xdr:cNvCxnSpPr/>
      </xdr:nvCxnSpPr>
      <xdr:spPr>
        <a:xfrm>
          <a:off x="6972300" y="6632618"/>
          <a:ext cx="889000" cy="6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87581</xdr:rowOff>
    </xdr:from>
    <xdr:to>
      <xdr:col>41</xdr:col>
      <xdr:colOff>101600</xdr:colOff>
      <xdr:row>39</xdr:row>
      <xdr:rowOff>17731</xdr:rowOff>
    </xdr:to>
    <xdr:sp macro="" textlink="">
      <xdr:nvSpPr>
        <xdr:cNvPr id="298" name="フローチャート: 判断 297"/>
        <xdr:cNvSpPr/>
      </xdr:nvSpPr>
      <xdr:spPr>
        <a:xfrm>
          <a:off x="7810500" y="66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34259</xdr:rowOff>
    </xdr:from>
    <xdr:ext cx="534377" cy="259045"/>
    <xdr:sp macro="" textlink="">
      <xdr:nvSpPr>
        <xdr:cNvPr id="299" name="テキスト ボックス 298"/>
        <xdr:cNvSpPr txBox="1"/>
      </xdr:nvSpPr>
      <xdr:spPr>
        <a:xfrm>
          <a:off x="7594111" y="637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113474</xdr:rowOff>
    </xdr:from>
    <xdr:to>
      <xdr:col>36</xdr:col>
      <xdr:colOff>165100</xdr:colOff>
      <xdr:row>39</xdr:row>
      <xdr:rowOff>43624</xdr:rowOff>
    </xdr:to>
    <xdr:sp macro="" textlink="">
      <xdr:nvSpPr>
        <xdr:cNvPr id="300" name="フローチャート: 判断 299"/>
        <xdr:cNvSpPr/>
      </xdr:nvSpPr>
      <xdr:spPr>
        <a:xfrm>
          <a:off x="6921500" y="662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34751</xdr:rowOff>
    </xdr:from>
    <xdr:ext cx="534377" cy="259045"/>
    <xdr:sp macro="" textlink="">
      <xdr:nvSpPr>
        <xdr:cNvPr id="301" name="テキスト ボックス 300"/>
        <xdr:cNvSpPr txBox="1"/>
      </xdr:nvSpPr>
      <xdr:spPr>
        <a:xfrm>
          <a:off x="6705111" y="672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20884</xdr:rowOff>
    </xdr:from>
    <xdr:to>
      <xdr:col>55</xdr:col>
      <xdr:colOff>50800</xdr:colOff>
      <xdr:row>36</xdr:row>
      <xdr:rowOff>122484</xdr:rowOff>
    </xdr:to>
    <xdr:sp macro="" textlink="">
      <xdr:nvSpPr>
        <xdr:cNvPr id="307" name="楕円 306"/>
        <xdr:cNvSpPr/>
      </xdr:nvSpPr>
      <xdr:spPr>
        <a:xfrm>
          <a:off x="10426700" y="619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43761</xdr:rowOff>
    </xdr:from>
    <xdr:ext cx="599010" cy="259045"/>
    <xdr:sp macro="" textlink="">
      <xdr:nvSpPr>
        <xdr:cNvPr id="308" name="補助費等該当値テキスト"/>
        <xdr:cNvSpPr txBox="1"/>
      </xdr:nvSpPr>
      <xdr:spPr>
        <a:xfrm>
          <a:off x="10528300" y="604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100307</xdr:rowOff>
    </xdr:from>
    <xdr:to>
      <xdr:col>50</xdr:col>
      <xdr:colOff>165100</xdr:colOff>
      <xdr:row>33</xdr:row>
      <xdr:rowOff>30457</xdr:rowOff>
    </xdr:to>
    <xdr:sp macro="" textlink="">
      <xdr:nvSpPr>
        <xdr:cNvPr id="309" name="楕円 308"/>
        <xdr:cNvSpPr/>
      </xdr:nvSpPr>
      <xdr:spPr>
        <a:xfrm>
          <a:off x="9588500" y="55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46984</xdr:rowOff>
    </xdr:from>
    <xdr:ext cx="599010" cy="259045"/>
    <xdr:sp macro="" textlink="">
      <xdr:nvSpPr>
        <xdr:cNvPr id="310" name="テキスト ボックス 309"/>
        <xdr:cNvSpPr txBox="1"/>
      </xdr:nvSpPr>
      <xdr:spPr>
        <a:xfrm>
          <a:off x="9339795" y="536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100285</xdr:rowOff>
    </xdr:from>
    <xdr:to>
      <xdr:col>46</xdr:col>
      <xdr:colOff>38100</xdr:colOff>
      <xdr:row>39</xdr:row>
      <xdr:rowOff>30435</xdr:rowOff>
    </xdr:to>
    <xdr:sp macro="" textlink="">
      <xdr:nvSpPr>
        <xdr:cNvPr id="311" name="楕円 310"/>
        <xdr:cNvSpPr/>
      </xdr:nvSpPr>
      <xdr:spPr>
        <a:xfrm>
          <a:off x="8699500" y="66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21562</xdr:rowOff>
    </xdr:from>
    <xdr:ext cx="534377" cy="259045"/>
    <xdr:sp macro="" textlink="">
      <xdr:nvSpPr>
        <xdr:cNvPr id="312" name="テキスト ボックス 311"/>
        <xdr:cNvSpPr txBox="1"/>
      </xdr:nvSpPr>
      <xdr:spPr>
        <a:xfrm>
          <a:off x="8483111" y="670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129401</xdr:rowOff>
    </xdr:from>
    <xdr:to>
      <xdr:col>41</xdr:col>
      <xdr:colOff>101600</xdr:colOff>
      <xdr:row>39</xdr:row>
      <xdr:rowOff>59551</xdr:rowOff>
    </xdr:to>
    <xdr:sp macro="" textlink="">
      <xdr:nvSpPr>
        <xdr:cNvPr id="313" name="楕円 312"/>
        <xdr:cNvSpPr/>
      </xdr:nvSpPr>
      <xdr:spPr>
        <a:xfrm>
          <a:off x="7810500" y="664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50678</xdr:rowOff>
    </xdr:from>
    <xdr:ext cx="534377" cy="259045"/>
    <xdr:sp macro="" textlink="">
      <xdr:nvSpPr>
        <xdr:cNvPr id="314" name="テキスト ボックス 313"/>
        <xdr:cNvSpPr txBox="1"/>
      </xdr:nvSpPr>
      <xdr:spPr>
        <a:xfrm>
          <a:off x="7594111" y="673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66718</xdr:rowOff>
    </xdr:from>
    <xdr:to>
      <xdr:col>36</xdr:col>
      <xdr:colOff>165100</xdr:colOff>
      <xdr:row>38</xdr:row>
      <xdr:rowOff>168318</xdr:rowOff>
    </xdr:to>
    <xdr:sp macro="" textlink="">
      <xdr:nvSpPr>
        <xdr:cNvPr id="315" name="楕円 314"/>
        <xdr:cNvSpPr/>
      </xdr:nvSpPr>
      <xdr:spPr>
        <a:xfrm>
          <a:off x="6921500" y="658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13395</xdr:rowOff>
    </xdr:from>
    <xdr:ext cx="534377" cy="259045"/>
    <xdr:sp macro="" textlink="">
      <xdr:nvSpPr>
        <xdr:cNvPr id="316" name="テキスト ボックス 315"/>
        <xdr:cNvSpPr txBox="1"/>
      </xdr:nvSpPr>
      <xdr:spPr>
        <a:xfrm>
          <a:off x="6705111" y="635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12447</xdr:rowOff>
    </xdr:from>
    <xdr:to>
      <xdr:col>55</xdr:col>
      <xdr:colOff>0</xdr:colOff>
      <xdr:row>58</xdr:row>
      <xdr:rowOff>35723</xdr:rowOff>
    </xdr:to>
    <xdr:cxnSp macro="">
      <xdr:nvCxnSpPr>
        <xdr:cNvPr id="343" name="直線コネクタ 342"/>
        <xdr:cNvCxnSpPr/>
      </xdr:nvCxnSpPr>
      <xdr:spPr>
        <a:xfrm flipV="1">
          <a:off x="9639300" y="9442197"/>
          <a:ext cx="838200" cy="53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84339</xdr:rowOff>
    </xdr:from>
    <xdr:ext cx="534377" cy="259045"/>
    <xdr:sp macro="" textlink="">
      <xdr:nvSpPr>
        <xdr:cNvPr id="344" name="普通建設事業費平均値テキスト"/>
        <xdr:cNvSpPr txBox="1"/>
      </xdr:nvSpPr>
      <xdr:spPr>
        <a:xfrm>
          <a:off x="10528300" y="968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156941</xdr:rowOff>
    </xdr:from>
    <xdr:to>
      <xdr:col>50</xdr:col>
      <xdr:colOff>114300</xdr:colOff>
      <xdr:row>58</xdr:row>
      <xdr:rowOff>35723</xdr:rowOff>
    </xdr:to>
    <xdr:cxnSp macro="">
      <xdr:nvCxnSpPr>
        <xdr:cNvPr id="346" name="直線コネクタ 345"/>
        <xdr:cNvCxnSpPr/>
      </xdr:nvCxnSpPr>
      <xdr:spPr>
        <a:xfrm>
          <a:off x="8750300" y="9586691"/>
          <a:ext cx="889000" cy="39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43354</xdr:rowOff>
    </xdr:from>
    <xdr:to>
      <xdr:col>50</xdr:col>
      <xdr:colOff>165100</xdr:colOff>
      <xdr:row>56</xdr:row>
      <xdr:rowOff>144954</xdr:rowOff>
    </xdr:to>
    <xdr:sp macro="" textlink="">
      <xdr:nvSpPr>
        <xdr:cNvPr id="347" name="フローチャート: 判断 346"/>
        <xdr:cNvSpPr/>
      </xdr:nvSpPr>
      <xdr:spPr>
        <a:xfrm>
          <a:off x="9588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161481</xdr:rowOff>
    </xdr:from>
    <xdr:ext cx="534377" cy="259045"/>
    <xdr:sp macro="" textlink="">
      <xdr:nvSpPr>
        <xdr:cNvPr id="348" name="テキスト ボックス 347"/>
        <xdr:cNvSpPr txBox="1"/>
      </xdr:nvSpPr>
      <xdr:spPr>
        <a:xfrm>
          <a:off x="9372111" y="94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156941</xdr:rowOff>
    </xdr:from>
    <xdr:to>
      <xdr:col>45</xdr:col>
      <xdr:colOff>177800</xdr:colOff>
      <xdr:row>56</xdr:row>
      <xdr:rowOff>129911</xdr:rowOff>
    </xdr:to>
    <xdr:cxnSp macro="">
      <xdr:nvCxnSpPr>
        <xdr:cNvPr id="349" name="直線コネクタ 348"/>
        <xdr:cNvCxnSpPr/>
      </xdr:nvCxnSpPr>
      <xdr:spPr>
        <a:xfrm flipV="1">
          <a:off x="7861300" y="9586691"/>
          <a:ext cx="889000" cy="14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69295</xdr:rowOff>
    </xdr:from>
    <xdr:to>
      <xdr:col>46</xdr:col>
      <xdr:colOff>38100</xdr:colOff>
      <xdr:row>56</xdr:row>
      <xdr:rowOff>170895</xdr:rowOff>
    </xdr:to>
    <xdr:sp macro="" textlink="">
      <xdr:nvSpPr>
        <xdr:cNvPr id="350" name="フローチャート: 判断 349"/>
        <xdr:cNvSpPr/>
      </xdr:nvSpPr>
      <xdr:spPr>
        <a:xfrm>
          <a:off x="8699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162022</xdr:rowOff>
    </xdr:from>
    <xdr:ext cx="534377" cy="259045"/>
    <xdr:sp macro="" textlink="">
      <xdr:nvSpPr>
        <xdr:cNvPr id="351" name="テキスト ボックス 350"/>
        <xdr:cNvSpPr txBox="1"/>
      </xdr:nvSpPr>
      <xdr:spPr>
        <a:xfrm>
          <a:off x="8483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129911</xdr:rowOff>
    </xdr:from>
    <xdr:to>
      <xdr:col>41</xdr:col>
      <xdr:colOff>50800</xdr:colOff>
      <xdr:row>57</xdr:row>
      <xdr:rowOff>37557</xdr:rowOff>
    </xdr:to>
    <xdr:cxnSp macro="">
      <xdr:nvCxnSpPr>
        <xdr:cNvPr id="352" name="直線コネクタ 351"/>
        <xdr:cNvCxnSpPr/>
      </xdr:nvCxnSpPr>
      <xdr:spPr>
        <a:xfrm flipV="1">
          <a:off x="6972300" y="9731111"/>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134255</xdr:rowOff>
    </xdr:from>
    <xdr:to>
      <xdr:col>41</xdr:col>
      <xdr:colOff>101600</xdr:colOff>
      <xdr:row>57</xdr:row>
      <xdr:rowOff>64405</xdr:rowOff>
    </xdr:to>
    <xdr:sp macro="" textlink="">
      <xdr:nvSpPr>
        <xdr:cNvPr id="353" name="フローチャート: 判断 352"/>
        <xdr:cNvSpPr/>
      </xdr:nvSpPr>
      <xdr:spPr>
        <a:xfrm>
          <a:off x="7810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55532</xdr:rowOff>
    </xdr:from>
    <xdr:ext cx="534377" cy="259045"/>
    <xdr:sp macro="" textlink="">
      <xdr:nvSpPr>
        <xdr:cNvPr id="354" name="テキスト ボックス 353"/>
        <xdr:cNvSpPr txBox="1"/>
      </xdr:nvSpPr>
      <xdr:spPr>
        <a:xfrm>
          <a:off x="7594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99616</xdr:rowOff>
    </xdr:from>
    <xdr:to>
      <xdr:col>36</xdr:col>
      <xdr:colOff>165100</xdr:colOff>
      <xdr:row>57</xdr:row>
      <xdr:rowOff>29766</xdr:rowOff>
    </xdr:to>
    <xdr:sp macro="" textlink="">
      <xdr:nvSpPr>
        <xdr:cNvPr id="355" name="フローチャート: 判断 354"/>
        <xdr:cNvSpPr/>
      </xdr:nvSpPr>
      <xdr:spPr>
        <a:xfrm>
          <a:off x="6921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46293</xdr:rowOff>
    </xdr:from>
    <xdr:ext cx="534377" cy="259045"/>
    <xdr:sp macro="" textlink="">
      <xdr:nvSpPr>
        <xdr:cNvPr id="356" name="テキスト ボックス 355"/>
        <xdr:cNvSpPr txBox="1"/>
      </xdr:nvSpPr>
      <xdr:spPr>
        <a:xfrm>
          <a:off x="6705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133097</xdr:rowOff>
    </xdr:from>
    <xdr:to>
      <xdr:col>55</xdr:col>
      <xdr:colOff>50800</xdr:colOff>
      <xdr:row>55</xdr:row>
      <xdr:rowOff>63247</xdr:rowOff>
    </xdr:to>
    <xdr:sp macro="" textlink="">
      <xdr:nvSpPr>
        <xdr:cNvPr id="362" name="楕円 361"/>
        <xdr:cNvSpPr/>
      </xdr:nvSpPr>
      <xdr:spPr>
        <a:xfrm>
          <a:off x="10426700" y="939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155974</xdr:rowOff>
    </xdr:from>
    <xdr:ext cx="599010" cy="259045"/>
    <xdr:sp macro="" textlink="">
      <xdr:nvSpPr>
        <xdr:cNvPr id="363" name="普通建設事業費該当値テキスト"/>
        <xdr:cNvSpPr txBox="1"/>
      </xdr:nvSpPr>
      <xdr:spPr>
        <a:xfrm>
          <a:off x="10528300" y="9242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156373</xdr:rowOff>
    </xdr:from>
    <xdr:to>
      <xdr:col>50</xdr:col>
      <xdr:colOff>165100</xdr:colOff>
      <xdr:row>58</xdr:row>
      <xdr:rowOff>86523</xdr:rowOff>
    </xdr:to>
    <xdr:sp macro="" textlink="">
      <xdr:nvSpPr>
        <xdr:cNvPr id="364" name="楕円 363"/>
        <xdr:cNvSpPr/>
      </xdr:nvSpPr>
      <xdr:spPr>
        <a:xfrm>
          <a:off x="9588500" y="992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77650</xdr:rowOff>
    </xdr:from>
    <xdr:ext cx="534377" cy="259045"/>
    <xdr:sp macro="" textlink="">
      <xdr:nvSpPr>
        <xdr:cNvPr id="365" name="テキスト ボックス 364"/>
        <xdr:cNvSpPr txBox="1"/>
      </xdr:nvSpPr>
      <xdr:spPr>
        <a:xfrm>
          <a:off x="9372111" y="1002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106141</xdr:rowOff>
    </xdr:from>
    <xdr:to>
      <xdr:col>46</xdr:col>
      <xdr:colOff>38100</xdr:colOff>
      <xdr:row>56</xdr:row>
      <xdr:rowOff>36291</xdr:rowOff>
    </xdr:to>
    <xdr:sp macro="" textlink="">
      <xdr:nvSpPr>
        <xdr:cNvPr id="366" name="楕円 365"/>
        <xdr:cNvSpPr/>
      </xdr:nvSpPr>
      <xdr:spPr>
        <a:xfrm>
          <a:off x="8699500" y="953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52818</xdr:rowOff>
    </xdr:from>
    <xdr:ext cx="599010" cy="259045"/>
    <xdr:sp macro="" textlink="">
      <xdr:nvSpPr>
        <xdr:cNvPr id="367" name="テキスト ボックス 366"/>
        <xdr:cNvSpPr txBox="1"/>
      </xdr:nvSpPr>
      <xdr:spPr>
        <a:xfrm>
          <a:off x="8450795" y="9311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79111</xdr:rowOff>
    </xdr:from>
    <xdr:to>
      <xdr:col>41</xdr:col>
      <xdr:colOff>101600</xdr:colOff>
      <xdr:row>57</xdr:row>
      <xdr:rowOff>9261</xdr:rowOff>
    </xdr:to>
    <xdr:sp macro="" textlink="">
      <xdr:nvSpPr>
        <xdr:cNvPr id="368" name="楕円 367"/>
        <xdr:cNvSpPr/>
      </xdr:nvSpPr>
      <xdr:spPr>
        <a:xfrm>
          <a:off x="7810500" y="968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25788</xdr:rowOff>
    </xdr:from>
    <xdr:ext cx="534377" cy="259045"/>
    <xdr:sp macro="" textlink="">
      <xdr:nvSpPr>
        <xdr:cNvPr id="369" name="テキスト ボックス 368"/>
        <xdr:cNvSpPr txBox="1"/>
      </xdr:nvSpPr>
      <xdr:spPr>
        <a:xfrm>
          <a:off x="7594111" y="945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158207</xdr:rowOff>
    </xdr:from>
    <xdr:to>
      <xdr:col>36</xdr:col>
      <xdr:colOff>165100</xdr:colOff>
      <xdr:row>57</xdr:row>
      <xdr:rowOff>88357</xdr:rowOff>
    </xdr:to>
    <xdr:sp macro="" textlink="">
      <xdr:nvSpPr>
        <xdr:cNvPr id="370" name="楕円 369"/>
        <xdr:cNvSpPr/>
      </xdr:nvSpPr>
      <xdr:spPr>
        <a:xfrm>
          <a:off x="6921500" y="975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79484</xdr:rowOff>
    </xdr:from>
    <xdr:ext cx="534377" cy="259045"/>
    <xdr:sp macro="" textlink="">
      <xdr:nvSpPr>
        <xdr:cNvPr id="371" name="テキスト ボックス 370"/>
        <xdr:cNvSpPr txBox="1"/>
      </xdr:nvSpPr>
      <xdr:spPr>
        <a:xfrm>
          <a:off x="6705111" y="985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7" name="直線コネクタ 396"/>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400" name="普通建設事業費 （ うち新規整備　）最大値テキスト"/>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401" name="直線コネクタ 400"/>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28894</xdr:rowOff>
    </xdr:from>
    <xdr:to>
      <xdr:col>55</xdr:col>
      <xdr:colOff>0</xdr:colOff>
      <xdr:row>79</xdr:row>
      <xdr:rowOff>84444</xdr:rowOff>
    </xdr:to>
    <xdr:cxnSp macro="">
      <xdr:nvCxnSpPr>
        <xdr:cNvPr id="402" name="直線コネクタ 401"/>
        <xdr:cNvCxnSpPr/>
      </xdr:nvCxnSpPr>
      <xdr:spPr>
        <a:xfrm flipV="1">
          <a:off x="9639300" y="12030394"/>
          <a:ext cx="838200" cy="159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69336</xdr:rowOff>
    </xdr:from>
    <xdr:ext cx="534377" cy="259045"/>
    <xdr:sp macro="" textlink="">
      <xdr:nvSpPr>
        <xdr:cNvPr id="403" name="普通建設事業費 （ うち新規整備　）平均値テキスト"/>
        <xdr:cNvSpPr txBox="1"/>
      </xdr:nvSpPr>
      <xdr:spPr>
        <a:xfrm>
          <a:off x="10528300" y="13270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404" name="フローチャート: 判断 403"/>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52456</xdr:rowOff>
    </xdr:from>
    <xdr:to>
      <xdr:col>50</xdr:col>
      <xdr:colOff>114300</xdr:colOff>
      <xdr:row>79</xdr:row>
      <xdr:rowOff>84444</xdr:rowOff>
    </xdr:to>
    <xdr:cxnSp macro="">
      <xdr:nvCxnSpPr>
        <xdr:cNvPr id="405" name="直線コネクタ 404"/>
        <xdr:cNvCxnSpPr/>
      </xdr:nvCxnSpPr>
      <xdr:spPr>
        <a:xfrm>
          <a:off x="8750300" y="12739756"/>
          <a:ext cx="889000" cy="88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89945</xdr:rowOff>
    </xdr:from>
    <xdr:to>
      <xdr:col>50</xdr:col>
      <xdr:colOff>165100</xdr:colOff>
      <xdr:row>78</xdr:row>
      <xdr:rowOff>20095</xdr:rowOff>
    </xdr:to>
    <xdr:sp macro="" textlink="">
      <xdr:nvSpPr>
        <xdr:cNvPr id="406" name="フローチャート: 判断 405"/>
        <xdr:cNvSpPr/>
      </xdr:nvSpPr>
      <xdr:spPr>
        <a:xfrm>
          <a:off x="9588500" y="132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36622</xdr:rowOff>
    </xdr:from>
    <xdr:ext cx="534377" cy="259045"/>
    <xdr:sp macro="" textlink="">
      <xdr:nvSpPr>
        <xdr:cNvPr id="407" name="テキスト ボックス 406"/>
        <xdr:cNvSpPr txBox="1"/>
      </xdr:nvSpPr>
      <xdr:spPr>
        <a:xfrm>
          <a:off x="9372111" y="130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52456</xdr:rowOff>
    </xdr:from>
    <xdr:to>
      <xdr:col>45</xdr:col>
      <xdr:colOff>177800</xdr:colOff>
      <xdr:row>77</xdr:row>
      <xdr:rowOff>149530</xdr:rowOff>
    </xdr:to>
    <xdr:cxnSp macro="">
      <xdr:nvCxnSpPr>
        <xdr:cNvPr id="408" name="直線コネクタ 407"/>
        <xdr:cNvCxnSpPr/>
      </xdr:nvCxnSpPr>
      <xdr:spPr>
        <a:xfrm flipV="1">
          <a:off x="7861300" y="12739756"/>
          <a:ext cx="889000" cy="61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69518</xdr:rowOff>
    </xdr:from>
    <xdr:to>
      <xdr:col>46</xdr:col>
      <xdr:colOff>38100</xdr:colOff>
      <xdr:row>77</xdr:row>
      <xdr:rowOff>171118</xdr:rowOff>
    </xdr:to>
    <xdr:sp macro="" textlink="">
      <xdr:nvSpPr>
        <xdr:cNvPr id="409" name="フローチャート: 判断 408"/>
        <xdr:cNvSpPr/>
      </xdr:nvSpPr>
      <xdr:spPr>
        <a:xfrm>
          <a:off x="8699500" y="1327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162245</xdr:rowOff>
    </xdr:from>
    <xdr:ext cx="534377" cy="259045"/>
    <xdr:sp macro="" textlink="">
      <xdr:nvSpPr>
        <xdr:cNvPr id="410" name="テキスト ボックス 409"/>
        <xdr:cNvSpPr txBox="1"/>
      </xdr:nvSpPr>
      <xdr:spPr>
        <a:xfrm>
          <a:off x="8483111" y="1336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149530</xdr:rowOff>
    </xdr:from>
    <xdr:to>
      <xdr:col>41</xdr:col>
      <xdr:colOff>50800</xdr:colOff>
      <xdr:row>77</xdr:row>
      <xdr:rowOff>165777</xdr:rowOff>
    </xdr:to>
    <xdr:cxnSp macro="">
      <xdr:nvCxnSpPr>
        <xdr:cNvPr id="411" name="直線コネクタ 410"/>
        <xdr:cNvCxnSpPr/>
      </xdr:nvCxnSpPr>
      <xdr:spPr>
        <a:xfrm flipV="1">
          <a:off x="6972300" y="13351180"/>
          <a:ext cx="889000" cy="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160925</xdr:rowOff>
    </xdr:from>
    <xdr:to>
      <xdr:col>41</xdr:col>
      <xdr:colOff>101600</xdr:colOff>
      <xdr:row>78</xdr:row>
      <xdr:rowOff>91075</xdr:rowOff>
    </xdr:to>
    <xdr:sp macro="" textlink="">
      <xdr:nvSpPr>
        <xdr:cNvPr id="412" name="フローチャート: 判断 411"/>
        <xdr:cNvSpPr/>
      </xdr:nvSpPr>
      <xdr:spPr>
        <a:xfrm>
          <a:off x="7810500" y="133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82202</xdr:rowOff>
    </xdr:from>
    <xdr:ext cx="534377" cy="259045"/>
    <xdr:sp macro="" textlink="">
      <xdr:nvSpPr>
        <xdr:cNvPr id="413" name="テキスト ボックス 412"/>
        <xdr:cNvSpPr txBox="1"/>
      </xdr:nvSpPr>
      <xdr:spPr>
        <a:xfrm>
          <a:off x="7594111" y="134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116593</xdr:rowOff>
    </xdr:from>
    <xdr:to>
      <xdr:col>36</xdr:col>
      <xdr:colOff>165100</xdr:colOff>
      <xdr:row>78</xdr:row>
      <xdr:rowOff>46743</xdr:rowOff>
    </xdr:to>
    <xdr:sp macro="" textlink="">
      <xdr:nvSpPr>
        <xdr:cNvPr id="414" name="フローチャート: 判断 413"/>
        <xdr:cNvSpPr/>
      </xdr:nvSpPr>
      <xdr:spPr>
        <a:xfrm>
          <a:off x="6921500" y="1331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37870</xdr:rowOff>
    </xdr:from>
    <xdr:ext cx="534377" cy="259045"/>
    <xdr:sp macro="" textlink="">
      <xdr:nvSpPr>
        <xdr:cNvPr id="415" name="テキスト ボックス 414"/>
        <xdr:cNvSpPr txBox="1"/>
      </xdr:nvSpPr>
      <xdr:spPr>
        <a:xfrm>
          <a:off x="6705111" y="134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149544</xdr:rowOff>
    </xdr:from>
    <xdr:to>
      <xdr:col>55</xdr:col>
      <xdr:colOff>50800</xdr:colOff>
      <xdr:row>70</xdr:row>
      <xdr:rowOff>79694</xdr:rowOff>
    </xdr:to>
    <xdr:sp macro="" textlink="">
      <xdr:nvSpPr>
        <xdr:cNvPr id="421" name="楕円 420"/>
        <xdr:cNvSpPr/>
      </xdr:nvSpPr>
      <xdr:spPr>
        <a:xfrm>
          <a:off x="10426700" y="1197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102571</xdr:rowOff>
    </xdr:from>
    <xdr:ext cx="534377" cy="259045"/>
    <xdr:sp macro="" textlink="">
      <xdr:nvSpPr>
        <xdr:cNvPr id="422" name="普通建設事業費 （ うち新規整備　）該当値テキスト"/>
        <xdr:cNvSpPr txBox="1"/>
      </xdr:nvSpPr>
      <xdr:spPr>
        <a:xfrm>
          <a:off x="10528300" y="1193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33644</xdr:rowOff>
    </xdr:from>
    <xdr:to>
      <xdr:col>50</xdr:col>
      <xdr:colOff>165100</xdr:colOff>
      <xdr:row>79</xdr:row>
      <xdr:rowOff>135244</xdr:rowOff>
    </xdr:to>
    <xdr:sp macro="" textlink="">
      <xdr:nvSpPr>
        <xdr:cNvPr id="423" name="楕円 422"/>
        <xdr:cNvSpPr/>
      </xdr:nvSpPr>
      <xdr:spPr>
        <a:xfrm>
          <a:off x="9588500" y="135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126371</xdr:rowOff>
    </xdr:from>
    <xdr:ext cx="378565" cy="259045"/>
    <xdr:sp macro="" textlink="">
      <xdr:nvSpPr>
        <xdr:cNvPr id="424" name="テキスト ボックス 423"/>
        <xdr:cNvSpPr txBox="1"/>
      </xdr:nvSpPr>
      <xdr:spPr>
        <a:xfrm>
          <a:off x="9450017" y="13670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1656</xdr:rowOff>
    </xdr:from>
    <xdr:to>
      <xdr:col>46</xdr:col>
      <xdr:colOff>38100</xdr:colOff>
      <xdr:row>74</xdr:row>
      <xdr:rowOff>103256</xdr:rowOff>
    </xdr:to>
    <xdr:sp macro="" textlink="">
      <xdr:nvSpPr>
        <xdr:cNvPr id="425" name="楕円 424"/>
        <xdr:cNvSpPr/>
      </xdr:nvSpPr>
      <xdr:spPr>
        <a:xfrm>
          <a:off x="8699500" y="1268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119783</xdr:rowOff>
    </xdr:from>
    <xdr:ext cx="534377" cy="259045"/>
    <xdr:sp macro="" textlink="">
      <xdr:nvSpPr>
        <xdr:cNvPr id="426" name="テキスト ボックス 425"/>
        <xdr:cNvSpPr txBox="1"/>
      </xdr:nvSpPr>
      <xdr:spPr>
        <a:xfrm>
          <a:off x="8483111" y="124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98730</xdr:rowOff>
    </xdr:from>
    <xdr:to>
      <xdr:col>41</xdr:col>
      <xdr:colOff>101600</xdr:colOff>
      <xdr:row>78</xdr:row>
      <xdr:rowOff>28880</xdr:rowOff>
    </xdr:to>
    <xdr:sp macro="" textlink="">
      <xdr:nvSpPr>
        <xdr:cNvPr id="427" name="楕円 426"/>
        <xdr:cNvSpPr/>
      </xdr:nvSpPr>
      <xdr:spPr>
        <a:xfrm>
          <a:off x="7810500" y="133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45407</xdr:rowOff>
    </xdr:from>
    <xdr:ext cx="534377" cy="259045"/>
    <xdr:sp macro="" textlink="">
      <xdr:nvSpPr>
        <xdr:cNvPr id="428" name="テキスト ボックス 427"/>
        <xdr:cNvSpPr txBox="1"/>
      </xdr:nvSpPr>
      <xdr:spPr>
        <a:xfrm>
          <a:off x="7594111" y="1307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114977</xdr:rowOff>
    </xdr:from>
    <xdr:to>
      <xdr:col>36</xdr:col>
      <xdr:colOff>165100</xdr:colOff>
      <xdr:row>78</xdr:row>
      <xdr:rowOff>45127</xdr:rowOff>
    </xdr:to>
    <xdr:sp macro="" textlink="">
      <xdr:nvSpPr>
        <xdr:cNvPr id="429" name="楕円 428"/>
        <xdr:cNvSpPr/>
      </xdr:nvSpPr>
      <xdr:spPr>
        <a:xfrm>
          <a:off x="6921500" y="1331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61654</xdr:rowOff>
    </xdr:from>
    <xdr:ext cx="534377" cy="259045"/>
    <xdr:sp macro="" textlink="">
      <xdr:nvSpPr>
        <xdr:cNvPr id="430" name="テキスト ボックス 429"/>
        <xdr:cNvSpPr txBox="1"/>
      </xdr:nvSpPr>
      <xdr:spPr>
        <a:xfrm>
          <a:off x="6705111" y="1309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2" name="直線コネクタ 451"/>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3" name="普通建設事業費 （ うち更新整備　）最小値テキスト"/>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4" name="直線コネクタ 453"/>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5" name="普通建設事業費 （ うち更新整備　）最大値テキスト"/>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6" name="直線コネクタ 455"/>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137387</xdr:rowOff>
    </xdr:from>
    <xdr:to>
      <xdr:col>55</xdr:col>
      <xdr:colOff>0</xdr:colOff>
      <xdr:row>98</xdr:row>
      <xdr:rowOff>49061</xdr:rowOff>
    </xdr:to>
    <xdr:cxnSp macro="">
      <xdr:nvCxnSpPr>
        <xdr:cNvPr id="457" name="直線コネクタ 456"/>
        <xdr:cNvCxnSpPr/>
      </xdr:nvCxnSpPr>
      <xdr:spPr>
        <a:xfrm flipV="1">
          <a:off x="9639300" y="16768037"/>
          <a:ext cx="838200" cy="8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8" name="普通建設事業費 （ うち更新整備　）平均値テキスト"/>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9" name="フローチャート: 判断 458"/>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85782</xdr:rowOff>
    </xdr:from>
    <xdr:to>
      <xdr:col>50</xdr:col>
      <xdr:colOff>114300</xdr:colOff>
      <xdr:row>98</xdr:row>
      <xdr:rowOff>49061</xdr:rowOff>
    </xdr:to>
    <xdr:cxnSp macro="">
      <xdr:nvCxnSpPr>
        <xdr:cNvPr id="460" name="直線コネクタ 459"/>
        <xdr:cNvCxnSpPr/>
      </xdr:nvCxnSpPr>
      <xdr:spPr>
        <a:xfrm>
          <a:off x="8750300" y="16716432"/>
          <a:ext cx="889000" cy="13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930</xdr:rowOff>
    </xdr:from>
    <xdr:to>
      <xdr:col>50</xdr:col>
      <xdr:colOff>165100</xdr:colOff>
      <xdr:row>97</xdr:row>
      <xdr:rowOff>102530</xdr:rowOff>
    </xdr:to>
    <xdr:sp macro="" textlink="">
      <xdr:nvSpPr>
        <xdr:cNvPr id="461" name="フローチャート: 判断 460"/>
        <xdr:cNvSpPr/>
      </xdr:nvSpPr>
      <xdr:spPr>
        <a:xfrm>
          <a:off x="9588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119057</xdr:rowOff>
    </xdr:from>
    <xdr:ext cx="534377" cy="259045"/>
    <xdr:sp macro="" textlink="">
      <xdr:nvSpPr>
        <xdr:cNvPr id="462" name="テキスト ボックス 461"/>
        <xdr:cNvSpPr txBox="1"/>
      </xdr:nvSpPr>
      <xdr:spPr>
        <a:xfrm>
          <a:off x="9372111" y="164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72276</xdr:rowOff>
    </xdr:from>
    <xdr:to>
      <xdr:col>45</xdr:col>
      <xdr:colOff>177800</xdr:colOff>
      <xdr:row>97</xdr:row>
      <xdr:rowOff>85782</xdr:rowOff>
    </xdr:to>
    <xdr:cxnSp macro="">
      <xdr:nvCxnSpPr>
        <xdr:cNvPr id="463" name="直線コネクタ 462"/>
        <xdr:cNvCxnSpPr/>
      </xdr:nvCxnSpPr>
      <xdr:spPr>
        <a:xfrm>
          <a:off x="7861300" y="16702926"/>
          <a:ext cx="889000" cy="1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33734</xdr:rowOff>
    </xdr:from>
    <xdr:to>
      <xdr:col>46</xdr:col>
      <xdr:colOff>38100</xdr:colOff>
      <xdr:row>97</xdr:row>
      <xdr:rowOff>135334</xdr:rowOff>
    </xdr:to>
    <xdr:sp macro="" textlink="">
      <xdr:nvSpPr>
        <xdr:cNvPr id="464" name="フローチャート: 判断 463"/>
        <xdr:cNvSpPr/>
      </xdr:nvSpPr>
      <xdr:spPr>
        <a:xfrm>
          <a:off x="8699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151861</xdr:rowOff>
    </xdr:from>
    <xdr:ext cx="534377" cy="259045"/>
    <xdr:sp macro="" textlink="">
      <xdr:nvSpPr>
        <xdr:cNvPr id="465" name="テキスト ボックス 464"/>
        <xdr:cNvSpPr txBox="1"/>
      </xdr:nvSpPr>
      <xdr:spPr>
        <a:xfrm>
          <a:off x="8483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72276</xdr:rowOff>
    </xdr:from>
    <xdr:to>
      <xdr:col>41</xdr:col>
      <xdr:colOff>50800</xdr:colOff>
      <xdr:row>97</xdr:row>
      <xdr:rowOff>150326</xdr:rowOff>
    </xdr:to>
    <xdr:cxnSp macro="">
      <xdr:nvCxnSpPr>
        <xdr:cNvPr id="466" name="直線コネクタ 465"/>
        <xdr:cNvCxnSpPr/>
      </xdr:nvCxnSpPr>
      <xdr:spPr>
        <a:xfrm flipV="1">
          <a:off x="6972300" y="16702926"/>
          <a:ext cx="889000" cy="7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66201</xdr:rowOff>
    </xdr:from>
    <xdr:to>
      <xdr:col>41</xdr:col>
      <xdr:colOff>101600</xdr:colOff>
      <xdr:row>97</xdr:row>
      <xdr:rowOff>167801</xdr:rowOff>
    </xdr:to>
    <xdr:sp macro="" textlink="">
      <xdr:nvSpPr>
        <xdr:cNvPr id="467" name="フローチャート: 判断 466"/>
        <xdr:cNvSpPr/>
      </xdr:nvSpPr>
      <xdr:spPr>
        <a:xfrm>
          <a:off x="7810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158928</xdr:rowOff>
    </xdr:from>
    <xdr:ext cx="534377" cy="259045"/>
    <xdr:sp macro="" textlink="">
      <xdr:nvSpPr>
        <xdr:cNvPr id="468" name="テキスト ボックス 467"/>
        <xdr:cNvSpPr txBox="1"/>
      </xdr:nvSpPr>
      <xdr:spPr>
        <a:xfrm>
          <a:off x="7594111" y="167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51557</xdr:rowOff>
    </xdr:from>
    <xdr:to>
      <xdr:col>36</xdr:col>
      <xdr:colOff>165100</xdr:colOff>
      <xdr:row>97</xdr:row>
      <xdr:rowOff>153157</xdr:rowOff>
    </xdr:to>
    <xdr:sp macro="" textlink="">
      <xdr:nvSpPr>
        <xdr:cNvPr id="469" name="フローチャート: 判断 468"/>
        <xdr:cNvSpPr/>
      </xdr:nvSpPr>
      <xdr:spPr>
        <a:xfrm>
          <a:off x="6921500" y="1668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169684</xdr:rowOff>
    </xdr:from>
    <xdr:ext cx="534377" cy="259045"/>
    <xdr:sp macro="" textlink="">
      <xdr:nvSpPr>
        <xdr:cNvPr id="470" name="テキスト ボックス 469"/>
        <xdr:cNvSpPr txBox="1"/>
      </xdr:nvSpPr>
      <xdr:spPr>
        <a:xfrm>
          <a:off x="6705111" y="164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86587</xdr:rowOff>
    </xdr:from>
    <xdr:to>
      <xdr:col>55</xdr:col>
      <xdr:colOff>50800</xdr:colOff>
      <xdr:row>98</xdr:row>
      <xdr:rowOff>16737</xdr:rowOff>
    </xdr:to>
    <xdr:sp macro="" textlink="">
      <xdr:nvSpPr>
        <xdr:cNvPr id="476" name="楕円 475"/>
        <xdr:cNvSpPr/>
      </xdr:nvSpPr>
      <xdr:spPr>
        <a:xfrm>
          <a:off x="10426700" y="1671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65014</xdr:rowOff>
    </xdr:from>
    <xdr:ext cx="534377" cy="259045"/>
    <xdr:sp macro="" textlink="">
      <xdr:nvSpPr>
        <xdr:cNvPr id="477" name="普通建設事業費 （ うち更新整備　）該当値テキスト"/>
        <xdr:cNvSpPr txBox="1"/>
      </xdr:nvSpPr>
      <xdr:spPr>
        <a:xfrm>
          <a:off x="10528300" y="1669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169711</xdr:rowOff>
    </xdr:from>
    <xdr:to>
      <xdr:col>50</xdr:col>
      <xdr:colOff>165100</xdr:colOff>
      <xdr:row>98</xdr:row>
      <xdr:rowOff>99861</xdr:rowOff>
    </xdr:to>
    <xdr:sp macro="" textlink="">
      <xdr:nvSpPr>
        <xdr:cNvPr id="478" name="楕円 477"/>
        <xdr:cNvSpPr/>
      </xdr:nvSpPr>
      <xdr:spPr>
        <a:xfrm>
          <a:off x="9588500" y="1680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90988</xdr:rowOff>
    </xdr:from>
    <xdr:ext cx="534377" cy="259045"/>
    <xdr:sp macro="" textlink="">
      <xdr:nvSpPr>
        <xdr:cNvPr id="479" name="テキスト ボックス 478"/>
        <xdr:cNvSpPr txBox="1"/>
      </xdr:nvSpPr>
      <xdr:spPr>
        <a:xfrm>
          <a:off x="9372111" y="1689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34982</xdr:rowOff>
    </xdr:from>
    <xdr:to>
      <xdr:col>46</xdr:col>
      <xdr:colOff>38100</xdr:colOff>
      <xdr:row>97</xdr:row>
      <xdr:rowOff>136582</xdr:rowOff>
    </xdr:to>
    <xdr:sp macro="" textlink="">
      <xdr:nvSpPr>
        <xdr:cNvPr id="480" name="楕円 479"/>
        <xdr:cNvSpPr/>
      </xdr:nvSpPr>
      <xdr:spPr>
        <a:xfrm>
          <a:off x="8699500" y="1666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127709</xdr:rowOff>
    </xdr:from>
    <xdr:ext cx="534377" cy="259045"/>
    <xdr:sp macro="" textlink="">
      <xdr:nvSpPr>
        <xdr:cNvPr id="481" name="テキスト ボックス 480"/>
        <xdr:cNvSpPr txBox="1"/>
      </xdr:nvSpPr>
      <xdr:spPr>
        <a:xfrm>
          <a:off x="8483111" y="167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21476</xdr:rowOff>
    </xdr:from>
    <xdr:to>
      <xdr:col>41</xdr:col>
      <xdr:colOff>101600</xdr:colOff>
      <xdr:row>97</xdr:row>
      <xdr:rowOff>123076</xdr:rowOff>
    </xdr:to>
    <xdr:sp macro="" textlink="">
      <xdr:nvSpPr>
        <xdr:cNvPr id="482" name="楕円 481"/>
        <xdr:cNvSpPr/>
      </xdr:nvSpPr>
      <xdr:spPr>
        <a:xfrm>
          <a:off x="7810500" y="1665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139603</xdr:rowOff>
    </xdr:from>
    <xdr:ext cx="534377" cy="259045"/>
    <xdr:sp macro="" textlink="">
      <xdr:nvSpPr>
        <xdr:cNvPr id="483" name="テキスト ボックス 482"/>
        <xdr:cNvSpPr txBox="1"/>
      </xdr:nvSpPr>
      <xdr:spPr>
        <a:xfrm>
          <a:off x="7594111" y="1642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99526</xdr:rowOff>
    </xdr:from>
    <xdr:to>
      <xdr:col>36</xdr:col>
      <xdr:colOff>165100</xdr:colOff>
      <xdr:row>98</xdr:row>
      <xdr:rowOff>29676</xdr:rowOff>
    </xdr:to>
    <xdr:sp macro="" textlink="">
      <xdr:nvSpPr>
        <xdr:cNvPr id="484" name="楕円 483"/>
        <xdr:cNvSpPr/>
      </xdr:nvSpPr>
      <xdr:spPr>
        <a:xfrm>
          <a:off x="6921500" y="1673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20803</xdr:rowOff>
    </xdr:from>
    <xdr:ext cx="534377" cy="259045"/>
    <xdr:sp macro="" textlink="">
      <xdr:nvSpPr>
        <xdr:cNvPr id="485" name="テキスト ボックス 484"/>
        <xdr:cNvSpPr txBox="1"/>
      </xdr:nvSpPr>
      <xdr:spPr>
        <a:xfrm>
          <a:off x="6705111" y="1682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1" name="直線コネクタ 510"/>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4" name="災害復旧事業費最大値テキスト"/>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5" name="直線コネクタ 514"/>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118680</xdr:rowOff>
    </xdr:from>
    <xdr:to>
      <xdr:col>85</xdr:col>
      <xdr:colOff>127000</xdr:colOff>
      <xdr:row>35</xdr:row>
      <xdr:rowOff>151696</xdr:rowOff>
    </xdr:to>
    <xdr:cxnSp macro="">
      <xdr:nvCxnSpPr>
        <xdr:cNvPr id="516" name="直線コネクタ 515"/>
        <xdr:cNvCxnSpPr/>
      </xdr:nvCxnSpPr>
      <xdr:spPr>
        <a:xfrm flipV="1">
          <a:off x="15481300" y="5947980"/>
          <a:ext cx="838200" cy="20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113265</xdr:rowOff>
    </xdr:from>
    <xdr:ext cx="469744" cy="259045"/>
    <xdr:sp macro="" textlink="">
      <xdr:nvSpPr>
        <xdr:cNvPr id="517" name="災害復旧事業費平均値テキスト"/>
        <xdr:cNvSpPr txBox="1"/>
      </xdr:nvSpPr>
      <xdr:spPr>
        <a:xfrm>
          <a:off x="16370300" y="6628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8" name="フローチャート: 判断 517"/>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151696</xdr:rowOff>
    </xdr:from>
    <xdr:to>
      <xdr:col>81</xdr:col>
      <xdr:colOff>50800</xdr:colOff>
      <xdr:row>39</xdr:row>
      <xdr:rowOff>57905</xdr:rowOff>
    </xdr:to>
    <xdr:cxnSp macro="">
      <xdr:nvCxnSpPr>
        <xdr:cNvPr id="519" name="直線コネクタ 518"/>
        <xdr:cNvCxnSpPr/>
      </xdr:nvCxnSpPr>
      <xdr:spPr>
        <a:xfrm flipV="1">
          <a:off x="14592300" y="6152446"/>
          <a:ext cx="889000" cy="59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68555</xdr:rowOff>
    </xdr:from>
    <xdr:to>
      <xdr:col>81</xdr:col>
      <xdr:colOff>101600</xdr:colOff>
      <xdr:row>38</xdr:row>
      <xdr:rowOff>170155</xdr:rowOff>
    </xdr:to>
    <xdr:sp macro="" textlink="">
      <xdr:nvSpPr>
        <xdr:cNvPr id="520" name="フローチャート: 判断 519"/>
        <xdr:cNvSpPr/>
      </xdr:nvSpPr>
      <xdr:spPr>
        <a:xfrm>
          <a:off x="15430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161282</xdr:rowOff>
    </xdr:from>
    <xdr:ext cx="534377" cy="259045"/>
    <xdr:sp macro="" textlink="">
      <xdr:nvSpPr>
        <xdr:cNvPr id="521" name="テキスト ボックス 520"/>
        <xdr:cNvSpPr txBox="1"/>
      </xdr:nvSpPr>
      <xdr:spPr>
        <a:xfrm>
          <a:off x="15214111" y="667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57905</xdr:rowOff>
    </xdr:from>
    <xdr:to>
      <xdr:col>76</xdr:col>
      <xdr:colOff>114300</xdr:colOff>
      <xdr:row>39</xdr:row>
      <xdr:rowOff>71055</xdr:rowOff>
    </xdr:to>
    <xdr:cxnSp macro="">
      <xdr:nvCxnSpPr>
        <xdr:cNvPr id="522" name="直線コネクタ 521"/>
        <xdr:cNvCxnSpPr/>
      </xdr:nvCxnSpPr>
      <xdr:spPr>
        <a:xfrm flipV="1">
          <a:off x="13703300" y="6744455"/>
          <a:ext cx="889000" cy="1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132813</xdr:rowOff>
    </xdr:from>
    <xdr:to>
      <xdr:col>76</xdr:col>
      <xdr:colOff>165100</xdr:colOff>
      <xdr:row>39</xdr:row>
      <xdr:rowOff>62963</xdr:rowOff>
    </xdr:to>
    <xdr:sp macro="" textlink="">
      <xdr:nvSpPr>
        <xdr:cNvPr id="523" name="フローチャート: 判断 522"/>
        <xdr:cNvSpPr/>
      </xdr:nvSpPr>
      <xdr:spPr>
        <a:xfrm>
          <a:off x="14541500" y="664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79490</xdr:rowOff>
    </xdr:from>
    <xdr:ext cx="469744" cy="259045"/>
    <xdr:sp macro="" textlink="">
      <xdr:nvSpPr>
        <xdr:cNvPr id="524" name="テキスト ボックス 523"/>
        <xdr:cNvSpPr txBox="1"/>
      </xdr:nvSpPr>
      <xdr:spPr>
        <a:xfrm>
          <a:off x="14357428" y="642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60332</xdr:rowOff>
    </xdr:from>
    <xdr:to>
      <xdr:col>71</xdr:col>
      <xdr:colOff>177800</xdr:colOff>
      <xdr:row>39</xdr:row>
      <xdr:rowOff>71055</xdr:rowOff>
    </xdr:to>
    <xdr:cxnSp macro="">
      <xdr:nvCxnSpPr>
        <xdr:cNvPr id="525" name="直線コネクタ 524"/>
        <xdr:cNvCxnSpPr/>
      </xdr:nvCxnSpPr>
      <xdr:spPr>
        <a:xfrm>
          <a:off x="12814300" y="6746882"/>
          <a:ext cx="889000" cy="1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152712</xdr:rowOff>
    </xdr:from>
    <xdr:to>
      <xdr:col>72</xdr:col>
      <xdr:colOff>38100</xdr:colOff>
      <xdr:row>39</xdr:row>
      <xdr:rowOff>82862</xdr:rowOff>
    </xdr:to>
    <xdr:sp macro="" textlink="">
      <xdr:nvSpPr>
        <xdr:cNvPr id="526" name="フローチャート: 判断 525"/>
        <xdr:cNvSpPr/>
      </xdr:nvSpPr>
      <xdr:spPr>
        <a:xfrm>
          <a:off x="13652500" y="666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99389</xdr:rowOff>
    </xdr:from>
    <xdr:ext cx="469744" cy="259045"/>
    <xdr:sp macro="" textlink="">
      <xdr:nvSpPr>
        <xdr:cNvPr id="527" name="テキスト ボックス 526"/>
        <xdr:cNvSpPr txBox="1"/>
      </xdr:nvSpPr>
      <xdr:spPr>
        <a:xfrm>
          <a:off x="13468428" y="644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19079</xdr:rowOff>
    </xdr:from>
    <xdr:to>
      <xdr:col>67</xdr:col>
      <xdr:colOff>101600</xdr:colOff>
      <xdr:row>39</xdr:row>
      <xdr:rowOff>120679</xdr:rowOff>
    </xdr:to>
    <xdr:sp macro="" textlink="">
      <xdr:nvSpPr>
        <xdr:cNvPr id="528" name="フローチャート: 判断 527"/>
        <xdr:cNvSpPr/>
      </xdr:nvSpPr>
      <xdr:spPr>
        <a:xfrm>
          <a:off x="12763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111806</xdr:rowOff>
    </xdr:from>
    <xdr:ext cx="469744" cy="259045"/>
    <xdr:sp macro="" textlink="">
      <xdr:nvSpPr>
        <xdr:cNvPr id="529" name="テキスト ボックス 528"/>
        <xdr:cNvSpPr txBox="1"/>
      </xdr:nvSpPr>
      <xdr:spPr>
        <a:xfrm>
          <a:off x="12579428" y="679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67880</xdr:rowOff>
    </xdr:from>
    <xdr:to>
      <xdr:col>85</xdr:col>
      <xdr:colOff>177800</xdr:colOff>
      <xdr:row>34</xdr:row>
      <xdr:rowOff>169480</xdr:rowOff>
    </xdr:to>
    <xdr:sp macro="" textlink="">
      <xdr:nvSpPr>
        <xdr:cNvPr id="535" name="楕円 534"/>
        <xdr:cNvSpPr/>
      </xdr:nvSpPr>
      <xdr:spPr>
        <a:xfrm>
          <a:off x="16268700" y="589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90757</xdr:rowOff>
    </xdr:from>
    <xdr:ext cx="534377" cy="259045"/>
    <xdr:sp macro="" textlink="">
      <xdr:nvSpPr>
        <xdr:cNvPr id="536" name="災害復旧事業費該当値テキスト"/>
        <xdr:cNvSpPr txBox="1"/>
      </xdr:nvSpPr>
      <xdr:spPr>
        <a:xfrm>
          <a:off x="16370300" y="574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100896</xdr:rowOff>
    </xdr:from>
    <xdr:to>
      <xdr:col>81</xdr:col>
      <xdr:colOff>101600</xdr:colOff>
      <xdr:row>36</xdr:row>
      <xdr:rowOff>31046</xdr:rowOff>
    </xdr:to>
    <xdr:sp macro="" textlink="">
      <xdr:nvSpPr>
        <xdr:cNvPr id="537" name="楕円 536"/>
        <xdr:cNvSpPr/>
      </xdr:nvSpPr>
      <xdr:spPr>
        <a:xfrm>
          <a:off x="15430500" y="61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47573</xdr:rowOff>
    </xdr:from>
    <xdr:ext cx="534377" cy="259045"/>
    <xdr:sp macro="" textlink="">
      <xdr:nvSpPr>
        <xdr:cNvPr id="538" name="テキスト ボックス 537"/>
        <xdr:cNvSpPr txBox="1"/>
      </xdr:nvSpPr>
      <xdr:spPr>
        <a:xfrm>
          <a:off x="15214111" y="58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7105</xdr:rowOff>
    </xdr:from>
    <xdr:to>
      <xdr:col>76</xdr:col>
      <xdr:colOff>165100</xdr:colOff>
      <xdr:row>39</xdr:row>
      <xdr:rowOff>108705</xdr:rowOff>
    </xdr:to>
    <xdr:sp macro="" textlink="">
      <xdr:nvSpPr>
        <xdr:cNvPr id="539" name="楕円 538"/>
        <xdr:cNvSpPr/>
      </xdr:nvSpPr>
      <xdr:spPr>
        <a:xfrm>
          <a:off x="14541500" y="669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99832</xdr:rowOff>
    </xdr:from>
    <xdr:ext cx="469744" cy="259045"/>
    <xdr:sp macro="" textlink="">
      <xdr:nvSpPr>
        <xdr:cNvPr id="540" name="テキスト ボックス 539"/>
        <xdr:cNvSpPr txBox="1"/>
      </xdr:nvSpPr>
      <xdr:spPr>
        <a:xfrm>
          <a:off x="14357428" y="67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20255</xdr:rowOff>
    </xdr:from>
    <xdr:to>
      <xdr:col>72</xdr:col>
      <xdr:colOff>38100</xdr:colOff>
      <xdr:row>39</xdr:row>
      <xdr:rowOff>121855</xdr:rowOff>
    </xdr:to>
    <xdr:sp macro="" textlink="">
      <xdr:nvSpPr>
        <xdr:cNvPr id="541" name="楕円 540"/>
        <xdr:cNvSpPr/>
      </xdr:nvSpPr>
      <xdr:spPr>
        <a:xfrm>
          <a:off x="13652500" y="670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112982</xdr:rowOff>
    </xdr:from>
    <xdr:ext cx="469744" cy="259045"/>
    <xdr:sp macro="" textlink="">
      <xdr:nvSpPr>
        <xdr:cNvPr id="542" name="テキスト ボックス 541"/>
        <xdr:cNvSpPr txBox="1"/>
      </xdr:nvSpPr>
      <xdr:spPr>
        <a:xfrm>
          <a:off x="13468428" y="679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9532</xdr:rowOff>
    </xdr:from>
    <xdr:to>
      <xdr:col>67</xdr:col>
      <xdr:colOff>101600</xdr:colOff>
      <xdr:row>39</xdr:row>
      <xdr:rowOff>111132</xdr:rowOff>
    </xdr:to>
    <xdr:sp macro="" textlink="">
      <xdr:nvSpPr>
        <xdr:cNvPr id="543" name="楕円 542"/>
        <xdr:cNvSpPr/>
      </xdr:nvSpPr>
      <xdr:spPr>
        <a:xfrm>
          <a:off x="12763500" y="669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127659</xdr:rowOff>
    </xdr:from>
    <xdr:ext cx="469744" cy="259045"/>
    <xdr:sp macro="" textlink="">
      <xdr:nvSpPr>
        <xdr:cNvPr id="544" name="テキスト ボックス 543"/>
        <xdr:cNvSpPr txBox="1"/>
      </xdr:nvSpPr>
      <xdr:spPr>
        <a:xfrm>
          <a:off x="12579428" y="647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6" name="テキスト ボックス 60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8" name="直線コネクタ 617"/>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19" name="公債費最小値テキスト"/>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20" name="直線コネクタ 619"/>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1" name="公債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2" name="直線コネクタ 621"/>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146596</xdr:rowOff>
    </xdr:from>
    <xdr:to>
      <xdr:col>85</xdr:col>
      <xdr:colOff>127000</xdr:colOff>
      <xdr:row>78</xdr:row>
      <xdr:rowOff>29184</xdr:rowOff>
    </xdr:to>
    <xdr:cxnSp macro="">
      <xdr:nvCxnSpPr>
        <xdr:cNvPr id="623" name="直線コネクタ 622"/>
        <xdr:cNvCxnSpPr/>
      </xdr:nvCxnSpPr>
      <xdr:spPr>
        <a:xfrm flipV="1">
          <a:off x="15481300" y="13348246"/>
          <a:ext cx="838200" cy="5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1376</xdr:rowOff>
    </xdr:from>
    <xdr:ext cx="534377" cy="259045"/>
    <xdr:sp macro="" textlink="">
      <xdr:nvSpPr>
        <xdr:cNvPr id="624" name="公債費平均値テキスト"/>
        <xdr:cNvSpPr txBox="1"/>
      </xdr:nvSpPr>
      <xdr:spPr>
        <a:xfrm>
          <a:off x="16370300" y="13031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5" name="フローチャート: 判断 624"/>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29184</xdr:rowOff>
    </xdr:from>
    <xdr:to>
      <xdr:col>81</xdr:col>
      <xdr:colOff>50800</xdr:colOff>
      <xdr:row>78</xdr:row>
      <xdr:rowOff>41275</xdr:rowOff>
    </xdr:to>
    <xdr:cxnSp macro="">
      <xdr:nvCxnSpPr>
        <xdr:cNvPr id="626" name="直線コネクタ 625"/>
        <xdr:cNvCxnSpPr/>
      </xdr:nvCxnSpPr>
      <xdr:spPr>
        <a:xfrm flipV="1">
          <a:off x="14592300" y="13402284"/>
          <a:ext cx="889000" cy="1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121958</xdr:rowOff>
    </xdr:from>
    <xdr:to>
      <xdr:col>81</xdr:col>
      <xdr:colOff>101600</xdr:colOff>
      <xdr:row>77</xdr:row>
      <xdr:rowOff>52108</xdr:rowOff>
    </xdr:to>
    <xdr:sp macro="" textlink="">
      <xdr:nvSpPr>
        <xdr:cNvPr id="627" name="フローチャート: 判断 626"/>
        <xdr:cNvSpPr/>
      </xdr:nvSpPr>
      <xdr:spPr>
        <a:xfrm>
          <a:off x="15430500" y="1315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68635</xdr:rowOff>
    </xdr:from>
    <xdr:ext cx="534377" cy="259045"/>
    <xdr:sp macro="" textlink="">
      <xdr:nvSpPr>
        <xdr:cNvPr id="628" name="テキスト ボックス 627"/>
        <xdr:cNvSpPr txBox="1"/>
      </xdr:nvSpPr>
      <xdr:spPr>
        <a:xfrm>
          <a:off x="15214111" y="129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34798</xdr:rowOff>
    </xdr:from>
    <xdr:to>
      <xdr:col>76</xdr:col>
      <xdr:colOff>114300</xdr:colOff>
      <xdr:row>78</xdr:row>
      <xdr:rowOff>41275</xdr:rowOff>
    </xdr:to>
    <xdr:cxnSp macro="">
      <xdr:nvCxnSpPr>
        <xdr:cNvPr id="629" name="直線コネクタ 628"/>
        <xdr:cNvCxnSpPr/>
      </xdr:nvCxnSpPr>
      <xdr:spPr>
        <a:xfrm>
          <a:off x="13703300" y="1340789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115024</xdr:rowOff>
    </xdr:from>
    <xdr:to>
      <xdr:col>76</xdr:col>
      <xdr:colOff>165100</xdr:colOff>
      <xdr:row>77</xdr:row>
      <xdr:rowOff>45174</xdr:rowOff>
    </xdr:to>
    <xdr:sp macro="" textlink="">
      <xdr:nvSpPr>
        <xdr:cNvPr id="630" name="フローチャート: 判断 629"/>
        <xdr:cNvSpPr/>
      </xdr:nvSpPr>
      <xdr:spPr>
        <a:xfrm>
          <a:off x="14541500" y="1314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61701</xdr:rowOff>
    </xdr:from>
    <xdr:ext cx="534377" cy="259045"/>
    <xdr:sp macro="" textlink="">
      <xdr:nvSpPr>
        <xdr:cNvPr id="631" name="テキスト ボックス 630"/>
        <xdr:cNvSpPr txBox="1"/>
      </xdr:nvSpPr>
      <xdr:spPr>
        <a:xfrm>
          <a:off x="14325111" y="1292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31217</xdr:rowOff>
    </xdr:from>
    <xdr:to>
      <xdr:col>71</xdr:col>
      <xdr:colOff>177800</xdr:colOff>
      <xdr:row>78</xdr:row>
      <xdr:rowOff>34798</xdr:rowOff>
    </xdr:to>
    <xdr:cxnSp macro="">
      <xdr:nvCxnSpPr>
        <xdr:cNvPr id="632" name="直線コネクタ 631"/>
        <xdr:cNvCxnSpPr/>
      </xdr:nvCxnSpPr>
      <xdr:spPr>
        <a:xfrm>
          <a:off x="12814300" y="13404317"/>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110528</xdr:rowOff>
    </xdr:from>
    <xdr:to>
      <xdr:col>72</xdr:col>
      <xdr:colOff>38100</xdr:colOff>
      <xdr:row>77</xdr:row>
      <xdr:rowOff>40678</xdr:rowOff>
    </xdr:to>
    <xdr:sp macro="" textlink="">
      <xdr:nvSpPr>
        <xdr:cNvPr id="633" name="フローチャート: 判断 632"/>
        <xdr:cNvSpPr/>
      </xdr:nvSpPr>
      <xdr:spPr>
        <a:xfrm>
          <a:off x="13652500" y="1314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57205</xdr:rowOff>
    </xdr:from>
    <xdr:ext cx="534377" cy="259045"/>
    <xdr:sp macro="" textlink="">
      <xdr:nvSpPr>
        <xdr:cNvPr id="634" name="テキスト ボックス 633"/>
        <xdr:cNvSpPr txBox="1"/>
      </xdr:nvSpPr>
      <xdr:spPr>
        <a:xfrm>
          <a:off x="13436111" y="129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117690</xdr:rowOff>
    </xdr:from>
    <xdr:to>
      <xdr:col>67</xdr:col>
      <xdr:colOff>101600</xdr:colOff>
      <xdr:row>77</xdr:row>
      <xdr:rowOff>47840</xdr:rowOff>
    </xdr:to>
    <xdr:sp macro="" textlink="">
      <xdr:nvSpPr>
        <xdr:cNvPr id="635" name="フローチャート: 判断 634"/>
        <xdr:cNvSpPr/>
      </xdr:nvSpPr>
      <xdr:spPr>
        <a:xfrm>
          <a:off x="12763500" y="131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64368</xdr:rowOff>
    </xdr:from>
    <xdr:ext cx="534377" cy="259045"/>
    <xdr:sp macro="" textlink="">
      <xdr:nvSpPr>
        <xdr:cNvPr id="636" name="テキスト ボックス 635"/>
        <xdr:cNvSpPr txBox="1"/>
      </xdr:nvSpPr>
      <xdr:spPr>
        <a:xfrm>
          <a:off x="12547111" y="129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95796</xdr:rowOff>
    </xdr:from>
    <xdr:to>
      <xdr:col>85</xdr:col>
      <xdr:colOff>177800</xdr:colOff>
      <xdr:row>78</xdr:row>
      <xdr:rowOff>25946</xdr:rowOff>
    </xdr:to>
    <xdr:sp macro="" textlink="">
      <xdr:nvSpPr>
        <xdr:cNvPr id="642" name="楕円 641"/>
        <xdr:cNvSpPr/>
      </xdr:nvSpPr>
      <xdr:spPr>
        <a:xfrm>
          <a:off x="16268700" y="1329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74223</xdr:rowOff>
    </xdr:from>
    <xdr:ext cx="534377" cy="259045"/>
    <xdr:sp macro="" textlink="">
      <xdr:nvSpPr>
        <xdr:cNvPr id="643" name="公債費該当値テキスト"/>
        <xdr:cNvSpPr txBox="1"/>
      </xdr:nvSpPr>
      <xdr:spPr>
        <a:xfrm>
          <a:off x="16370300" y="1327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149834</xdr:rowOff>
    </xdr:from>
    <xdr:to>
      <xdr:col>81</xdr:col>
      <xdr:colOff>101600</xdr:colOff>
      <xdr:row>78</xdr:row>
      <xdr:rowOff>79984</xdr:rowOff>
    </xdr:to>
    <xdr:sp macro="" textlink="">
      <xdr:nvSpPr>
        <xdr:cNvPr id="644" name="楕円 643"/>
        <xdr:cNvSpPr/>
      </xdr:nvSpPr>
      <xdr:spPr>
        <a:xfrm>
          <a:off x="15430500" y="133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71111</xdr:rowOff>
    </xdr:from>
    <xdr:ext cx="534377" cy="259045"/>
    <xdr:sp macro="" textlink="">
      <xdr:nvSpPr>
        <xdr:cNvPr id="645" name="テキスト ボックス 644"/>
        <xdr:cNvSpPr txBox="1"/>
      </xdr:nvSpPr>
      <xdr:spPr>
        <a:xfrm>
          <a:off x="15214111" y="1344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161925</xdr:rowOff>
    </xdr:from>
    <xdr:to>
      <xdr:col>76</xdr:col>
      <xdr:colOff>165100</xdr:colOff>
      <xdr:row>78</xdr:row>
      <xdr:rowOff>92075</xdr:rowOff>
    </xdr:to>
    <xdr:sp macro="" textlink="">
      <xdr:nvSpPr>
        <xdr:cNvPr id="646" name="楕円 645"/>
        <xdr:cNvSpPr/>
      </xdr:nvSpPr>
      <xdr:spPr>
        <a:xfrm>
          <a:off x="145415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83202</xdr:rowOff>
    </xdr:from>
    <xdr:ext cx="534377" cy="259045"/>
    <xdr:sp macro="" textlink="">
      <xdr:nvSpPr>
        <xdr:cNvPr id="647" name="テキスト ボックス 646"/>
        <xdr:cNvSpPr txBox="1"/>
      </xdr:nvSpPr>
      <xdr:spPr>
        <a:xfrm>
          <a:off x="14325111" y="1345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155448</xdr:rowOff>
    </xdr:from>
    <xdr:to>
      <xdr:col>72</xdr:col>
      <xdr:colOff>38100</xdr:colOff>
      <xdr:row>78</xdr:row>
      <xdr:rowOff>85598</xdr:rowOff>
    </xdr:to>
    <xdr:sp macro="" textlink="">
      <xdr:nvSpPr>
        <xdr:cNvPr id="648" name="楕円 647"/>
        <xdr:cNvSpPr/>
      </xdr:nvSpPr>
      <xdr:spPr>
        <a:xfrm>
          <a:off x="13652500" y="133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76725</xdr:rowOff>
    </xdr:from>
    <xdr:ext cx="534377" cy="259045"/>
    <xdr:sp macro="" textlink="">
      <xdr:nvSpPr>
        <xdr:cNvPr id="649" name="テキスト ボックス 648"/>
        <xdr:cNvSpPr txBox="1"/>
      </xdr:nvSpPr>
      <xdr:spPr>
        <a:xfrm>
          <a:off x="13436111" y="1344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151867</xdr:rowOff>
    </xdr:from>
    <xdr:to>
      <xdr:col>67</xdr:col>
      <xdr:colOff>101600</xdr:colOff>
      <xdr:row>78</xdr:row>
      <xdr:rowOff>82017</xdr:rowOff>
    </xdr:to>
    <xdr:sp macro="" textlink="">
      <xdr:nvSpPr>
        <xdr:cNvPr id="650" name="楕円 649"/>
        <xdr:cNvSpPr/>
      </xdr:nvSpPr>
      <xdr:spPr>
        <a:xfrm>
          <a:off x="12763500" y="1335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73144</xdr:rowOff>
    </xdr:from>
    <xdr:ext cx="534377" cy="259045"/>
    <xdr:sp macro="" textlink="">
      <xdr:nvSpPr>
        <xdr:cNvPr id="651" name="テキスト ボックス 650"/>
        <xdr:cNvSpPr txBox="1"/>
      </xdr:nvSpPr>
      <xdr:spPr>
        <a:xfrm>
          <a:off x="12547111" y="134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7" name="テキスト ボックス 66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1" name="直線コネクタ 670"/>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2" name="積立金最小値テキスト"/>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3" name="直線コネクタ 672"/>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4" name="積立金最大値テキスト"/>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5" name="直線コネクタ 674"/>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1992</xdr:rowOff>
    </xdr:from>
    <xdr:to>
      <xdr:col>85</xdr:col>
      <xdr:colOff>127000</xdr:colOff>
      <xdr:row>96</xdr:row>
      <xdr:rowOff>6941</xdr:rowOff>
    </xdr:to>
    <xdr:cxnSp macro="">
      <xdr:nvCxnSpPr>
        <xdr:cNvPr id="676" name="直線コネクタ 675"/>
        <xdr:cNvCxnSpPr/>
      </xdr:nvCxnSpPr>
      <xdr:spPr>
        <a:xfrm>
          <a:off x="15481300" y="16289742"/>
          <a:ext cx="838200" cy="17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87827</xdr:rowOff>
    </xdr:from>
    <xdr:ext cx="534377" cy="259045"/>
    <xdr:sp macro="" textlink="">
      <xdr:nvSpPr>
        <xdr:cNvPr id="677" name="積立金平均値テキスト"/>
        <xdr:cNvSpPr txBox="1"/>
      </xdr:nvSpPr>
      <xdr:spPr>
        <a:xfrm>
          <a:off x="16370300" y="1654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8" name="フローチャート: 判断 677"/>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1992</xdr:rowOff>
    </xdr:from>
    <xdr:to>
      <xdr:col>81</xdr:col>
      <xdr:colOff>50800</xdr:colOff>
      <xdr:row>97</xdr:row>
      <xdr:rowOff>139162</xdr:rowOff>
    </xdr:to>
    <xdr:cxnSp macro="">
      <xdr:nvCxnSpPr>
        <xdr:cNvPr id="679" name="直線コネクタ 678"/>
        <xdr:cNvCxnSpPr/>
      </xdr:nvCxnSpPr>
      <xdr:spPr>
        <a:xfrm flipV="1">
          <a:off x="14592300" y="16289742"/>
          <a:ext cx="889000" cy="48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149320</xdr:rowOff>
    </xdr:from>
    <xdr:to>
      <xdr:col>81</xdr:col>
      <xdr:colOff>101600</xdr:colOff>
      <xdr:row>97</xdr:row>
      <xdr:rowOff>79470</xdr:rowOff>
    </xdr:to>
    <xdr:sp macro="" textlink="">
      <xdr:nvSpPr>
        <xdr:cNvPr id="680" name="フローチャート: 判断 679"/>
        <xdr:cNvSpPr/>
      </xdr:nvSpPr>
      <xdr:spPr>
        <a:xfrm>
          <a:off x="15430500" y="1660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70597</xdr:rowOff>
    </xdr:from>
    <xdr:ext cx="534377" cy="259045"/>
    <xdr:sp macro="" textlink="">
      <xdr:nvSpPr>
        <xdr:cNvPr id="681" name="テキスト ボックス 680"/>
        <xdr:cNvSpPr txBox="1"/>
      </xdr:nvSpPr>
      <xdr:spPr>
        <a:xfrm>
          <a:off x="15214111" y="1670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139162</xdr:rowOff>
    </xdr:from>
    <xdr:to>
      <xdr:col>76</xdr:col>
      <xdr:colOff>114300</xdr:colOff>
      <xdr:row>97</xdr:row>
      <xdr:rowOff>151947</xdr:rowOff>
    </xdr:to>
    <xdr:cxnSp macro="">
      <xdr:nvCxnSpPr>
        <xdr:cNvPr id="682" name="直線コネクタ 681"/>
        <xdr:cNvCxnSpPr/>
      </xdr:nvCxnSpPr>
      <xdr:spPr>
        <a:xfrm flipV="1">
          <a:off x="13703300" y="16769812"/>
          <a:ext cx="889000" cy="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24115</xdr:rowOff>
    </xdr:from>
    <xdr:to>
      <xdr:col>76</xdr:col>
      <xdr:colOff>165100</xdr:colOff>
      <xdr:row>97</xdr:row>
      <xdr:rowOff>125715</xdr:rowOff>
    </xdr:to>
    <xdr:sp macro="" textlink="">
      <xdr:nvSpPr>
        <xdr:cNvPr id="683" name="フローチャート: 判断 682"/>
        <xdr:cNvSpPr/>
      </xdr:nvSpPr>
      <xdr:spPr>
        <a:xfrm>
          <a:off x="14541500" y="1665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142242</xdr:rowOff>
    </xdr:from>
    <xdr:ext cx="534377" cy="259045"/>
    <xdr:sp macro="" textlink="">
      <xdr:nvSpPr>
        <xdr:cNvPr id="684" name="テキスト ボックス 683"/>
        <xdr:cNvSpPr txBox="1"/>
      </xdr:nvSpPr>
      <xdr:spPr>
        <a:xfrm>
          <a:off x="14325111" y="1642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151947</xdr:rowOff>
    </xdr:from>
    <xdr:to>
      <xdr:col>71</xdr:col>
      <xdr:colOff>177800</xdr:colOff>
      <xdr:row>97</xdr:row>
      <xdr:rowOff>167977</xdr:rowOff>
    </xdr:to>
    <xdr:cxnSp macro="">
      <xdr:nvCxnSpPr>
        <xdr:cNvPr id="685" name="直線コネクタ 684"/>
        <xdr:cNvCxnSpPr/>
      </xdr:nvCxnSpPr>
      <xdr:spPr>
        <a:xfrm flipV="1">
          <a:off x="12814300" y="16782597"/>
          <a:ext cx="889000" cy="1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40191</xdr:rowOff>
    </xdr:from>
    <xdr:to>
      <xdr:col>72</xdr:col>
      <xdr:colOff>38100</xdr:colOff>
      <xdr:row>97</xdr:row>
      <xdr:rowOff>141791</xdr:rowOff>
    </xdr:to>
    <xdr:sp macro="" textlink="">
      <xdr:nvSpPr>
        <xdr:cNvPr id="686" name="フローチャート: 判断 685"/>
        <xdr:cNvSpPr/>
      </xdr:nvSpPr>
      <xdr:spPr>
        <a:xfrm>
          <a:off x="13652500" y="1667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158318</xdr:rowOff>
    </xdr:from>
    <xdr:ext cx="534377" cy="259045"/>
    <xdr:sp macro="" textlink="">
      <xdr:nvSpPr>
        <xdr:cNvPr id="687" name="テキスト ボックス 686"/>
        <xdr:cNvSpPr txBox="1"/>
      </xdr:nvSpPr>
      <xdr:spPr>
        <a:xfrm>
          <a:off x="13436111" y="1644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59861</xdr:rowOff>
    </xdr:from>
    <xdr:to>
      <xdr:col>67</xdr:col>
      <xdr:colOff>101600</xdr:colOff>
      <xdr:row>97</xdr:row>
      <xdr:rowOff>161461</xdr:rowOff>
    </xdr:to>
    <xdr:sp macro="" textlink="">
      <xdr:nvSpPr>
        <xdr:cNvPr id="688" name="フローチャート: 判断 687"/>
        <xdr:cNvSpPr/>
      </xdr:nvSpPr>
      <xdr:spPr>
        <a:xfrm>
          <a:off x="12763500" y="1669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6538</xdr:rowOff>
    </xdr:from>
    <xdr:ext cx="534377" cy="259045"/>
    <xdr:sp macro="" textlink="">
      <xdr:nvSpPr>
        <xdr:cNvPr id="689" name="テキスト ボックス 688"/>
        <xdr:cNvSpPr txBox="1"/>
      </xdr:nvSpPr>
      <xdr:spPr>
        <a:xfrm>
          <a:off x="12547111" y="1646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127591</xdr:rowOff>
    </xdr:from>
    <xdr:to>
      <xdr:col>85</xdr:col>
      <xdr:colOff>177800</xdr:colOff>
      <xdr:row>96</xdr:row>
      <xdr:rowOff>57741</xdr:rowOff>
    </xdr:to>
    <xdr:sp macro="" textlink="">
      <xdr:nvSpPr>
        <xdr:cNvPr id="695" name="楕円 694"/>
        <xdr:cNvSpPr/>
      </xdr:nvSpPr>
      <xdr:spPr>
        <a:xfrm>
          <a:off x="16268700" y="1641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150468</xdr:rowOff>
    </xdr:from>
    <xdr:ext cx="534377" cy="259045"/>
    <xdr:sp macro="" textlink="">
      <xdr:nvSpPr>
        <xdr:cNvPr id="696" name="積立金該当値テキスト"/>
        <xdr:cNvSpPr txBox="1"/>
      </xdr:nvSpPr>
      <xdr:spPr>
        <a:xfrm>
          <a:off x="16370300" y="162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122642</xdr:rowOff>
    </xdr:from>
    <xdr:to>
      <xdr:col>81</xdr:col>
      <xdr:colOff>101600</xdr:colOff>
      <xdr:row>95</xdr:row>
      <xdr:rowOff>52792</xdr:rowOff>
    </xdr:to>
    <xdr:sp macro="" textlink="">
      <xdr:nvSpPr>
        <xdr:cNvPr id="697" name="楕円 696"/>
        <xdr:cNvSpPr/>
      </xdr:nvSpPr>
      <xdr:spPr>
        <a:xfrm>
          <a:off x="15430500" y="1623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69319</xdr:rowOff>
    </xdr:from>
    <xdr:ext cx="534377" cy="259045"/>
    <xdr:sp macro="" textlink="">
      <xdr:nvSpPr>
        <xdr:cNvPr id="698" name="テキスト ボックス 697"/>
        <xdr:cNvSpPr txBox="1"/>
      </xdr:nvSpPr>
      <xdr:spPr>
        <a:xfrm>
          <a:off x="15214111" y="1601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88362</xdr:rowOff>
    </xdr:from>
    <xdr:to>
      <xdr:col>76</xdr:col>
      <xdr:colOff>165100</xdr:colOff>
      <xdr:row>98</xdr:row>
      <xdr:rowOff>18512</xdr:rowOff>
    </xdr:to>
    <xdr:sp macro="" textlink="">
      <xdr:nvSpPr>
        <xdr:cNvPr id="699" name="楕円 698"/>
        <xdr:cNvSpPr/>
      </xdr:nvSpPr>
      <xdr:spPr>
        <a:xfrm>
          <a:off x="14541500" y="167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9639</xdr:rowOff>
    </xdr:from>
    <xdr:ext cx="534377" cy="259045"/>
    <xdr:sp macro="" textlink="">
      <xdr:nvSpPr>
        <xdr:cNvPr id="700" name="テキスト ボックス 699"/>
        <xdr:cNvSpPr txBox="1"/>
      </xdr:nvSpPr>
      <xdr:spPr>
        <a:xfrm>
          <a:off x="14325111" y="1681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101147</xdr:rowOff>
    </xdr:from>
    <xdr:to>
      <xdr:col>72</xdr:col>
      <xdr:colOff>38100</xdr:colOff>
      <xdr:row>98</xdr:row>
      <xdr:rowOff>31297</xdr:rowOff>
    </xdr:to>
    <xdr:sp macro="" textlink="">
      <xdr:nvSpPr>
        <xdr:cNvPr id="701" name="楕円 700"/>
        <xdr:cNvSpPr/>
      </xdr:nvSpPr>
      <xdr:spPr>
        <a:xfrm>
          <a:off x="13652500" y="167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22424</xdr:rowOff>
    </xdr:from>
    <xdr:ext cx="469744" cy="259045"/>
    <xdr:sp macro="" textlink="">
      <xdr:nvSpPr>
        <xdr:cNvPr id="702" name="テキスト ボックス 701"/>
        <xdr:cNvSpPr txBox="1"/>
      </xdr:nvSpPr>
      <xdr:spPr>
        <a:xfrm>
          <a:off x="13468428" y="168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117177</xdr:rowOff>
    </xdr:from>
    <xdr:to>
      <xdr:col>67</xdr:col>
      <xdr:colOff>101600</xdr:colOff>
      <xdr:row>98</xdr:row>
      <xdr:rowOff>47327</xdr:rowOff>
    </xdr:to>
    <xdr:sp macro="" textlink="">
      <xdr:nvSpPr>
        <xdr:cNvPr id="703" name="楕円 702"/>
        <xdr:cNvSpPr/>
      </xdr:nvSpPr>
      <xdr:spPr>
        <a:xfrm>
          <a:off x="12763500" y="167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38454</xdr:rowOff>
    </xdr:from>
    <xdr:ext cx="469744" cy="259045"/>
    <xdr:sp macro="" textlink="">
      <xdr:nvSpPr>
        <xdr:cNvPr id="704" name="テキスト ボックス 703"/>
        <xdr:cNvSpPr txBox="1"/>
      </xdr:nvSpPr>
      <xdr:spPr>
        <a:xfrm>
          <a:off x="12579428" y="1684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8" name="直線コネクタ 727"/>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1" name="投資及び出資金最大値テキスト"/>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2" name="直線コネクタ 731"/>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46512</xdr:rowOff>
    </xdr:from>
    <xdr:ext cx="469744" cy="259045"/>
    <xdr:sp macro="" textlink="">
      <xdr:nvSpPr>
        <xdr:cNvPr id="734" name="投資及び出資金平均値テキスト"/>
        <xdr:cNvSpPr txBox="1"/>
      </xdr:nvSpPr>
      <xdr:spPr>
        <a:xfrm>
          <a:off x="22212300" y="639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5" name="フローチャート: 判断 734"/>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3289</xdr:rowOff>
    </xdr:from>
    <xdr:to>
      <xdr:col>112</xdr:col>
      <xdr:colOff>38100</xdr:colOff>
      <xdr:row>38</xdr:row>
      <xdr:rowOff>104889</xdr:rowOff>
    </xdr:to>
    <xdr:sp macro="" textlink="">
      <xdr:nvSpPr>
        <xdr:cNvPr id="737" name="フローチャート: 判断 736"/>
        <xdr:cNvSpPr/>
      </xdr:nvSpPr>
      <xdr:spPr>
        <a:xfrm>
          <a:off x="21272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121416</xdr:rowOff>
    </xdr:from>
    <xdr:ext cx="469744" cy="259045"/>
    <xdr:sp macro="" textlink="">
      <xdr:nvSpPr>
        <xdr:cNvPr id="738" name="テキスト ボックス 737"/>
        <xdr:cNvSpPr txBox="1"/>
      </xdr:nvSpPr>
      <xdr:spPr>
        <a:xfrm>
          <a:off x="21088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39560</xdr:rowOff>
    </xdr:from>
    <xdr:to>
      <xdr:col>107</xdr:col>
      <xdr:colOff>101600</xdr:colOff>
      <xdr:row>38</xdr:row>
      <xdr:rowOff>141160</xdr:rowOff>
    </xdr:to>
    <xdr:sp macro="" textlink="">
      <xdr:nvSpPr>
        <xdr:cNvPr id="740" name="フローチャート: 判断 739"/>
        <xdr:cNvSpPr/>
      </xdr:nvSpPr>
      <xdr:spPr>
        <a:xfrm>
          <a:off x="20383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157687</xdr:rowOff>
    </xdr:from>
    <xdr:ext cx="469744" cy="259045"/>
    <xdr:sp macro="" textlink="">
      <xdr:nvSpPr>
        <xdr:cNvPr id="741" name="テキスト ボックス 740"/>
        <xdr:cNvSpPr txBox="1"/>
      </xdr:nvSpPr>
      <xdr:spPr>
        <a:xfrm>
          <a:off x="20199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54039</xdr:rowOff>
    </xdr:from>
    <xdr:to>
      <xdr:col>102</xdr:col>
      <xdr:colOff>165100</xdr:colOff>
      <xdr:row>38</xdr:row>
      <xdr:rowOff>155639</xdr:rowOff>
    </xdr:to>
    <xdr:sp macro="" textlink="">
      <xdr:nvSpPr>
        <xdr:cNvPr id="743" name="フローチャート: 判断 742"/>
        <xdr:cNvSpPr/>
      </xdr:nvSpPr>
      <xdr:spPr>
        <a:xfrm>
          <a:off x="19494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716</xdr:rowOff>
    </xdr:from>
    <xdr:ext cx="469744" cy="259045"/>
    <xdr:sp macro="" textlink="">
      <xdr:nvSpPr>
        <xdr:cNvPr id="744" name="テキスト ボックス 743"/>
        <xdr:cNvSpPr txBox="1"/>
      </xdr:nvSpPr>
      <xdr:spPr>
        <a:xfrm>
          <a:off x="19310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28169</xdr:rowOff>
    </xdr:from>
    <xdr:to>
      <xdr:col>98</xdr:col>
      <xdr:colOff>38100</xdr:colOff>
      <xdr:row>38</xdr:row>
      <xdr:rowOff>129769</xdr:rowOff>
    </xdr:to>
    <xdr:sp macro="" textlink="">
      <xdr:nvSpPr>
        <xdr:cNvPr id="745" name="フローチャート: 判断 744"/>
        <xdr:cNvSpPr/>
      </xdr:nvSpPr>
      <xdr:spPr>
        <a:xfrm>
          <a:off x="18605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146295</xdr:rowOff>
    </xdr:from>
    <xdr:ext cx="469744" cy="259045"/>
    <xdr:sp macro="" textlink="">
      <xdr:nvSpPr>
        <xdr:cNvPr id="746" name="テキスト ボックス 745"/>
        <xdr:cNvSpPr txBox="1"/>
      </xdr:nvSpPr>
      <xdr:spPr>
        <a:xfrm>
          <a:off x="18421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5" name="直線コネクタ 784"/>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8" name="貸付金最大値テキスト"/>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89" name="直線コネクタ 788"/>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143834</xdr:rowOff>
    </xdr:from>
    <xdr:to>
      <xdr:col>116</xdr:col>
      <xdr:colOff>63500</xdr:colOff>
      <xdr:row>59</xdr:row>
      <xdr:rowOff>23552</xdr:rowOff>
    </xdr:to>
    <xdr:cxnSp macro="">
      <xdr:nvCxnSpPr>
        <xdr:cNvPr id="790" name="直線コネクタ 789"/>
        <xdr:cNvCxnSpPr/>
      </xdr:nvCxnSpPr>
      <xdr:spPr>
        <a:xfrm flipV="1">
          <a:off x="21323300" y="9916484"/>
          <a:ext cx="838200" cy="22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43952</xdr:rowOff>
    </xdr:from>
    <xdr:ext cx="469744" cy="259045"/>
    <xdr:sp macro="" textlink="">
      <xdr:nvSpPr>
        <xdr:cNvPr id="791" name="貸付金平均値テキスト"/>
        <xdr:cNvSpPr txBox="1"/>
      </xdr:nvSpPr>
      <xdr:spPr>
        <a:xfrm>
          <a:off x="22212300" y="9988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2" name="フローチャート: 判断 791"/>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14942</xdr:rowOff>
    </xdr:from>
    <xdr:to>
      <xdr:col>111</xdr:col>
      <xdr:colOff>177800</xdr:colOff>
      <xdr:row>59</xdr:row>
      <xdr:rowOff>23552</xdr:rowOff>
    </xdr:to>
    <xdr:cxnSp macro="">
      <xdr:nvCxnSpPr>
        <xdr:cNvPr id="793" name="直線コネクタ 792"/>
        <xdr:cNvCxnSpPr/>
      </xdr:nvCxnSpPr>
      <xdr:spPr>
        <a:xfrm>
          <a:off x="20434300" y="10130492"/>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31541</xdr:rowOff>
    </xdr:from>
    <xdr:to>
      <xdr:col>112</xdr:col>
      <xdr:colOff>38100</xdr:colOff>
      <xdr:row>58</xdr:row>
      <xdr:rowOff>133141</xdr:rowOff>
    </xdr:to>
    <xdr:sp macro="" textlink="">
      <xdr:nvSpPr>
        <xdr:cNvPr id="794" name="フローチャート: 判断 793"/>
        <xdr:cNvSpPr/>
      </xdr:nvSpPr>
      <xdr:spPr>
        <a:xfrm>
          <a:off x="21272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149668</xdr:rowOff>
    </xdr:from>
    <xdr:ext cx="469744" cy="259045"/>
    <xdr:sp macro="" textlink="">
      <xdr:nvSpPr>
        <xdr:cNvPr id="795" name="テキスト ボックス 794"/>
        <xdr:cNvSpPr txBox="1"/>
      </xdr:nvSpPr>
      <xdr:spPr>
        <a:xfrm>
          <a:off x="21088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151740</xdr:rowOff>
    </xdr:from>
    <xdr:to>
      <xdr:col>107</xdr:col>
      <xdr:colOff>50800</xdr:colOff>
      <xdr:row>59</xdr:row>
      <xdr:rowOff>14942</xdr:rowOff>
    </xdr:to>
    <xdr:cxnSp macro="">
      <xdr:nvCxnSpPr>
        <xdr:cNvPr id="796" name="直線コネクタ 795"/>
        <xdr:cNvCxnSpPr/>
      </xdr:nvCxnSpPr>
      <xdr:spPr>
        <a:xfrm>
          <a:off x="19545300" y="10095840"/>
          <a:ext cx="889000" cy="3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72898</xdr:rowOff>
    </xdr:from>
    <xdr:to>
      <xdr:col>107</xdr:col>
      <xdr:colOff>101600</xdr:colOff>
      <xdr:row>59</xdr:row>
      <xdr:rowOff>3048</xdr:rowOff>
    </xdr:to>
    <xdr:sp macro="" textlink="">
      <xdr:nvSpPr>
        <xdr:cNvPr id="797" name="フローチャート: 判断 796"/>
        <xdr:cNvSpPr/>
      </xdr:nvSpPr>
      <xdr:spPr>
        <a:xfrm>
          <a:off x="20383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19575</xdr:rowOff>
    </xdr:from>
    <xdr:ext cx="469744" cy="259045"/>
    <xdr:sp macro="" textlink="">
      <xdr:nvSpPr>
        <xdr:cNvPr id="798" name="テキスト ボックス 797"/>
        <xdr:cNvSpPr txBox="1"/>
      </xdr:nvSpPr>
      <xdr:spPr>
        <a:xfrm>
          <a:off x="20199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151740</xdr:rowOff>
    </xdr:from>
    <xdr:to>
      <xdr:col>102</xdr:col>
      <xdr:colOff>114300</xdr:colOff>
      <xdr:row>59</xdr:row>
      <xdr:rowOff>10541</xdr:rowOff>
    </xdr:to>
    <xdr:cxnSp macro="">
      <xdr:nvCxnSpPr>
        <xdr:cNvPr id="799" name="直線コネクタ 798"/>
        <xdr:cNvCxnSpPr/>
      </xdr:nvCxnSpPr>
      <xdr:spPr>
        <a:xfrm flipV="1">
          <a:off x="18656300" y="10095840"/>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72936</xdr:rowOff>
    </xdr:from>
    <xdr:to>
      <xdr:col>102</xdr:col>
      <xdr:colOff>165100</xdr:colOff>
      <xdr:row>59</xdr:row>
      <xdr:rowOff>3086</xdr:rowOff>
    </xdr:to>
    <xdr:sp macro="" textlink="">
      <xdr:nvSpPr>
        <xdr:cNvPr id="800" name="フローチャート: 判断 799"/>
        <xdr:cNvSpPr/>
      </xdr:nvSpPr>
      <xdr:spPr>
        <a:xfrm>
          <a:off x="19494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19613</xdr:rowOff>
    </xdr:from>
    <xdr:ext cx="469744" cy="259045"/>
    <xdr:sp macro="" textlink="">
      <xdr:nvSpPr>
        <xdr:cNvPr id="801" name="テキスト ボックス 800"/>
        <xdr:cNvSpPr txBox="1"/>
      </xdr:nvSpPr>
      <xdr:spPr>
        <a:xfrm>
          <a:off x="19310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58268</xdr:rowOff>
    </xdr:from>
    <xdr:to>
      <xdr:col>98</xdr:col>
      <xdr:colOff>38100</xdr:colOff>
      <xdr:row>58</xdr:row>
      <xdr:rowOff>159868</xdr:rowOff>
    </xdr:to>
    <xdr:sp macro="" textlink="">
      <xdr:nvSpPr>
        <xdr:cNvPr id="802" name="フローチャート: 判断 801"/>
        <xdr:cNvSpPr/>
      </xdr:nvSpPr>
      <xdr:spPr>
        <a:xfrm>
          <a:off x="18605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4945</xdr:rowOff>
    </xdr:from>
    <xdr:ext cx="469744" cy="259045"/>
    <xdr:sp macro="" textlink="">
      <xdr:nvSpPr>
        <xdr:cNvPr id="803" name="テキスト ボックス 802"/>
        <xdr:cNvSpPr txBox="1"/>
      </xdr:nvSpPr>
      <xdr:spPr>
        <a:xfrm>
          <a:off x="18421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93034</xdr:rowOff>
    </xdr:from>
    <xdr:to>
      <xdr:col>116</xdr:col>
      <xdr:colOff>114300</xdr:colOff>
      <xdr:row>58</xdr:row>
      <xdr:rowOff>23184</xdr:rowOff>
    </xdr:to>
    <xdr:sp macro="" textlink="">
      <xdr:nvSpPr>
        <xdr:cNvPr id="809" name="楕円 808"/>
        <xdr:cNvSpPr/>
      </xdr:nvSpPr>
      <xdr:spPr>
        <a:xfrm>
          <a:off x="22110700" y="98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115911</xdr:rowOff>
    </xdr:from>
    <xdr:ext cx="534377" cy="259045"/>
    <xdr:sp macro="" textlink="">
      <xdr:nvSpPr>
        <xdr:cNvPr id="810" name="貸付金該当値テキスト"/>
        <xdr:cNvSpPr txBox="1"/>
      </xdr:nvSpPr>
      <xdr:spPr>
        <a:xfrm>
          <a:off x="22212300" y="971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144202</xdr:rowOff>
    </xdr:from>
    <xdr:to>
      <xdr:col>112</xdr:col>
      <xdr:colOff>38100</xdr:colOff>
      <xdr:row>59</xdr:row>
      <xdr:rowOff>74352</xdr:rowOff>
    </xdr:to>
    <xdr:sp macro="" textlink="">
      <xdr:nvSpPr>
        <xdr:cNvPr id="811" name="楕円 810"/>
        <xdr:cNvSpPr/>
      </xdr:nvSpPr>
      <xdr:spPr>
        <a:xfrm>
          <a:off x="21272500" y="1008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65479</xdr:rowOff>
    </xdr:from>
    <xdr:ext cx="469744" cy="259045"/>
    <xdr:sp macro="" textlink="">
      <xdr:nvSpPr>
        <xdr:cNvPr id="812" name="テキスト ボックス 811"/>
        <xdr:cNvSpPr txBox="1"/>
      </xdr:nvSpPr>
      <xdr:spPr>
        <a:xfrm>
          <a:off x="21088428" y="1018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135592</xdr:rowOff>
    </xdr:from>
    <xdr:to>
      <xdr:col>107</xdr:col>
      <xdr:colOff>101600</xdr:colOff>
      <xdr:row>59</xdr:row>
      <xdr:rowOff>65742</xdr:rowOff>
    </xdr:to>
    <xdr:sp macro="" textlink="">
      <xdr:nvSpPr>
        <xdr:cNvPr id="813" name="楕円 812"/>
        <xdr:cNvSpPr/>
      </xdr:nvSpPr>
      <xdr:spPr>
        <a:xfrm>
          <a:off x="20383500" y="100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56869</xdr:rowOff>
    </xdr:from>
    <xdr:ext cx="469744" cy="259045"/>
    <xdr:sp macro="" textlink="">
      <xdr:nvSpPr>
        <xdr:cNvPr id="814" name="テキスト ボックス 813"/>
        <xdr:cNvSpPr txBox="1"/>
      </xdr:nvSpPr>
      <xdr:spPr>
        <a:xfrm>
          <a:off x="20199428" y="1017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100940</xdr:rowOff>
    </xdr:from>
    <xdr:to>
      <xdr:col>102</xdr:col>
      <xdr:colOff>165100</xdr:colOff>
      <xdr:row>59</xdr:row>
      <xdr:rowOff>31090</xdr:rowOff>
    </xdr:to>
    <xdr:sp macro="" textlink="">
      <xdr:nvSpPr>
        <xdr:cNvPr id="815" name="楕円 814"/>
        <xdr:cNvSpPr/>
      </xdr:nvSpPr>
      <xdr:spPr>
        <a:xfrm>
          <a:off x="19494500" y="100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22217</xdr:rowOff>
    </xdr:from>
    <xdr:ext cx="469744" cy="259045"/>
    <xdr:sp macro="" textlink="">
      <xdr:nvSpPr>
        <xdr:cNvPr id="816" name="テキスト ボックス 815"/>
        <xdr:cNvSpPr txBox="1"/>
      </xdr:nvSpPr>
      <xdr:spPr>
        <a:xfrm>
          <a:off x="19310428" y="1013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131191</xdr:rowOff>
    </xdr:from>
    <xdr:to>
      <xdr:col>98</xdr:col>
      <xdr:colOff>38100</xdr:colOff>
      <xdr:row>59</xdr:row>
      <xdr:rowOff>61341</xdr:rowOff>
    </xdr:to>
    <xdr:sp macro="" textlink="">
      <xdr:nvSpPr>
        <xdr:cNvPr id="817" name="楕円 816"/>
        <xdr:cNvSpPr/>
      </xdr:nvSpPr>
      <xdr:spPr>
        <a:xfrm>
          <a:off x="18605500" y="1007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52468</xdr:rowOff>
    </xdr:from>
    <xdr:ext cx="469744" cy="259045"/>
    <xdr:sp macro="" textlink="">
      <xdr:nvSpPr>
        <xdr:cNvPr id="818" name="テキスト ボックス 817"/>
        <xdr:cNvSpPr txBox="1"/>
      </xdr:nvSpPr>
      <xdr:spPr>
        <a:xfrm>
          <a:off x="18421428" y="1016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3" name="直線コネクタ 842"/>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4" name="繰出金最小値テキスト"/>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5" name="直線コネクタ 844"/>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6" name="繰出金最大値テキスト"/>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7" name="直線コネクタ 846"/>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44031</xdr:rowOff>
    </xdr:from>
    <xdr:to>
      <xdr:col>116</xdr:col>
      <xdr:colOff>63500</xdr:colOff>
      <xdr:row>77</xdr:row>
      <xdr:rowOff>84265</xdr:rowOff>
    </xdr:to>
    <xdr:cxnSp macro="">
      <xdr:nvCxnSpPr>
        <xdr:cNvPr id="848" name="直線コネクタ 847"/>
        <xdr:cNvCxnSpPr/>
      </xdr:nvCxnSpPr>
      <xdr:spPr>
        <a:xfrm flipV="1">
          <a:off x="21323300" y="13245681"/>
          <a:ext cx="8382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71645</xdr:rowOff>
    </xdr:from>
    <xdr:ext cx="534377" cy="259045"/>
    <xdr:sp macro="" textlink="">
      <xdr:nvSpPr>
        <xdr:cNvPr id="849" name="繰出金平均値テキスト"/>
        <xdr:cNvSpPr txBox="1"/>
      </xdr:nvSpPr>
      <xdr:spPr>
        <a:xfrm>
          <a:off x="22212300" y="13273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0" name="フローチャート: 判断 849"/>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84265</xdr:rowOff>
    </xdr:from>
    <xdr:to>
      <xdr:col>111</xdr:col>
      <xdr:colOff>177800</xdr:colOff>
      <xdr:row>77</xdr:row>
      <xdr:rowOff>99073</xdr:rowOff>
    </xdr:to>
    <xdr:cxnSp macro="">
      <xdr:nvCxnSpPr>
        <xdr:cNvPr id="851" name="直線コネクタ 850"/>
        <xdr:cNvCxnSpPr/>
      </xdr:nvCxnSpPr>
      <xdr:spPr>
        <a:xfrm flipV="1">
          <a:off x="20434300" y="13285915"/>
          <a:ext cx="889000" cy="1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52133</xdr:rowOff>
    </xdr:from>
    <xdr:to>
      <xdr:col>112</xdr:col>
      <xdr:colOff>38100</xdr:colOff>
      <xdr:row>77</xdr:row>
      <xdr:rowOff>153733</xdr:rowOff>
    </xdr:to>
    <xdr:sp macro="" textlink="">
      <xdr:nvSpPr>
        <xdr:cNvPr id="852" name="フローチャート: 判断 851"/>
        <xdr:cNvSpPr/>
      </xdr:nvSpPr>
      <xdr:spPr>
        <a:xfrm>
          <a:off x="21272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144860</xdr:rowOff>
    </xdr:from>
    <xdr:ext cx="534377" cy="259045"/>
    <xdr:sp macro="" textlink="">
      <xdr:nvSpPr>
        <xdr:cNvPr id="853" name="テキスト ボックス 852"/>
        <xdr:cNvSpPr txBox="1"/>
      </xdr:nvSpPr>
      <xdr:spPr>
        <a:xfrm>
          <a:off x="21056111" y="13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99073</xdr:rowOff>
    </xdr:from>
    <xdr:to>
      <xdr:col>107</xdr:col>
      <xdr:colOff>50800</xdr:colOff>
      <xdr:row>77</xdr:row>
      <xdr:rowOff>117208</xdr:rowOff>
    </xdr:to>
    <xdr:cxnSp macro="">
      <xdr:nvCxnSpPr>
        <xdr:cNvPr id="854" name="直線コネクタ 853"/>
        <xdr:cNvCxnSpPr/>
      </xdr:nvCxnSpPr>
      <xdr:spPr>
        <a:xfrm flipV="1">
          <a:off x="19545300" y="13300723"/>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148044</xdr:rowOff>
    </xdr:from>
    <xdr:to>
      <xdr:col>107</xdr:col>
      <xdr:colOff>101600</xdr:colOff>
      <xdr:row>77</xdr:row>
      <xdr:rowOff>78194</xdr:rowOff>
    </xdr:to>
    <xdr:sp macro="" textlink="">
      <xdr:nvSpPr>
        <xdr:cNvPr id="855" name="フローチャート: 判断 854"/>
        <xdr:cNvSpPr/>
      </xdr:nvSpPr>
      <xdr:spPr>
        <a:xfrm>
          <a:off x="20383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94721</xdr:rowOff>
    </xdr:from>
    <xdr:ext cx="534377" cy="259045"/>
    <xdr:sp macro="" textlink="">
      <xdr:nvSpPr>
        <xdr:cNvPr id="856" name="テキスト ボックス 855"/>
        <xdr:cNvSpPr txBox="1"/>
      </xdr:nvSpPr>
      <xdr:spPr>
        <a:xfrm>
          <a:off x="20167111" y="129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89522</xdr:rowOff>
    </xdr:from>
    <xdr:to>
      <xdr:col>102</xdr:col>
      <xdr:colOff>114300</xdr:colOff>
      <xdr:row>77</xdr:row>
      <xdr:rowOff>117208</xdr:rowOff>
    </xdr:to>
    <xdr:cxnSp macro="">
      <xdr:nvCxnSpPr>
        <xdr:cNvPr id="857" name="直線コネクタ 856"/>
        <xdr:cNvCxnSpPr/>
      </xdr:nvCxnSpPr>
      <xdr:spPr>
        <a:xfrm>
          <a:off x="18656300" y="13291172"/>
          <a:ext cx="889000" cy="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137998</xdr:rowOff>
    </xdr:from>
    <xdr:to>
      <xdr:col>102</xdr:col>
      <xdr:colOff>165100</xdr:colOff>
      <xdr:row>77</xdr:row>
      <xdr:rowOff>68148</xdr:rowOff>
    </xdr:to>
    <xdr:sp macro="" textlink="">
      <xdr:nvSpPr>
        <xdr:cNvPr id="858" name="フローチャート: 判断 857"/>
        <xdr:cNvSpPr/>
      </xdr:nvSpPr>
      <xdr:spPr>
        <a:xfrm>
          <a:off x="19494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84676</xdr:rowOff>
    </xdr:from>
    <xdr:ext cx="534377" cy="259045"/>
    <xdr:sp macro="" textlink="">
      <xdr:nvSpPr>
        <xdr:cNvPr id="859" name="テキスト ボックス 858"/>
        <xdr:cNvSpPr txBox="1"/>
      </xdr:nvSpPr>
      <xdr:spPr>
        <a:xfrm>
          <a:off x="19278111" y="129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125425</xdr:rowOff>
    </xdr:from>
    <xdr:to>
      <xdr:col>98</xdr:col>
      <xdr:colOff>38100</xdr:colOff>
      <xdr:row>77</xdr:row>
      <xdr:rowOff>55575</xdr:rowOff>
    </xdr:to>
    <xdr:sp macro="" textlink="">
      <xdr:nvSpPr>
        <xdr:cNvPr id="860" name="フローチャート: 判断 859"/>
        <xdr:cNvSpPr/>
      </xdr:nvSpPr>
      <xdr:spPr>
        <a:xfrm>
          <a:off x="18605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72102</xdr:rowOff>
    </xdr:from>
    <xdr:ext cx="534377" cy="259045"/>
    <xdr:sp macro="" textlink="">
      <xdr:nvSpPr>
        <xdr:cNvPr id="861" name="テキスト ボックス 860"/>
        <xdr:cNvSpPr txBox="1"/>
      </xdr:nvSpPr>
      <xdr:spPr>
        <a:xfrm>
          <a:off x="18389111" y="129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164681</xdr:rowOff>
    </xdr:from>
    <xdr:to>
      <xdr:col>116</xdr:col>
      <xdr:colOff>114300</xdr:colOff>
      <xdr:row>77</xdr:row>
      <xdr:rowOff>94831</xdr:rowOff>
    </xdr:to>
    <xdr:sp macro="" textlink="">
      <xdr:nvSpPr>
        <xdr:cNvPr id="867" name="楕円 866"/>
        <xdr:cNvSpPr/>
      </xdr:nvSpPr>
      <xdr:spPr>
        <a:xfrm>
          <a:off x="22110700" y="1319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16108</xdr:rowOff>
    </xdr:from>
    <xdr:ext cx="534377" cy="259045"/>
    <xdr:sp macro="" textlink="">
      <xdr:nvSpPr>
        <xdr:cNvPr id="868" name="繰出金該当値テキスト"/>
        <xdr:cNvSpPr txBox="1"/>
      </xdr:nvSpPr>
      <xdr:spPr>
        <a:xfrm>
          <a:off x="22212300" y="1304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33465</xdr:rowOff>
    </xdr:from>
    <xdr:to>
      <xdr:col>112</xdr:col>
      <xdr:colOff>38100</xdr:colOff>
      <xdr:row>77</xdr:row>
      <xdr:rowOff>135065</xdr:rowOff>
    </xdr:to>
    <xdr:sp macro="" textlink="">
      <xdr:nvSpPr>
        <xdr:cNvPr id="869" name="楕円 868"/>
        <xdr:cNvSpPr/>
      </xdr:nvSpPr>
      <xdr:spPr>
        <a:xfrm>
          <a:off x="21272500" y="132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151592</xdr:rowOff>
    </xdr:from>
    <xdr:ext cx="534377" cy="259045"/>
    <xdr:sp macro="" textlink="">
      <xdr:nvSpPr>
        <xdr:cNvPr id="870" name="テキスト ボックス 869"/>
        <xdr:cNvSpPr txBox="1"/>
      </xdr:nvSpPr>
      <xdr:spPr>
        <a:xfrm>
          <a:off x="21056111" y="1301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48273</xdr:rowOff>
    </xdr:from>
    <xdr:to>
      <xdr:col>107</xdr:col>
      <xdr:colOff>101600</xdr:colOff>
      <xdr:row>77</xdr:row>
      <xdr:rowOff>149873</xdr:rowOff>
    </xdr:to>
    <xdr:sp macro="" textlink="">
      <xdr:nvSpPr>
        <xdr:cNvPr id="871" name="楕円 870"/>
        <xdr:cNvSpPr/>
      </xdr:nvSpPr>
      <xdr:spPr>
        <a:xfrm>
          <a:off x="20383500" y="1324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141000</xdr:rowOff>
    </xdr:from>
    <xdr:ext cx="534377" cy="259045"/>
    <xdr:sp macro="" textlink="">
      <xdr:nvSpPr>
        <xdr:cNvPr id="872" name="テキスト ボックス 871"/>
        <xdr:cNvSpPr txBox="1"/>
      </xdr:nvSpPr>
      <xdr:spPr>
        <a:xfrm>
          <a:off x="20167111" y="133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66408</xdr:rowOff>
    </xdr:from>
    <xdr:to>
      <xdr:col>102</xdr:col>
      <xdr:colOff>165100</xdr:colOff>
      <xdr:row>77</xdr:row>
      <xdr:rowOff>168008</xdr:rowOff>
    </xdr:to>
    <xdr:sp macro="" textlink="">
      <xdr:nvSpPr>
        <xdr:cNvPr id="873" name="楕円 872"/>
        <xdr:cNvSpPr/>
      </xdr:nvSpPr>
      <xdr:spPr>
        <a:xfrm>
          <a:off x="19494500" y="1326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159135</xdr:rowOff>
    </xdr:from>
    <xdr:ext cx="534377" cy="259045"/>
    <xdr:sp macro="" textlink="">
      <xdr:nvSpPr>
        <xdr:cNvPr id="874" name="テキスト ボックス 873"/>
        <xdr:cNvSpPr txBox="1"/>
      </xdr:nvSpPr>
      <xdr:spPr>
        <a:xfrm>
          <a:off x="19278111" y="1336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38722</xdr:rowOff>
    </xdr:from>
    <xdr:to>
      <xdr:col>98</xdr:col>
      <xdr:colOff>38100</xdr:colOff>
      <xdr:row>77</xdr:row>
      <xdr:rowOff>140322</xdr:rowOff>
    </xdr:to>
    <xdr:sp macro="" textlink="">
      <xdr:nvSpPr>
        <xdr:cNvPr id="875" name="楕円 874"/>
        <xdr:cNvSpPr/>
      </xdr:nvSpPr>
      <xdr:spPr>
        <a:xfrm>
          <a:off x="18605500" y="132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131449</xdr:rowOff>
    </xdr:from>
    <xdr:ext cx="534377" cy="259045"/>
    <xdr:sp macro="" textlink="">
      <xdr:nvSpPr>
        <xdr:cNvPr id="876" name="テキスト ボックス 875"/>
        <xdr:cNvSpPr txBox="1"/>
      </xdr:nvSpPr>
      <xdr:spPr>
        <a:xfrm>
          <a:off x="18389111" y="1333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類似団体と比較すると、前年度に引き続き、物件費、災害復旧費が大きく伸びており、加えて普通建設事業費（うち新規整備）が大きく伸びている。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災害復旧費については、令和２年７月豪雨による復旧事業が影響している。物件費は、災害廃棄物処理事業と新型コロナウイルスワクチン接種事業が主な要因で、災害廃棄物処理事業は令和３年度までであるため、今後は例年並みに落ち着くと予想される。また、災害復旧費は、公共土木施設、農地・農林業施設、公共施設など多方面に被災したことから、復旧に多額の費用が必要となっているが、令和３年度がピークで、今後は減少傾向とな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普通建設事業（新規整備）は、庁舎がしゅん工したこと、各世帯へ防災ラジオを整備したことによる一時的な増のため、次年度以降は例年並みになると予想される。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積立金については、令和２年度はふるさと納税が令和２年７月豪雨に対しての寄付も多くいただき大幅に増加したものが。令和３年度は鈍化したことが大きな要因である。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31,136
30,899
210.55
32,444,672
31,984,116
313,035
9,383,209
24,172,689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141910</xdr:rowOff>
    </xdr:from>
    <xdr:to>
      <xdr:col>24</xdr:col>
      <xdr:colOff>63500</xdr:colOff>
      <xdr:row>36</xdr:row>
      <xdr:rowOff>148920</xdr:rowOff>
    </xdr:to>
    <xdr:cxnSp macro="">
      <xdr:nvCxnSpPr>
        <xdr:cNvPr id="60" name="直線コネクタ 59"/>
        <xdr:cNvCxnSpPr/>
      </xdr:nvCxnSpPr>
      <xdr:spPr>
        <a:xfrm flipV="1">
          <a:off x="3797300" y="6314110"/>
          <a:ext cx="8382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119981</xdr:rowOff>
    </xdr:from>
    <xdr:ext cx="469744" cy="259045"/>
    <xdr:sp macro="" textlink="">
      <xdr:nvSpPr>
        <xdr:cNvPr id="61" name="議会費平均値テキスト"/>
        <xdr:cNvSpPr txBox="1"/>
      </xdr:nvSpPr>
      <xdr:spPr>
        <a:xfrm>
          <a:off x="4686300" y="6292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123469</xdr:rowOff>
    </xdr:from>
    <xdr:to>
      <xdr:col>19</xdr:col>
      <xdr:colOff>177800</xdr:colOff>
      <xdr:row>36</xdr:row>
      <xdr:rowOff>148920</xdr:rowOff>
    </xdr:to>
    <xdr:cxnSp macro="">
      <xdr:nvCxnSpPr>
        <xdr:cNvPr id="63" name="直線コネクタ 62"/>
        <xdr:cNvCxnSpPr/>
      </xdr:nvCxnSpPr>
      <xdr:spPr>
        <a:xfrm>
          <a:off x="2908300" y="6295669"/>
          <a:ext cx="8890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125552</xdr:rowOff>
    </xdr:from>
    <xdr:to>
      <xdr:col>20</xdr:col>
      <xdr:colOff>38100</xdr:colOff>
      <xdr:row>37</xdr:row>
      <xdr:rowOff>55702</xdr:rowOff>
    </xdr:to>
    <xdr:sp macro="" textlink="">
      <xdr:nvSpPr>
        <xdr:cNvPr id="64" name="フローチャート: 判断 63"/>
        <xdr:cNvSpPr/>
      </xdr:nvSpPr>
      <xdr:spPr>
        <a:xfrm>
          <a:off x="3746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46829</xdr:rowOff>
    </xdr:from>
    <xdr:ext cx="469744" cy="259045"/>
    <xdr:sp macro="" textlink="">
      <xdr:nvSpPr>
        <xdr:cNvPr id="65" name="テキスト ボックス 64"/>
        <xdr:cNvSpPr txBox="1"/>
      </xdr:nvSpPr>
      <xdr:spPr>
        <a:xfrm>
          <a:off x="3562428" y="639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123469</xdr:rowOff>
    </xdr:from>
    <xdr:to>
      <xdr:col>15</xdr:col>
      <xdr:colOff>50800</xdr:colOff>
      <xdr:row>36</xdr:row>
      <xdr:rowOff>140995</xdr:rowOff>
    </xdr:to>
    <xdr:cxnSp macro="">
      <xdr:nvCxnSpPr>
        <xdr:cNvPr id="66" name="直線コネクタ 65"/>
        <xdr:cNvCxnSpPr/>
      </xdr:nvCxnSpPr>
      <xdr:spPr>
        <a:xfrm flipV="1">
          <a:off x="2019300" y="6295669"/>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110312</xdr:rowOff>
    </xdr:from>
    <xdr:to>
      <xdr:col>15</xdr:col>
      <xdr:colOff>101600</xdr:colOff>
      <xdr:row>37</xdr:row>
      <xdr:rowOff>40462</xdr:rowOff>
    </xdr:to>
    <xdr:sp macro="" textlink="">
      <xdr:nvSpPr>
        <xdr:cNvPr id="67" name="フローチャート: 判断 66"/>
        <xdr:cNvSpPr/>
      </xdr:nvSpPr>
      <xdr:spPr>
        <a:xfrm>
          <a:off x="2857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31589</xdr:rowOff>
    </xdr:from>
    <xdr:ext cx="469744" cy="259045"/>
    <xdr:sp macro="" textlink="">
      <xdr:nvSpPr>
        <xdr:cNvPr id="68" name="テキスト ボックス 67"/>
        <xdr:cNvSpPr txBox="1"/>
      </xdr:nvSpPr>
      <xdr:spPr>
        <a:xfrm>
          <a:off x="2673428" y="63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133985</xdr:rowOff>
    </xdr:from>
    <xdr:to>
      <xdr:col>10</xdr:col>
      <xdr:colOff>114300</xdr:colOff>
      <xdr:row>36</xdr:row>
      <xdr:rowOff>140995</xdr:rowOff>
    </xdr:to>
    <xdr:cxnSp macro="">
      <xdr:nvCxnSpPr>
        <xdr:cNvPr id="69" name="直線コネクタ 68"/>
        <xdr:cNvCxnSpPr/>
      </xdr:nvCxnSpPr>
      <xdr:spPr>
        <a:xfrm>
          <a:off x="1130300" y="6306185"/>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117932</xdr:rowOff>
    </xdr:from>
    <xdr:to>
      <xdr:col>10</xdr:col>
      <xdr:colOff>165100</xdr:colOff>
      <xdr:row>37</xdr:row>
      <xdr:rowOff>48082</xdr:rowOff>
    </xdr:to>
    <xdr:sp macro="" textlink="">
      <xdr:nvSpPr>
        <xdr:cNvPr id="70" name="フローチャート: 判断 69"/>
        <xdr:cNvSpPr/>
      </xdr:nvSpPr>
      <xdr:spPr>
        <a:xfrm>
          <a:off x="1968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39209</xdr:rowOff>
    </xdr:from>
    <xdr:ext cx="469744" cy="259045"/>
    <xdr:sp macro="" textlink="">
      <xdr:nvSpPr>
        <xdr:cNvPr id="71" name="テキスト ボックス 70"/>
        <xdr:cNvSpPr txBox="1"/>
      </xdr:nvSpPr>
      <xdr:spPr>
        <a:xfrm>
          <a:off x="1784428" y="63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123342</xdr:rowOff>
    </xdr:from>
    <xdr:to>
      <xdr:col>6</xdr:col>
      <xdr:colOff>38100</xdr:colOff>
      <xdr:row>37</xdr:row>
      <xdr:rowOff>53492</xdr:rowOff>
    </xdr:to>
    <xdr:sp macro="" textlink="">
      <xdr:nvSpPr>
        <xdr:cNvPr id="72" name="フローチャート: 判断 71"/>
        <xdr:cNvSpPr/>
      </xdr:nvSpPr>
      <xdr:spPr>
        <a:xfrm>
          <a:off x="10795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44619</xdr:rowOff>
    </xdr:from>
    <xdr:ext cx="469744" cy="259045"/>
    <xdr:sp macro="" textlink="">
      <xdr:nvSpPr>
        <xdr:cNvPr id="73" name="テキスト ボックス 72"/>
        <xdr:cNvSpPr txBox="1"/>
      </xdr:nvSpPr>
      <xdr:spPr>
        <a:xfrm>
          <a:off x="895428" y="63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91110</xdr:rowOff>
    </xdr:from>
    <xdr:to>
      <xdr:col>24</xdr:col>
      <xdr:colOff>114300</xdr:colOff>
      <xdr:row>37</xdr:row>
      <xdr:rowOff>21260</xdr:rowOff>
    </xdr:to>
    <xdr:sp macro="" textlink="">
      <xdr:nvSpPr>
        <xdr:cNvPr id="79" name="楕円 78"/>
        <xdr:cNvSpPr/>
      </xdr:nvSpPr>
      <xdr:spPr>
        <a:xfrm>
          <a:off x="4584700" y="62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113987</xdr:rowOff>
    </xdr:from>
    <xdr:ext cx="469744" cy="259045"/>
    <xdr:sp macro="" textlink="">
      <xdr:nvSpPr>
        <xdr:cNvPr id="80" name="議会費該当値テキスト"/>
        <xdr:cNvSpPr txBox="1"/>
      </xdr:nvSpPr>
      <xdr:spPr>
        <a:xfrm>
          <a:off x="4686300" y="611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98120</xdr:rowOff>
    </xdr:from>
    <xdr:to>
      <xdr:col>20</xdr:col>
      <xdr:colOff>38100</xdr:colOff>
      <xdr:row>37</xdr:row>
      <xdr:rowOff>28270</xdr:rowOff>
    </xdr:to>
    <xdr:sp macro="" textlink="">
      <xdr:nvSpPr>
        <xdr:cNvPr id="81" name="楕円 80"/>
        <xdr:cNvSpPr/>
      </xdr:nvSpPr>
      <xdr:spPr>
        <a:xfrm>
          <a:off x="3746500" y="62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44797</xdr:rowOff>
    </xdr:from>
    <xdr:ext cx="469744" cy="259045"/>
    <xdr:sp macro="" textlink="">
      <xdr:nvSpPr>
        <xdr:cNvPr id="82" name="テキスト ボックス 81"/>
        <xdr:cNvSpPr txBox="1"/>
      </xdr:nvSpPr>
      <xdr:spPr>
        <a:xfrm>
          <a:off x="3562428" y="60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72669</xdr:rowOff>
    </xdr:from>
    <xdr:to>
      <xdr:col>15</xdr:col>
      <xdr:colOff>101600</xdr:colOff>
      <xdr:row>37</xdr:row>
      <xdr:rowOff>2819</xdr:rowOff>
    </xdr:to>
    <xdr:sp macro="" textlink="">
      <xdr:nvSpPr>
        <xdr:cNvPr id="83" name="楕円 82"/>
        <xdr:cNvSpPr/>
      </xdr:nvSpPr>
      <xdr:spPr>
        <a:xfrm>
          <a:off x="2857500" y="62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19346</xdr:rowOff>
    </xdr:from>
    <xdr:ext cx="469744" cy="259045"/>
    <xdr:sp macro="" textlink="">
      <xdr:nvSpPr>
        <xdr:cNvPr id="84" name="テキスト ボックス 83"/>
        <xdr:cNvSpPr txBox="1"/>
      </xdr:nvSpPr>
      <xdr:spPr>
        <a:xfrm>
          <a:off x="2673428" y="602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90195</xdr:rowOff>
    </xdr:from>
    <xdr:to>
      <xdr:col>10</xdr:col>
      <xdr:colOff>165100</xdr:colOff>
      <xdr:row>37</xdr:row>
      <xdr:rowOff>20345</xdr:rowOff>
    </xdr:to>
    <xdr:sp macro="" textlink="">
      <xdr:nvSpPr>
        <xdr:cNvPr id="85" name="楕円 84"/>
        <xdr:cNvSpPr/>
      </xdr:nvSpPr>
      <xdr:spPr>
        <a:xfrm>
          <a:off x="1968500" y="62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36872</xdr:rowOff>
    </xdr:from>
    <xdr:ext cx="469744" cy="259045"/>
    <xdr:sp macro="" textlink="">
      <xdr:nvSpPr>
        <xdr:cNvPr id="86" name="テキスト ボックス 85"/>
        <xdr:cNvSpPr txBox="1"/>
      </xdr:nvSpPr>
      <xdr:spPr>
        <a:xfrm>
          <a:off x="1784428" y="603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83185</xdr:rowOff>
    </xdr:from>
    <xdr:to>
      <xdr:col>6</xdr:col>
      <xdr:colOff>38100</xdr:colOff>
      <xdr:row>37</xdr:row>
      <xdr:rowOff>13335</xdr:rowOff>
    </xdr:to>
    <xdr:sp macro="" textlink="">
      <xdr:nvSpPr>
        <xdr:cNvPr id="87" name="楕円 86"/>
        <xdr:cNvSpPr/>
      </xdr:nvSpPr>
      <xdr:spPr>
        <a:xfrm>
          <a:off x="10795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29862</xdr:rowOff>
    </xdr:from>
    <xdr:ext cx="469744" cy="259045"/>
    <xdr:sp macro="" textlink="">
      <xdr:nvSpPr>
        <xdr:cNvPr id="88" name="テキスト ボックス 87"/>
        <xdr:cNvSpPr txBox="1"/>
      </xdr:nvSpPr>
      <xdr:spPr>
        <a:xfrm>
          <a:off x="895428" y="603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92877</xdr:rowOff>
    </xdr:from>
    <xdr:to>
      <xdr:col>24</xdr:col>
      <xdr:colOff>63500</xdr:colOff>
      <xdr:row>55</xdr:row>
      <xdr:rowOff>50516</xdr:rowOff>
    </xdr:to>
    <xdr:cxnSp macro="">
      <xdr:nvCxnSpPr>
        <xdr:cNvPr id="119" name="直線コネクタ 118"/>
        <xdr:cNvCxnSpPr/>
      </xdr:nvCxnSpPr>
      <xdr:spPr>
        <a:xfrm>
          <a:off x="3797300" y="9351177"/>
          <a:ext cx="838200" cy="12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29735</xdr:rowOff>
    </xdr:from>
    <xdr:ext cx="599010" cy="259045"/>
    <xdr:sp macro="" textlink="">
      <xdr:nvSpPr>
        <xdr:cNvPr id="120" name="総務費平均値テキスト"/>
        <xdr:cNvSpPr txBox="1"/>
      </xdr:nvSpPr>
      <xdr:spPr>
        <a:xfrm>
          <a:off x="4686300" y="9802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92877</xdr:rowOff>
    </xdr:from>
    <xdr:to>
      <xdr:col>19</xdr:col>
      <xdr:colOff>177800</xdr:colOff>
      <xdr:row>57</xdr:row>
      <xdr:rowOff>19900</xdr:rowOff>
    </xdr:to>
    <xdr:cxnSp macro="">
      <xdr:nvCxnSpPr>
        <xdr:cNvPr id="122" name="直線コネクタ 121"/>
        <xdr:cNvCxnSpPr/>
      </xdr:nvCxnSpPr>
      <xdr:spPr>
        <a:xfrm flipV="1">
          <a:off x="2908300" y="9351177"/>
          <a:ext cx="889000" cy="44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65553</xdr:rowOff>
    </xdr:from>
    <xdr:to>
      <xdr:col>20</xdr:col>
      <xdr:colOff>38100</xdr:colOff>
      <xdr:row>55</xdr:row>
      <xdr:rowOff>167153</xdr:rowOff>
    </xdr:to>
    <xdr:sp macro="" textlink="">
      <xdr:nvSpPr>
        <xdr:cNvPr id="123" name="フローチャート: 判断 122"/>
        <xdr:cNvSpPr/>
      </xdr:nvSpPr>
      <xdr:spPr>
        <a:xfrm>
          <a:off x="37465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158280</xdr:rowOff>
    </xdr:from>
    <xdr:ext cx="599010" cy="259045"/>
    <xdr:sp macro="" textlink="">
      <xdr:nvSpPr>
        <xdr:cNvPr id="124" name="テキスト ボックス 123"/>
        <xdr:cNvSpPr txBox="1"/>
      </xdr:nvSpPr>
      <xdr:spPr>
        <a:xfrm>
          <a:off x="3497795" y="958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19900</xdr:rowOff>
    </xdr:from>
    <xdr:to>
      <xdr:col>15</xdr:col>
      <xdr:colOff>50800</xdr:colOff>
      <xdr:row>58</xdr:row>
      <xdr:rowOff>22167</xdr:rowOff>
    </xdr:to>
    <xdr:cxnSp macro="">
      <xdr:nvCxnSpPr>
        <xdr:cNvPr id="125" name="直線コネクタ 124"/>
        <xdr:cNvCxnSpPr/>
      </xdr:nvCxnSpPr>
      <xdr:spPr>
        <a:xfrm flipV="1">
          <a:off x="2019300" y="9792550"/>
          <a:ext cx="889000" cy="17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110920</xdr:rowOff>
    </xdr:from>
    <xdr:to>
      <xdr:col>15</xdr:col>
      <xdr:colOff>101600</xdr:colOff>
      <xdr:row>58</xdr:row>
      <xdr:rowOff>41070</xdr:rowOff>
    </xdr:to>
    <xdr:sp macro="" textlink="">
      <xdr:nvSpPr>
        <xdr:cNvPr id="126" name="フローチャート: 判断 125"/>
        <xdr:cNvSpPr/>
      </xdr:nvSpPr>
      <xdr:spPr>
        <a:xfrm>
          <a:off x="2857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32197</xdr:rowOff>
    </xdr:from>
    <xdr:ext cx="534377" cy="259045"/>
    <xdr:sp macro="" textlink="">
      <xdr:nvSpPr>
        <xdr:cNvPr id="127" name="テキスト ボックス 126"/>
        <xdr:cNvSpPr txBox="1"/>
      </xdr:nvSpPr>
      <xdr:spPr>
        <a:xfrm>
          <a:off x="2641111" y="99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22167</xdr:rowOff>
    </xdr:from>
    <xdr:to>
      <xdr:col>10</xdr:col>
      <xdr:colOff>114300</xdr:colOff>
      <xdr:row>58</xdr:row>
      <xdr:rowOff>41529</xdr:rowOff>
    </xdr:to>
    <xdr:cxnSp macro="">
      <xdr:nvCxnSpPr>
        <xdr:cNvPr id="128" name="直線コネクタ 127"/>
        <xdr:cNvCxnSpPr/>
      </xdr:nvCxnSpPr>
      <xdr:spPr>
        <a:xfrm flipV="1">
          <a:off x="1130300" y="9966267"/>
          <a:ext cx="889000" cy="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125933</xdr:rowOff>
    </xdr:from>
    <xdr:to>
      <xdr:col>10</xdr:col>
      <xdr:colOff>165100</xdr:colOff>
      <xdr:row>58</xdr:row>
      <xdr:rowOff>56083</xdr:rowOff>
    </xdr:to>
    <xdr:sp macro="" textlink="">
      <xdr:nvSpPr>
        <xdr:cNvPr id="129" name="フローチャート: 判断 128"/>
        <xdr:cNvSpPr/>
      </xdr:nvSpPr>
      <xdr:spPr>
        <a:xfrm>
          <a:off x="1968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72610</xdr:rowOff>
    </xdr:from>
    <xdr:ext cx="534377" cy="259045"/>
    <xdr:sp macro="" textlink="">
      <xdr:nvSpPr>
        <xdr:cNvPr id="130" name="テキスト ボックス 129"/>
        <xdr:cNvSpPr txBox="1"/>
      </xdr:nvSpPr>
      <xdr:spPr>
        <a:xfrm>
          <a:off x="1752111" y="96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151964</xdr:rowOff>
    </xdr:from>
    <xdr:to>
      <xdr:col>6</xdr:col>
      <xdr:colOff>38100</xdr:colOff>
      <xdr:row>58</xdr:row>
      <xdr:rowOff>82114</xdr:rowOff>
    </xdr:to>
    <xdr:sp macro="" textlink="">
      <xdr:nvSpPr>
        <xdr:cNvPr id="131" name="フローチャート: 判断 130"/>
        <xdr:cNvSpPr/>
      </xdr:nvSpPr>
      <xdr:spPr>
        <a:xfrm>
          <a:off x="1079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98641</xdr:rowOff>
    </xdr:from>
    <xdr:ext cx="534377" cy="259045"/>
    <xdr:sp macro="" textlink="">
      <xdr:nvSpPr>
        <xdr:cNvPr id="132" name="テキスト ボックス 131"/>
        <xdr:cNvSpPr txBox="1"/>
      </xdr:nvSpPr>
      <xdr:spPr>
        <a:xfrm>
          <a:off x="863111" y="96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171166</xdr:rowOff>
    </xdr:from>
    <xdr:to>
      <xdr:col>24</xdr:col>
      <xdr:colOff>114300</xdr:colOff>
      <xdr:row>55</xdr:row>
      <xdr:rowOff>101316</xdr:rowOff>
    </xdr:to>
    <xdr:sp macro="" textlink="">
      <xdr:nvSpPr>
        <xdr:cNvPr id="138" name="楕円 137"/>
        <xdr:cNvSpPr/>
      </xdr:nvSpPr>
      <xdr:spPr>
        <a:xfrm>
          <a:off x="4584700" y="9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22593</xdr:rowOff>
    </xdr:from>
    <xdr:ext cx="599010" cy="259045"/>
    <xdr:sp macro="" textlink="">
      <xdr:nvSpPr>
        <xdr:cNvPr id="139" name="総務費該当値テキスト"/>
        <xdr:cNvSpPr txBox="1"/>
      </xdr:nvSpPr>
      <xdr:spPr>
        <a:xfrm>
          <a:off x="4686300" y="9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42077</xdr:rowOff>
    </xdr:from>
    <xdr:to>
      <xdr:col>20</xdr:col>
      <xdr:colOff>38100</xdr:colOff>
      <xdr:row>54</xdr:row>
      <xdr:rowOff>143677</xdr:rowOff>
    </xdr:to>
    <xdr:sp macro="" textlink="">
      <xdr:nvSpPr>
        <xdr:cNvPr id="140" name="楕円 139"/>
        <xdr:cNvSpPr/>
      </xdr:nvSpPr>
      <xdr:spPr>
        <a:xfrm>
          <a:off x="3746500" y="93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160204</xdr:rowOff>
    </xdr:from>
    <xdr:ext cx="599010" cy="259045"/>
    <xdr:sp macro="" textlink="">
      <xdr:nvSpPr>
        <xdr:cNvPr id="141" name="テキスト ボックス 140"/>
        <xdr:cNvSpPr txBox="1"/>
      </xdr:nvSpPr>
      <xdr:spPr>
        <a:xfrm>
          <a:off x="3497795" y="907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140550</xdr:rowOff>
    </xdr:from>
    <xdr:to>
      <xdr:col>15</xdr:col>
      <xdr:colOff>101600</xdr:colOff>
      <xdr:row>57</xdr:row>
      <xdr:rowOff>70700</xdr:rowOff>
    </xdr:to>
    <xdr:sp macro="" textlink="">
      <xdr:nvSpPr>
        <xdr:cNvPr id="142" name="楕円 141"/>
        <xdr:cNvSpPr/>
      </xdr:nvSpPr>
      <xdr:spPr>
        <a:xfrm>
          <a:off x="2857500" y="974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87227</xdr:rowOff>
    </xdr:from>
    <xdr:ext cx="599010" cy="259045"/>
    <xdr:sp macro="" textlink="">
      <xdr:nvSpPr>
        <xdr:cNvPr id="143" name="テキスト ボックス 142"/>
        <xdr:cNvSpPr txBox="1"/>
      </xdr:nvSpPr>
      <xdr:spPr>
        <a:xfrm>
          <a:off x="2608795" y="951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142817</xdr:rowOff>
    </xdr:from>
    <xdr:to>
      <xdr:col>10</xdr:col>
      <xdr:colOff>165100</xdr:colOff>
      <xdr:row>58</xdr:row>
      <xdr:rowOff>72967</xdr:rowOff>
    </xdr:to>
    <xdr:sp macro="" textlink="">
      <xdr:nvSpPr>
        <xdr:cNvPr id="144" name="楕円 143"/>
        <xdr:cNvSpPr/>
      </xdr:nvSpPr>
      <xdr:spPr>
        <a:xfrm>
          <a:off x="1968500" y="991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64094</xdr:rowOff>
    </xdr:from>
    <xdr:ext cx="534377" cy="259045"/>
    <xdr:sp macro="" textlink="">
      <xdr:nvSpPr>
        <xdr:cNvPr id="145" name="テキスト ボックス 144"/>
        <xdr:cNvSpPr txBox="1"/>
      </xdr:nvSpPr>
      <xdr:spPr>
        <a:xfrm>
          <a:off x="1752111" y="1000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162179</xdr:rowOff>
    </xdr:from>
    <xdr:to>
      <xdr:col>6</xdr:col>
      <xdr:colOff>38100</xdr:colOff>
      <xdr:row>58</xdr:row>
      <xdr:rowOff>92329</xdr:rowOff>
    </xdr:to>
    <xdr:sp macro="" textlink="">
      <xdr:nvSpPr>
        <xdr:cNvPr id="146" name="楕円 145"/>
        <xdr:cNvSpPr/>
      </xdr:nvSpPr>
      <xdr:spPr>
        <a:xfrm>
          <a:off x="1079500" y="993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83456</xdr:rowOff>
    </xdr:from>
    <xdr:ext cx="534377" cy="259045"/>
    <xdr:sp macro="" textlink="">
      <xdr:nvSpPr>
        <xdr:cNvPr id="147" name="テキスト ボックス 146"/>
        <xdr:cNvSpPr txBox="1"/>
      </xdr:nvSpPr>
      <xdr:spPr>
        <a:xfrm>
          <a:off x="863111" y="1002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53806</xdr:rowOff>
    </xdr:from>
    <xdr:to>
      <xdr:col>24</xdr:col>
      <xdr:colOff>63500</xdr:colOff>
      <xdr:row>74</xdr:row>
      <xdr:rowOff>129088</xdr:rowOff>
    </xdr:to>
    <xdr:cxnSp macro="">
      <xdr:nvCxnSpPr>
        <xdr:cNvPr id="175" name="直線コネクタ 174"/>
        <xdr:cNvCxnSpPr/>
      </xdr:nvCxnSpPr>
      <xdr:spPr>
        <a:xfrm flipV="1">
          <a:off x="3797300" y="12741106"/>
          <a:ext cx="838200" cy="7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45272</xdr:rowOff>
    </xdr:from>
    <xdr:ext cx="599010" cy="259045"/>
    <xdr:sp macro="" textlink="">
      <xdr:nvSpPr>
        <xdr:cNvPr id="176" name="民生費平均値テキスト"/>
        <xdr:cNvSpPr txBox="1"/>
      </xdr:nvSpPr>
      <xdr:spPr>
        <a:xfrm>
          <a:off x="4686300" y="12904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129088</xdr:rowOff>
    </xdr:from>
    <xdr:to>
      <xdr:col>19</xdr:col>
      <xdr:colOff>177800</xdr:colOff>
      <xdr:row>75</xdr:row>
      <xdr:rowOff>147230</xdr:rowOff>
    </xdr:to>
    <xdr:cxnSp macro="">
      <xdr:nvCxnSpPr>
        <xdr:cNvPr id="178" name="直線コネクタ 177"/>
        <xdr:cNvCxnSpPr/>
      </xdr:nvCxnSpPr>
      <xdr:spPr>
        <a:xfrm flipV="1">
          <a:off x="2908300" y="12816388"/>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131319</xdr:rowOff>
    </xdr:from>
    <xdr:to>
      <xdr:col>20</xdr:col>
      <xdr:colOff>38100</xdr:colOff>
      <xdr:row>76</xdr:row>
      <xdr:rowOff>61469</xdr:rowOff>
    </xdr:to>
    <xdr:sp macro="" textlink="">
      <xdr:nvSpPr>
        <xdr:cNvPr id="179" name="フローチャート: 判断 178"/>
        <xdr:cNvSpPr/>
      </xdr:nvSpPr>
      <xdr:spPr>
        <a:xfrm>
          <a:off x="3746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52596</xdr:rowOff>
    </xdr:from>
    <xdr:ext cx="599010" cy="259045"/>
    <xdr:sp macro="" textlink="">
      <xdr:nvSpPr>
        <xdr:cNvPr id="180" name="テキスト ボックス 179"/>
        <xdr:cNvSpPr txBox="1"/>
      </xdr:nvSpPr>
      <xdr:spPr>
        <a:xfrm>
          <a:off x="3497795" y="1308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147230</xdr:rowOff>
    </xdr:from>
    <xdr:to>
      <xdr:col>15</xdr:col>
      <xdr:colOff>50800</xdr:colOff>
      <xdr:row>76</xdr:row>
      <xdr:rowOff>4753</xdr:rowOff>
    </xdr:to>
    <xdr:cxnSp macro="">
      <xdr:nvCxnSpPr>
        <xdr:cNvPr id="181" name="直線コネクタ 180"/>
        <xdr:cNvCxnSpPr/>
      </xdr:nvCxnSpPr>
      <xdr:spPr>
        <a:xfrm flipV="1">
          <a:off x="2019300" y="13005980"/>
          <a:ext cx="889000" cy="2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152611</xdr:rowOff>
    </xdr:from>
    <xdr:to>
      <xdr:col>15</xdr:col>
      <xdr:colOff>101600</xdr:colOff>
      <xdr:row>76</xdr:row>
      <xdr:rowOff>82761</xdr:rowOff>
    </xdr:to>
    <xdr:sp macro="" textlink="">
      <xdr:nvSpPr>
        <xdr:cNvPr id="182" name="フローチャート: 判断 181"/>
        <xdr:cNvSpPr/>
      </xdr:nvSpPr>
      <xdr:spPr>
        <a:xfrm>
          <a:off x="2857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73888</xdr:rowOff>
    </xdr:from>
    <xdr:ext cx="599010" cy="259045"/>
    <xdr:sp macro="" textlink="">
      <xdr:nvSpPr>
        <xdr:cNvPr id="183" name="テキスト ボックス 182"/>
        <xdr:cNvSpPr txBox="1"/>
      </xdr:nvSpPr>
      <xdr:spPr>
        <a:xfrm>
          <a:off x="2608795" y="1310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4753</xdr:rowOff>
    </xdr:from>
    <xdr:to>
      <xdr:col>10</xdr:col>
      <xdr:colOff>114300</xdr:colOff>
      <xdr:row>76</xdr:row>
      <xdr:rowOff>16622</xdr:rowOff>
    </xdr:to>
    <xdr:cxnSp macro="">
      <xdr:nvCxnSpPr>
        <xdr:cNvPr id="184" name="直線コネクタ 183"/>
        <xdr:cNvCxnSpPr/>
      </xdr:nvCxnSpPr>
      <xdr:spPr>
        <a:xfrm flipV="1">
          <a:off x="1130300" y="13034953"/>
          <a:ext cx="889000" cy="1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15945</xdr:rowOff>
    </xdr:from>
    <xdr:to>
      <xdr:col>10</xdr:col>
      <xdr:colOff>165100</xdr:colOff>
      <xdr:row>76</xdr:row>
      <xdr:rowOff>117545</xdr:rowOff>
    </xdr:to>
    <xdr:sp macro="" textlink="">
      <xdr:nvSpPr>
        <xdr:cNvPr id="185" name="フローチャート: 判断 184"/>
        <xdr:cNvSpPr/>
      </xdr:nvSpPr>
      <xdr:spPr>
        <a:xfrm>
          <a:off x="1968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108672</xdr:rowOff>
    </xdr:from>
    <xdr:ext cx="599010" cy="259045"/>
    <xdr:sp macro="" textlink="">
      <xdr:nvSpPr>
        <xdr:cNvPr id="186" name="テキスト ボックス 185"/>
        <xdr:cNvSpPr txBox="1"/>
      </xdr:nvSpPr>
      <xdr:spPr>
        <a:xfrm>
          <a:off x="1719795" y="131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12506</xdr:rowOff>
    </xdr:from>
    <xdr:to>
      <xdr:col>6</xdr:col>
      <xdr:colOff>38100</xdr:colOff>
      <xdr:row>76</xdr:row>
      <xdr:rowOff>114106</xdr:rowOff>
    </xdr:to>
    <xdr:sp macro="" textlink="">
      <xdr:nvSpPr>
        <xdr:cNvPr id="187" name="フローチャート: 判断 186"/>
        <xdr:cNvSpPr/>
      </xdr:nvSpPr>
      <xdr:spPr>
        <a:xfrm>
          <a:off x="1079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105233</xdr:rowOff>
    </xdr:from>
    <xdr:ext cx="599010" cy="259045"/>
    <xdr:sp macro="" textlink="">
      <xdr:nvSpPr>
        <xdr:cNvPr id="188" name="テキスト ボックス 187"/>
        <xdr:cNvSpPr txBox="1"/>
      </xdr:nvSpPr>
      <xdr:spPr>
        <a:xfrm>
          <a:off x="830795" y="131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3006</xdr:rowOff>
    </xdr:from>
    <xdr:to>
      <xdr:col>24</xdr:col>
      <xdr:colOff>114300</xdr:colOff>
      <xdr:row>74</xdr:row>
      <xdr:rowOff>104606</xdr:rowOff>
    </xdr:to>
    <xdr:sp macro="" textlink="">
      <xdr:nvSpPr>
        <xdr:cNvPr id="194" name="楕円 193"/>
        <xdr:cNvSpPr/>
      </xdr:nvSpPr>
      <xdr:spPr>
        <a:xfrm>
          <a:off x="4584700" y="1269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25883</xdr:rowOff>
    </xdr:from>
    <xdr:ext cx="599010" cy="259045"/>
    <xdr:sp macro="" textlink="">
      <xdr:nvSpPr>
        <xdr:cNvPr id="195" name="民生費該当値テキスト"/>
        <xdr:cNvSpPr txBox="1"/>
      </xdr:nvSpPr>
      <xdr:spPr>
        <a:xfrm>
          <a:off x="4686300" y="1254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78288</xdr:rowOff>
    </xdr:from>
    <xdr:to>
      <xdr:col>20</xdr:col>
      <xdr:colOff>38100</xdr:colOff>
      <xdr:row>75</xdr:row>
      <xdr:rowOff>8438</xdr:rowOff>
    </xdr:to>
    <xdr:sp macro="" textlink="">
      <xdr:nvSpPr>
        <xdr:cNvPr id="196" name="楕円 195"/>
        <xdr:cNvSpPr/>
      </xdr:nvSpPr>
      <xdr:spPr>
        <a:xfrm>
          <a:off x="3746500" y="1276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24965</xdr:rowOff>
    </xdr:from>
    <xdr:ext cx="599010" cy="259045"/>
    <xdr:sp macro="" textlink="">
      <xdr:nvSpPr>
        <xdr:cNvPr id="197" name="テキスト ボックス 196"/>
        <xdr:cNvSpPr txBox="1"/>
      </xdr:nvSpPr>
      <xdr:spPr>
        <a:xfrm>
          <a:off x="3497795" y="1254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96430</xdr:rowOff>
    </xdr:from>
    <xdr:to>
      <xdr:col>15</xdr:col>
      <xdr:colOff>101600</xdr:colOff>
      <xdr:row>76</xdr:row>
      <xdr:rowOff>26580</xdr:rowOff>
    </xdr:to>
    <xdr:sp macro="" textlink="">
      <xdr:nvSpPr>
        <xdr:cNvPr id="198" name="楕円 197"/>
        <xdr:cNvSpPr/>
      </xdr:nvSpPr>
      <xdr:spPr>
        <a:xfrm>
          <a:off x="2857500" y="129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43107</xdr:rowOff>
    </xdr:from>
    <xdr:ext cx="599010" cy="259045"/>
    <xdr:sp macro="" textlink="">
      <xdr:nvSpPr>
        <xdr:cNvPr id="199" name="テキスト ボックス 198"/>
        <xdr:cNvSpPr txBox="1"/>
      </xdr:nvSpPr>
      <xdr:spPr>
        <a:xfrm>
          <a:off x="2608795" y="1273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125403</xdr:rowOff>
    </xdr:from>
    <xdr:to>
      <xdr:col>10</xdr:col>
      <xdr:colOff>165100</xdr:colOff>
      <xdr:row>76</xdr:row>
      <xdr:rowOff>55553</xdr:rowOff>
    </xdr:to>
    <xdr:sp macro="" textlink="">
      <xdr:nvSpPr>
        <xdr:cNvPr id="200" name="楕円 199"/>
        <xdr:cNvSpPr/>
      </xdr:nvSpPr>
      <xdr:spPr>
        <a:xfrm>
          <a:off x="1968500" y="1298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72080</xdr:rowOff>
    </xdr:from>
    <xdr:ext cx="599010" cy="259045"/>
    <xdr:sp macro="" textlink="">
      <xdr:nvSpPr>
        <xdr:cNvPr id="201" name="テキスト ボックス 200"/>
        <xdr:cNvSpPr txBox="1"/>
      </xdr:nvSpPr>
      <xdr:spPr>
        <a:xfrm>
          <a:off x="1719795" y="1275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137271</xdr:rowOff>
    </xdr:from>
    <xdr:to>
      <xdr:col>6</xdr:col>
      <xdr:colOff>38100</xdr:colOff>
      <xdr:row>76</xdr:row>
      <xdr:rowOff>67422</xdr:rowOff>
    </xdr:to>
    <xdr:sp macro="" textlink="">
      <xdr:nvSpPr>
        <xdr:cNvPr id="202" name="楕円 201"/>
        <xdr:cNvSpPr/>
      </xdr:nvSpPr>
      <xdr:spPr>
        <a:xfrm>
          <a:off x="1079500" y="129960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83948</xdr:rowOff>
    </xdr:from>
    <xdr:ext cx="599010" cy="259045"/>
    <xdr:sp macro="" textlink="">
      <xdr:nvSpPr>
        <xdr:cNvPr id="203" name="テキスト ボックス 202"/>
        <xdr:cNvSpPr txBox="1"/>
      </xdr:nvSpPr>
      <xdr:spPr>
        <a:xfrm>
          <a:off x="830795" y="1277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143053</xdr:rowOff>
    </xdr:from>
    <xdr:to>
      <xdr:col>24</xdr:col>
      <xdr:colOff>63500</xdr:colOff>
      <xdr:row>92</xdr:row>
      <xdr:rowOff>15174</xdr:rowOff>
    </xdr:to>
    <xdr:cxnSp macro="">
      <xdr:nvCxnSpPr>
        <xdr:cNvPr id="232" name="直線コネクタ 231"/>
        <xdr:cNvCxnSpPr/>
      </xdr:nvCxnSpPr>
      <xdr:spPr>
        <a:xfrm flipV="1">
          <a:off x="3797300" y="15402103"/>
          <a:ext cx="838200" cy="38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168369</xdr:rowOff>
    </xdr:from>
    <xdr:ext cx="534377" cy="259045"/>
    <xdr:sp macro="" textlink="">
      <xdr:nvSpPr>
        <xdr:cNvPr id="233" name="衛生費平均値テキスト"/>
        <xdr:cNvSpPr txBox="1"/>
      </xdr:nvSpPr>
      <xdr:spPr>
        <a:xfrm>
          <a:off x="4686300" y="16456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15174</xdr:rowOff>
    </xdr:from>
    <xdr:to>
      <xdr:col>19</xdr:col>
      <xdr:colOff>177800</xdr:colOff>
      <xdr:row>97</xdr:row>
      <xdr:rowOff>109227</xdr:rowOff>
    </xdr:to>
    <xdr:cxnSp macro="">
      <xdr:nvCxnSpPr>
        <xdr:cNvPr id="235" name="直線コネクタ 234"/>
        <xdr:cNvCxnSpPr/>
      </xdr:nvCxnSpPr>
      <xdr:spPr>
        <a:xfrm flipV="1">
          <a:off x="2908300" y="15788574"/>
          <a:ext cx="889000" cy="95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28511</xdr:rowOff>
    </xdr:from>
    <xdr:to>
      <xdr:col>20</xdr:col>
      <xdr:colOff>38100</xdr:colOff>
      <xdr:row>96</xdr:row>
      <xdr:rowOff>130111</xdr:rowOff>
    </xdr:to>
    <xdr:sp macro="" textlink="">
      <xdr:nvSpPr>
        <xdr:cNvPr id="236" name="フローチャート: 判断 235"/>
        <xdr:cNvSpPr/>
      </xdr:nvSpPr>
      <xdr:spPr>
        <a:xfrm>
          <a:off x="37465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121238</xdr:rowOff>
    </xdr:from>
    <xdr:ext cx="534377" cy="259045"/>
    <xdr:sp macro="" textlink="">
      <xdr:nvSpPr>
        <xdr:cNvPr id="237" name="テキスト ボックス 236"/>
        <xdr:cNvSpPr txBox="1"/>
      </xdr:nvSpPr>
      <xdr:spPr>
        <a:xfrm>
          <a:off x="3530111" y="1658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109227</xdr:rowOff>
    </xdr:from>
    <xdr:to>
      <xdr:col>15</xdr:col>
      <xdr:colOff>50800</xdr:colOff>
      <xdr:row>97</xdr:row>
      <xdr:rowOff>119066</xdr:rowOff>
    </xdr:to>
    <xdr:cxnSp macro="">
      <xdr:nvCxnSpPr>
        <xdr:cNvPr id="238" name="直線コネクタ 237"/>
        <xdr:cNvCxnSpPr/>
      </xdr:nvCxnSpPr>
      <xdr:spPr>
        <a:xfrm flipV="1">
          <a:off x="2019300" y="16739877"/>
          <a:ext cx="889000" cy="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89381</xdr:rowOff>
    </xdr:from>
    <xdr:to>
      <xdr:col>15</xdr:col>
      <xdr:colOff>101600</xdr:colOff>
      <xdr:row>97</xdr:row>
      <xdr:rowOff>19531</xdr:rowOff>
    </xdr:to>
    <xdr:sp macro="" textlink="">
      <xdr:nvSpPr>
        <xdr:cNvPr id="239" name="フローチャート: 判断 238"/>
        <xdr:cNvSpPr/>
      </xdr:nvSpPr>
      <xdr:spPr>
        <a:xfrm>
          <a:off x="2857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36058</xdr:rowOff>
    </xdr:from>
    <xdr:ext cx="534377" cy="259045"/>
    <xdr:sp macro="" textlink="">
      <xdr:nvSpPr>
        <xdr:cNvPr id="240" name="テキスト ボックス 239"/>
        <xdr:cNvSpPr txBox="1"/>
      </xdr:nvSpPr>
      <xdr:spPr>
        <a:xfrm>
          <a:off x="2641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67447</xdr:rowOff>
    </xdr:from>
    <xdr:to>
      <xdr:col>10</xdr:col>
      <xdr:colOff>114300</xdr:colOff>
      <xdr:row>97</xdr:row>
      <xdr:rowOff>119066</xdr:rowOff>
    </xdr:to>
    <xdr:cxnSp macro="">
      <xdr:nvCxnSpPr>
        <xdr:cNvPr id="241" name="直線コネクタ 240"/>
        <xdr:cNvCxnSpPr/>
      </xdr:nvCxnSpPr>
      <xdr:spPr>
        <a:xfrm>
          <a:off x="1130300" y="16698097"/>
          <a:ext cx="889000" cy="5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118701</xdr:rowOff>
    </xdr:from>
    <xdr:to>
      <xdr:col>10</xdr:col>
      <xdr:colOff>165100</xdr:colOff>
      <xdr:row>97</xdr:row>
      <xdr:rowOff>48851</xdr:rowOff>
    </xdr:to>
    <xdr:sp macro="" textlink="">
      <xdr:nvSpPr>
        <xdr:cNvPr id="242" name="フローチャート: 判断 241"/>
        <xdr:cNvSpPr/>
      </xdr:nvSpPr>
      <xdr:spPr>
        <a:xfrm>
          <a:off x="1968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65378</xdr:rowOff>
    </xdr:from>
    <xdr:ext cx="534377" cy="259045"/>
    <xdr:sp macro="" textlink="">
      <xdr:nvSpPr>
        <xdr:cNvPr id="243" name="テキスト ボックス 242"/>
        <xdr:cNvSpPr txBox="1"/>
      </xdr:nvSpPr>
      <xdr:spPr>
        <a:xfrm>
          <a:off x="1752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97473</xdr:rowOff>
    </xdr:from>
    <xdr:to>
      <xdr:col>6</xdr:col>
      <xdr:colOff>38100</xdr:colOff>
      <xdr:row>97</xdr:row>
      <xdr:rowOff>27623</xdr:rowOff>
    </xdr:to>
    <xdr:sp macro="" textlink="">
      <xdr:nvSpPr>
        <xdr:cNvPr id="244" name="フローチャート: 判断 243"/>
        <xdr:cNvSpPr/>
      </xdr:nvSpPr>
      <xdr:spPr>
        <a:xfrm>
          <a:off x="1079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44150</xdr:rowOff>
    </xdr:from>
    <xdr:ext cx="534377" cy="259045"/>
    <xdr:sp macro="" textlink="">
      <xdr:nvSpPr>
        <xdr:cNvPr id="245" name="テキスト ボックス 244"/>
        <xdr:cNvSpPr txBox="1"/>
      </xdr:nvSpPr>
      <xdr:spPr>
        <a:xfrm>
          <a:off x="863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92253</xdr:rowOff>
    </xdr:from>
    <xdr:to>
      <xdr:col>24</xdr:col>
      <xdr:colOff>114300</xdr:colOff>
      <xdr:row>90</xdr:row>
      <xdr:rowOff>22403</xdr:rowOff>
    </xdr:to>
    <xdr:sp macro="" textlink="">
      <xdr:nvSpPr>
        <xdr:cNvPr id="251" name="楕円 250"/>
        <xdr:cNvSpPr/>
      </xdr:nvSpPr>
      <xdr:spPr>
        <a:xfrm>
          <a:off x="4584700" y="1535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45280</xdr:rowOff>
    </xdr:from>
    <xdr:ext cx="599010" cy="259045"/>
    <xdr:sp macro="" textlink="">
      <xdr:nvSpPr>
        <xdr:cNvPr id="252" name="衛生費該当値テキスト"/>
        <xdr:cNvSpPr txBox="1"/>
      </xdr:nvSpPr>
      <xdr:spPr>
        <a:xfrm>
          <a:off x="4686300" y="1530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135824</xdr:rowOff>
    </xdr:from>
    <xdr:to>
      <xdr:col>20</xdr:col>
      <xdr:colOff>38100</xdr:colOff>
      <xdr:row>92</xdr:row>
      <xdr:rowOff>65974</xdr:rowOff>
    </xdr:to>
    <xdr:sp macro="" textlink="">
      <xdr:nvSpPr>
        <xdr:cNvPr id="253" name="楕円 252"/>
        <xdr:cNvSpPr/>
      </xdr:nvSpPr>
      <xdr:spPr>
        <a:xfrm>
          <a:off x="3746500" y="1573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82501</xdr:rowOff>
    </xdr:from>
    <xdr:ext cx="599010" cy="259045"/>
    <xdr:sp macro="" textlink="">
      <xdr:nvSpPr>
        <xdr:cNvPr id="254" name="テキスト ボックス 253"/>
        <xdr:cNvSpPr txBox="1"/>
      </xdr:nvSpPr>
      <xdr:spPr>
        <a:xfrm>
          <a:off x="3497795" y="1551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58427</xdr:rowOff>
    </xdr:from>
    <xdr:to>
      <xdr:col>15</xdr:col>
      <xdr:colOff>101600</xdr:colOff>
      <xdr:row>97</xdr:row>
      <xdr:rowOff>160027</xdr:rowOff>
    </xdr:to>
    <xdr:sp macro="" textlink="">
      <xdr:nvSpPr>
        <xdr:cNvPr id="255" name="楕円 254"/>
        <xdr:cNvSpPr/>
      </xdr:nvSpPr>
      <xdr:spPr>
        <a:xfrm>
          <a:off x="2857500" y="166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151154</xdr:rowOff>
    </xdr:from>
    <xdr:ext cx="534377" cy="259045"/>
    <xdr:sp macro="" textlink="">
      <xdr:nvSpPr>
        <xdr:cNvPr id="256" name="テキスト ボックス 255"/>
        <xdr:cNvSpPr txBox="1"/>
      </xdr:nvSpPr>
      <xdr:spPr>
        <a:xfrm>
          <a:off x="2641111" y="1678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68266</xdr:rowOff>
    </xdr:from>
    <xdr:to>
      <xdr:col>10</xdr:col>
      <xdr:colOff>165100</xdr:colOff>
      <xdr:row>97</xdr:row>
      <xdr:rowOff>169866</xdr:rowOff>
    </xdr:to>
    <xdr:sp macro="" textlink="">
      <xdr:nvSpPr>
        <xdr:cNvPr id="257" name="楕円 256"/>
        <xdr:cNvSpPr/>
      </xdr:nvSpPr>
      <xdr:spPr>
        <a:xfrm>
          <a:off x="1968500" y="1669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160993</xdr:rowOff>
    </xdr:from>
    <xdr:ext cx="534377" cy="259045"/>
    <xdr:sp macro="" textlink="">
      <xdr:nvSpPr>
        <xdr:cNvPr id="258" name="テキスト ボックス 257"/>
        <xdr:cNvSpPr txBox="1"/>
      </xdr:nvSpPr>
      <xdr:spPr>
        <a:xfrm>
          <a:off x="1752111" y="1679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16647</xdr:rowOff>
    </xdr:from>
    <xdr:to>
      <xdr:col>6</xdr:col>
      <xdr:colOff>38100</xdr:colOff>
      <xdr:row>97</xdr:row>
      <xdr:rowOff>118247</xdr:rowOff>
    </xdr:to>
    <xdr:sp macro="" textlink="">
      <xdr:nvSpPr>
        <xdr:cNvPr id="259" name="楕円 258"/>
        <xdr:cNvSpPr/>
      </xdr:nvSpPr>
      <xdr:spPr>
        <a:xfrm>
          <a:off x="1079500" y="1664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109374</xdr:rowOff>
    </xdr:from>
    <xdr:ext cx="534377" cy="259045"/>
    <xdr:sp macro="" textlink="">
      <xdr:nvSpPr>
        <xdr:cNvPr id="260" name="テキスト ボックス 259"/>
        <xdr:cNvSpPr txBox="1"/>
      </xdr:nvSpPr>
      <xdr:spPr>
        <a:xfrm>
          <a:off x="863111" y="1674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24943</xdr:rowOff>
    </xdr:from>
    <xdr:to>
      <xdr:col>55</xdr:col>
      <xdr:colOff>0</xdr:colOff>
      <xdr:row>38</xdr:row>
      <xdr:rowOff>26543</xdr:rowOff>
    </xdr:to>
    <xdr:cxnSp macro="">
      <xdr:nvCxnSpPr>
        <xdr:cNvPr id="287" name="直線コネクタ 286"/>
        <xdr:cNvCxnSpPr/>
      </xdr:nvCxnSpPr>
      <xdr:spPr>
        <a:xfrm flipV="1">
          <a:off x="9639300" y="6540043"/>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26543</xdr:rowOff>
    </xdr:from>
    <xdr:to>
      <xdr:col>50</xdr:col>
      <xdr:colOff>114300</xdr:colOff>
      <xdr:row>38</xdr:row>
      <xdr:rowOff>27457</xdr:rowOff>
    </xdr:to>
    <xdr:cxnSp macro="">
      <xdr:nvCxnSpPr>
        <xdr:cNvPr id="290" name="直線コネクタ 289"/>
        <xdr:cNvCxnSpPr/>
      </xdr:nvCxnSpPr>
      <xdr:spPr>
        <a:xfrm flipV="1">
          <a:off x="8750300" y="654164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83871</xdr:rowOff>
    </xdr:from>
    <xdr:to>
      <xdr:col>50</xdr:col>
      <xdr:colOff>165100</xdr:colOff>
      <xdr:row>38</xdr:row>
      <xdr:rowOff>14021</xdr:rowOff>
    </xdr:to>
    <xdr:sp macro="" textlink="">
      <xdr:nvSpPr>
        <xdr:cNvPr id="291" name="フローチャート: 判断 290"/>
        <xdr:cNvSpPr/>
      </xdr:nvSpPr>
      <xdr:spPr>
        <a:xfrm>
          <a:off x="9588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30548</xdr:rowOff>
    </xdr:from>
    <xdr:ext cx="378565" cy="259045"/>
    <xdr:sp macro="" textlink="">
      <xdr:nvSpPr>
        <xdr:cNvPr id="292" name="テキスト ボックス 291"/>
        <xdr:cNvSpPr txBox="1"/>
      </xdr:nvSpPr>
      <xdr:spPr>
        <a:xfrm>
          <a:off x="9450017" y="6202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27457</xdr:rowOff>
    </xdr:from>
    <xdr:to>
      <xdr:col>45</xdr:col>
      <xdr:colOff>177800</xdr:colOff>
      <xdr:row>38</xdr:row>
      <xdr:rowOff>28829</xdr:rowOff>
    </xdr:to>
    <xdr:cxnSp macro="">
      <xdr:nvCxnSpPr>
        <xdr:cNvPr id="293" name="直線コネクタ 292"/>
        <xdr:cNvCxnSpPr/>
      </xdr:nvCxnSpPr>
      <xdr:spPr>
        <a:xfrm flipV="1">
          <a:off x="7861300" y="654255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79070</xdr:rowOff>
    </xdr:from>
    <xdr:to>
      <xdr:col>46</xdr:col>
      <xdr:colOff>38100</xdr:colOff>
      <xdr:row>38</xdr:row>
      <xdr:rowOff>9220</xdr:rowOff>
    </xdr:to>
    <xdr:sp macro="" textlink="">
      <xdr:nvSpPr>
        <xdr:cNvPr id="294" name="フローチャート: 判断 293"/>
        <xdr:cNvSpPr/>
      </xdr:nvSpPr>
      <xdr:spPr>
        <a:xfrm>
          <a:off x="8699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25747</xdr:rowOff>
    </xdr:from>
    <xdr:ext cx="378565" cy="259045"/>
    <xdr:sp macro="" textlink="">
      <xdr:nvSpPr>
        <xdr:cNvPr id="295" name="テキスト ボックス 294"/>
        <xdr:cNvSpPr txBox="1"/>
      </xdr:nvSpPr>
      <xdr:spPr>
        <a:xfrm>
          <a:off x="8561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28829</xdr:rowOff>
    </xdr:from>
    <xdr:to>
      <xdr:col>41</xdr:col>
      <xdr:colOff>50800</xdr:colOff>
      <xdr:row>38</xdr:row>
      <xdr:rowOff>30429</xdr:rowOff>
    </xdr:to>
    <xdr:cxnSp macro="">
      <xdr:nvCxnSpPr>
        <xdr:cNvPr id="296" name="直線コネクタ 295"/>
        <xdr:cNvCxnSpPr/>
      </xdr:nvCxnSpPr>
      <xdr:spPr>
        <a:xfrm flipV="1">
          <a:off x="6972300" y="654392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100787</xdr:rowOff>
    </xdr:from>
    <xdr:to>
      <xdr:col>41</xdr:col>
      <xdr:colOff>101600</xdr:colOff>
      <xdr:row>38</xdr:row>
      <xdr:rowOff>30938</xdr:rowOff>
    </xdr:to>
    <xdr:sp macro="" textlink="">
      <xdr:nvSpPr>
        <xdr:cNvPr id="297" name="フローチャート: 判断 296"/>
        <xdr:cNvSpPr/>
      </xdr:nvSpPr>
      <xdr:spPr>
        <a:xfrm>
          <a:off x="7810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47464</xdr:rowOff>
    </xdr:from>
    <xdr:ext cx="378565" cy="259045"/>
    <xdr:sp macro="" textlink="">
      <xdr:nvSpPr>
        <xdr:cNvPr id="298" name="テキスト ボックス 297"/>
        <xdr:cNvSpPr txBox="1"/>
      </xdr:nvSpPr>
      <xdr:spPr>
        <a:xfrm>
          <a:off x="7672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299" name="フローチャート: 判断 298"/>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43807</xdr:rowOff>
    </xdr:from>
    <xdr:ext cx="378565" cy="259045"/>
    <xdr:sp macro="" textlink="">
      <xdr:nvSpPr>
        <xdr:cNvPr id="300" name="テキスト ボックス 299"/>
        <xdr:cNvSpPr txBox="1"/>
      </xdr:nvSpPr>
      <xdr:spPr>
        <a:xfrm>
          <a:off x="6783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145593</xdr:rowOff>
    </xdr:from>
    <xdr:to>
      <xdr:col>55</xdr:col>
      <xdr:colOff>50800</xdr:colOff>
      <xdr:row>38</xdr:row>
      <xdr:rowOff>75743</xdr:rowOff>
    </xdr:to>
    <xdr:sp macro="" textlink="">
      <xdr:nvSpPr>
        <xdr:cNvPr id="306" name="楕円 305"/>
        <xdr:cNvSpPr/>
      </xdr:nvSpPr>
      <xdr:spPr>
        <a:xfrm>
          <a:off x="10426700" y="64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67556</xdr:rowOff>
    </xdr:from>
    <xdr:ext cx="378565" cy="259045"/>
    <xdr:sp macro="" textlink="">
      <xdr:nvSpPr>
        <xdr:cNvPr id="307" name="労働費該当値テキスト"/>
        <xdr:cNvSpPr txBox="1"/>
      </xdr:nvSpPr>
      <xdr:spPr>
        <a:xfrm>
          <a:off x="10528300" y="64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147193</xdr:rowOff>
    </xdr:from>
    <xdr:to>
      <xdr:col>50</xdr:col>
      <xdr:colOff>165100</xdr:colOff>
      <xdr:row>38</xdr:row>
      <xdr:rowOff>77343</xdr:rowOff>
    </xdr:to>
    <xdr:sp macro="" textlink="">
      <xdr:nvSpPr>
        <xdr:cNvPr id="308" name="楕円 307"/>
        <xdr:cNvSpPr/>
      </xdr:nvSpPr>
      <xdr:spPr>
        <a:xfrm>
          <a:off x="9588500" y="64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68470</xdr:rowOff>
    </xdr:from>
    <xdr:ext cx="378565" cy="259045"/>
    <xdr:sp macro="" textlink="">
      <xdr:nvSpPr>
        <xdr:cNvPr id="309" name="テキスト ボックス 308"/>
        <xdr:cNvSpPr txBox="1"/>
      </xdr:nvSpPr>
      <xdr:spPr>
        <a:xfrm>
          <a:off x="9450017" y="6583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148107</xdr:rowOff>
    </xdr:from>
    <xdr:to>
      <xdr:col>46</xdr:col>
      <xdr:colOff>38100</xdr:colOff>
      <xdr:row>38</xdr:row>
      <xdr:rowOff>78257</xdr:rowOff>
    </xdr:to>
    <xdr:sp macro="" textlink="">
      <xdr:nvSpPr>
        <xdr:cNvPr id="310" name="楕円 309"/>
        <xdr:cNvSpPr/>
      </xdr:nvSpPr>
      <xdr:spPr>
        <a:xfrm>
          <a:off x="8699500" y="649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69384</xdr:rowOff>
    </xdr:from>
    <xdr:ext cx="378565" cy="259045"/>
    <xdr:sp macro="" textlink="">
      <xdr:nvSpPr>
        <xdr:cNvPr id="311" name="テキスト ボックス 310"/>
        <xdr:cNvSpPr txBox="1"/>
      </xdr:nvSpPr>
      <xdr:spPr>
        <a:xfrm>
          <a:off x="8561017" y="6584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149479</xdr:rowOff>
    </xdr:from>
    <xdr:to>
      <xdr:col>41</xdr:col>
      <xdr:colOff>101600</xdr:colOff>
      <xdr:row>38</xdr:row>
      <xdr:rowOff>79629</xdr:rowOff>
    </xdr:to>
    <xdr:sp macro="" textlink="">
      <xdr:nvSpPr>
        <xdr:cNvPr id="312" name="楕円 311"/>
        <xdr:cNvSpPr/>
      </xdr:nvSpPr>
      <xdr:spPr>
        <a:xfrm>
          <a:off x="7810500" y="64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70756</xdr:rowOff>
    </xdr:from>
    <xdr:ext cx="378565" cy="259045"/>
    <xdr:sp macro="" textlink="">
      <xdr:nvSpPr>
        <xdr:cNvPr id="313" name="テキスト ボックス 312"/>
        <xdr:cNvSpPr txBox="1"/>
      </xdr:nvSpPr>
      <xdr:spPr>
        <a:xfrm>
          <a:off x="7672017" y="6585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151079</xdr:rowOff>
    </xdr:from>
    <xdr:to>
      <xdr:col>36</xdr:col>
      <xdr:colOff>165100</xdr:colOff>
      <xdr:row>38</xdr:row>
      <xdr:rowOff>81229</xdr:rowOff>
    </xdr:to>
    <xdr:sp macro="" textlink="">
      <xdr:nvSpPr>
        <xdr:cNvPr id="314" name="楕円 313"/>
        <xdr:cNvSpPr/>
      </xdr:nvSpPr>
      <xdr:spPr>
        <a:xfrm>
          <a:off x="6921500" y="64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72356</xdr:rowOff>
    </xdr:from>
    <xdr:ext cx="378565" cy="259045"/>
    <xdr:sp macro="" textlink="">
      <xdr:nvSpPr>
        <xdr:cNvPr id="315" name="テキスト ボックス 314"/>
        <xdr:cNvSpPr txBox="1"/>
      </xdr:nvSpPr>
      <xdr:spPr>
        <a:xfrm>
          <a:off x="6783017" y="6587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170401</xdr:rowOff>
    </xdr:from>
    <xdr:to>
      <xdr:col>55</xdr:col>
      <xdr:colOff>0</xdr:colOff>
      <xdr:row>57</xdr:row>
      <xdr:rowOff>29287</xdr:rowOff>
    </xdr:to>
    <xdr:cxnSp macro="">
      <xdr:nvCxnSpPr>
        <xdr:cNvPr id="342" name="直線コネクタ 341"/>
        <xdr:cNvCxnSpPr/>
      </xdr:nvCxnSpPr>
      <xdr:spPr>
        <a:xfrm flipV="1">
          <a:off x="9639300" y="9257251"/>
          <a:ext cx="838200" cy="54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137782</xdr:rowOff>
    </xdr:from>
    <xdr:ext cx="534377" cy="259045"/>
    <xdr:sp macro="" textlink="">
      <xdr:nvSpPr>
        <xdr:cNvPr id="343" name="農林水産業費平均値テキスト"/>
        <xdr:cNvSpPr txBox="1"/>
      </xdr:nvSpPr>
      <xdr:spPr>
        <a:xfrm>
          <a:off x="10528300" y="956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29287</xdr:rowOff>
    </xdr:from>
    <xdr:to>
      <xdr:col>50</xdr:col>
      <xdr:colOff>114300</xdr:colOff>
      <xdr:row>57</xdr:row>
      <xdr:rowOff>41859</xdr:rowOff>
    </xdr:to>
    <xdr:cxnSp macro="">
      <xdr:nvCxnSpPr>
        <xdr:cNvPr id="345" name="直線コネクタ 344"/>
        <xdr:cNvCxnSpPr/>
      </xdr:nvCxnSpPr>
      <xdr:spPr>
        <a:xfrm flipV="1">
          <a:off x="8750300" y="9801937"/>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165664</xdr:rowOff>
    </xdr:from>
    <xdr:to>
      <xdr:col>50</xdr:col>
      <xdr:colOff>165100</xdr:colOff>
      <xdr:row>56</xdr:row>
      <xdr:rowOff>95814</xdr:rowOff>
    </xdr:to>
    <xdr:sp macro="" textlink="">
      <xdr:nvSpPr>
        <xdr:cNvPr id="346" name="フローチャート: 判断 345"/>
        <xdr:cNvSpPr/>
      </xdr:nvSpPr>
      <xdr:spPr>
        <a:xfrm>
          <a:off x="95885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112341</xdr:rowOff>
    </xdr:from>
    <xdr:ext cx="534377" cy="259045"/>
    <xdr:sp macro="" textlink="">
      <xdr:nvSpPr>
        <xdr:cNvPr id="347" name="テキスト ボックス 346"/>
        <xdr:cNvSpPr txBox="1"/>
      </xdr:nvSpPr>
      <xdr:spPr>
        <a:xfrm>
          <a:off x="9372111" y="937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41859</xdr:rowOff>
    </xdr:from>
    <xdr:to>
      <xdr:col>45</xdr:col>
      <xdr:colOff>177800</xdr:colOff>
      <xdr:row>57</xdr:row>
      <xdr:rowOff>42225</xdr:rowOff>
    </xdr:to>
    <xdr:cxnSp macro="">
      <xdr:nvCxnSpPr>
        <xdr:cNvPr id="348" name="直線コネクタ 347"/>
        <xdr:cNvCxnSpPr/>
      </xdr:nvCxnSpPr>
      <xdr:spPr>
        <a:xfrm flipV="1">
          <a:off x="7861300" y="9814509"/>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24572</xdr:rowOff>
    </xdr:from>
    <xdr:to>
      <xdr:col>46</xdr:col>
      <xdr:colOff>38100</xdr:colOff>
      <xdr:row>56</xdr:row>
      <xdr:rowOff>126172</xdr:rowOff>
    </xdr:to>
    <xdr:sp macro="" textlink="">
      <xdr:nvSpPr>
        <xdr:cNvPr id="349" name="フローチャート: 判断 348"/>
        <xdr:cNvSpPr/>
      </xdr:nvSpPr>
      <xdr:spPr>
        <a:xfrm>
          <a:off x="8699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142699</xdr:rowOff>
    </xdr:from>
    <xdr:ext cx="534377" cy="259045"/>
    <xdr:sp macro="" textlink="">
      <xdr:nvSpPr>
        <xdr:cNvPr id="350" name="テキスト ボックス 349"/>
        <xdr:cNvSpPr txBox="1"/>
      </xdr:nvSpPr>
      <xdr:spPr>
        <a:xfrm>
          <a:off x="8483111" y="94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129596</xdr:rowOff>
    </xdr:from>
    <xdr:to>
      <xdr:col>41</xdr:col>
      <xdr:colOff>50800</xdr:colOff>
      <xdr:row>57</xdr:row>
      <xdr:rowOff>42225</xdr:rowOff>
    </xdr:to>
    <xdr:cxnSp macro="">
      <xdr:nvCxnSpPr>
        <xdr:cNvPr id="351" name="直線コネクタ 350"/>
        <xdr:cNvCxnSpPr/>
      </xdr:nvCxnSpPr>
      <xdr:spPr>
        <a:xfrm>
          <a:off x="6972300" y="9730796"/>
          <a:ext cx="889000" cy="8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65674</xdr:rowOff>
    </xdr:from>
    <xdr:to>
      <xdr:col>41</xdr:col>
      <xdr:colOff>101600</xdr:colOff>
      <xdr:row>56</xdr:row>
      <xdr:rowOff>167274</xdr:rowOff>
    </xdr:to>
    <xdr:sp macro="" textlink="">
      <xdr:nvSpPr>
        <xdr:cNvPr id="352" name="フローチャート: 判断 351"/>
        <xdr:cNvSpPr/>
      </xdr:nvSpPr>
      <xdr:spPr>
        <a:xfrm>
          <a:off x="7810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12351</xdr:rowOff>
    </xdr:from>
    <xdr:ext cx="534377" cy="259045"/>
    <xdr:sp macro="" textlink="">
      <xdr:nvSpPr>
        <xdr:cNvPr id="353" name="テキスト ボックス 352"/>
        <xdr:cNvSpPr txBox="1"/>
      </xdr:nvSpPr>
      <xdr:spPr>
        <a:xfrm>
          <a:off x="7594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15954</xdr:rowOff>
    </xdr:from>
    <xdr:to>
      <xdr:col>36</xdr:col>
      <xdr:colOff>165100</xdr:colOff>
      <xdr:row>56</xdr:row>
      <xdr:rowOff>117554</xdr:rowOff>
    </xdr:to>
    <xdr:sp macro="" textlink="">
      <xdr:nvSpPr>
        <xdr:cNvPr id="354" name="フローチャート: 判断 353"/>
        <xdr:cNvSpPr/>
      </xdr:nvSpPr>
      <xdr:spPr>
        <a:xfrm>
          <a:off x="6921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134081</xdr:rowOff>
    </xdr:from>
    <xdr:ext cx="534377" cy="259045"/>
    <xdr:sp macro="" textlink="">
      <xdr:nvSpPr>
        <xdr:cNvPr id="355" name="テキスト ボックス 354"/>
        <xdr:cNvSpPr txBox="1"/>
      </xdr:nvSpPr>
      <xdr:spPr>
        <a:xfrm>
          <a:off x="6705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119601</xdr:rowOff>
    </xdr:from>
    <xdr:to>
      <xdr:col>55</xdr:col>
      <xdr:colOff>50800</xdr:colOff>
      <xdr:row>54</xdr:row>
      <xdr:rowOff>49751</xdr:rowOff>
    </xdr:to>
    <xdr:sp macro="" textlink="">
      <xdr:nvSpPr>
        <xdr:cNvPr id="361" name="楕円 360"/>
        <xdr:cNvSpPr/>
      </xdr:nvSpPr>
      <xdr:spPr>
        <a:xfrm>
          <a:off x="10426700" y="920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142478</xdr:rowOff>
    </xdr:from>
    <xdr:ext cx="534377" cy="259045"/>
    <xdr:sp macro="" textlink="">
      <xdr:nvSpPr>
        <xdr:cNvPr id="362" name="農林水産業費該当値テキスト"/>
        <xdr:cNvSpPr txBox="1"/>
      </xdr:nvSpPr>
      <xdr:spPr>
        <a:xfrm>
          <a:off x="10528300" y="905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149937</xdr:rowOff>
    </xdr:from>
    <xdr:to>
      <xdr:col>50</xdr:col>
      <xdr:colOff>165100</xdr:colOff>
      <xdr:row>57</xdr:row>
      <xdr:rowOff>80087</xdr:rowOff>
    </xdr:to>
    <xdr:sp macro="" textlink="">
      <xdr:nvSpPr>
        <xdr:cNvPr id="363" name="楕円 362"/>
        <xdr:cNvSpPr/>
      </xdr:nvSpPr>
      <xdr:spPr>
        <a:xfrm>
          <a:off x="9588500" y="97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71214</xdr:rowOff>
    </xdr:from>
    <xdr:ext cx="534377" cy="259045"/>
    <xdr:sp macro="" textlink="">
      <xdr:nvSpPr>
        <xdr:cNvPr id="364" name="テキスト ボックス 363"/>
        <xdr:cNvSpPr txBox="1"/>
      </xdr:nvSpPr>
      <xdr:spPr>
        <a:xfrm>
          <a:off x="9372111" y="98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162509</xdr:rowOff>
    </xdr:from>
    <xdr:to>
      <xdr:col>46</xdr:col>
      <xdr:colOff>38100</xdr:colOff>
      <xdr:row>57</xdr:row>
      <xdr:rowOff>92659</xdr:rowOff>
    </xdr:to>
    <xdr:sp macro="" textlink="">
      <xdr:nvSpPr>
        <xdr:cNvPr id="365" name="楕円 364"/>
        <xdr:cNvSpPr/>
      </xdr:nvSpPr>
      <xdr:spPr>
        <a:xfrm>
          <a:off x="8699500" y="97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83786</xdr:rowOff>
    </xdr:from>
    <xdr:ext cx="534377" cy="259045"/>
    <xdr:sp macro="" textlink="">
      <xdr:nvSpPr>
        <xdr:cNvPr id="366" name="テキスト ボックス 365"/>
        <xdr:cNvSpPr txBox="1"/>
      </xdr:nvSpPr>
      <xdr:spPr>
        <a:xfrm>
          <a:off x="8483111" y="98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162875</xdr:rowOff>
    </xdr:from>
    <xdr:to>
      <xdr:col>41</xdr:col>
      <xdr:colOff>101600</xdr:colOff>
      <xdr:row>57</xdr:row>
      <xdr:rowOff>93025</xdr:rowOff>
    </xdr:to>
    <xdr:sp macro="" textlink="">
      <xdr:nvSpPr>
        <xdr:cNvPr id="367" name="楕円 366"/>
        <xdr:cNvSpPr/>
      </xdr:nvSpPr>
      <xdr:spPr>
        <a:xfrm>
          <a:off x="7810500" y="976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84152</xdr:rowOff>
    </xdr:from>
    <xdr:ext cx="534377" cy="259045"/>
    <xdr:sp macro="" textlink="">
      <xdr:nvSpPr>
        <xdr:cNvPr id="368" name="テキスト ボックス 367"/>
        <xdr:cNvSpPr txBox="1"/>
      </xdr:nvSpPr>
      <xdr:spPr>
        <a:xfrm>
          <a:off x="7594111" y="985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78796</xdr:rowOff>
    </xdr:from>
    <xdr:to>
      <xdr:col>36</xdr:col>
      <xdr:colOff>165100</xdr:colOff>
      <xdr:row>57</xdr:row>
      <xdr:rowOff>8946</xdr:rowOff>
    </xdr:to>
    <xdr:sp macro="" textlink="">
      <xdr:nvSpPr>
        <xdr:cNvPr id="369" name="楕円 368"/>
        <xdr:cNvSpPr/>
      </xdr:nvSpPr>
      <xdr:spPr>
        <a:xfrm>
          <a:off x="6921500" y="96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73</xdr:rowOff>
    </xdr:from>
    <xdr:ext cx="534377" cy="259045"/>
    <xdr:sp macro="" textlink="">
      <xdr:nvSpPr>
        <xdr:cNvPr id="370" name="テキスト ボックス 369"/>
        <xdr:cNvSpPr txBox="1"/>
      </xdr:nvSpPr>
      <xdr:spPr>
        <a:xfrm>
          <a:off x="6705111" y="977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95842</xdr:rowOff>
    </xdr:from>
    <xdr:to>
      <xdr:col>55</xdr:col>
      <xdr:colOff>0</xdr:colOff>
      <xdr:row>77</xdr:row>
      <xdr:rowOff>80868</xdr:rowOff>
    </xdr:to>
    <xdr:cxnSp macro="">
      <xdr:nvCxnSpPr>
        <xdr:cNvPr id="401" name="直線コネクタ 400"/>
        <xdr:cNvCxnSpPr/>
      </xdr:nvCxnSpPr>
      <xdr:spPr>
        <a:xfrm flipV="1">
          <a:off x="9639300" y="13126042"/>
          <a:ext cx="838200" cy="15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9132</xdr:rowOff>
    </xdr:from>
    <xdr:ext cx="534377" cy="259045"/>
    <xdr:sp macro="" textlink="">
      <xdr:nvSpPr>
        <xdr:cNvPr id="402" name="商工費平均値テキスト"/>
        <xdr:cNvSpPr txBox="1"/>
      </xdr:nvSpPr>
      <xdr:spPr>
        <a:xfrm>
          <a:off x="10528300" y="13210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80868</xdr:rowOff>
    </xdr:from>
    <xdr:to>
      <xdr:col>50</xdr:col>
      <xdr:colOff>114300</xdr:colOff>
      <xdr:row>77</xdr:row>
      <xdr:rowOff>84314</xdr:rowOff>
    </xdr:to>
    <xdr:cxnSp macro="">
      <xdr:nvCxnSpPr>
        <xdr:cNvPr id="404" name="直線コネクタ 403"/>
        <xdr:cNvCxnSpPr/>
      </xdr:nvCxnSpPr>
      <xdr:spPr>
        <a:xfrm flipV="1">
          <a:off x="8750300" y="13282518"/>
          <a:ext cx="889000" cy="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83054</xdr:rowOff>
    </xdr:from>
    <xdr:to>
      <xdr:col>50</xdr:col>
      <xdr:colOff>165100</xdr:colOff>
      <xdr:row>77</xdr:row>
      <xdr:rowOff>13204</xdr:rowOff>
    </xdr:to>
    <xdr:sp macro="" textlink="">
      <xdr:nvSpPr>
        <xdr:cNvPr id="405" name="フローチャート: 判断 404"/>
        <xdr:cNvSpPr/>
      </xdr:nvSpPr>
      <xdr:spPr>
        <a:xfrm>
          <a:off x="95885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29732</xdr:rowOff>
    </xdr:from>
    <xdr:ext cx="534377" cy="259045"/>
    <xdr:sp macro="" textlink="">
      <xdr:nvSpPr>
        <xdr:cNvPr id="406" name="テキスト ボックス 405"/>
        <xdr:cNvSpPr txBox="1"/>
      </xdr:nvSpPr>
      <xdr:spPr>
        <a:xfrm>
          <a:off x="9372111" y="1288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84314</xdr:rowOff>
    </xdr:from>
    <xdr:to>
      <xdr:col>45</xdr:col>
      <xdr:colOff>177800</xdr:colOff>
      <xdr:row>78</xdr:row>
      <xdr:rowOff>26380</xdr:rowOff>
    </xdr:to>
    <xdr:cxnSp macro="">
      <xdr:nvCxnSpPr>
        <xdr:cNvPr id="407" name="直線コネクタ 406"/>
        <xdr:cNvCxnSpPr/>
      </xdr:nvCxnSpPr>
      <xdr:spPr>
        <a:xfrm flipV="1">
          <a:off x="7861300" y="13285964"/>
          <a:ext cx="889000" cy="11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74498</xdr:rowOff>
    </xdr:from>
    <xdr:to>
      <xdr:col>46</xdr:col>
      <xdr:colOff>38100</xdr:colOff>
      <xdr:row>78</xdr:row>
      <xdr:rowOff>4648</xdr:rowOff>
    </xdr:to>
    <xdr:sp macro="" textlink="">
      <xdr:nvSpPr>
        <xdr:cNvPr id="408" name="フローチャート: 判断 407"/>
        <xdr:cNvSpPr/>
      </xdr:nvSpPr>
      <xdr:spPr>
        <a:xfrm>
          <a:off x="8699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167225</xdr:rowOff>
    </xdr:from>
    <xdr:ext cx="534377" cy="259045"/>
    <xdr:sp macro="" textlink="">
      <xdr:nvSpPr>
        <xdr:cNvPr id="409" name="テキスト ボックス 408"/>
        <xdr:cNvSpPr txBox="1"/>
      </xdr:nvSpPr>
      <xdr:spPr>
        <a:xfrm>
          <a:off x="8483111" y="133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26380</xdr:rowOff>
    </xdr:from>
    <xdr:to>
      <xdr:col>41</xdr:col>
      <xdr:colOff>50800</xdr:colOff>
      <xdr:row>78</xdr:row>
      <xdr:rowOff>87040</xdr:rowOff>
    </xdr:to>
    <xdr:cxnSp macro="">
      <xdr:nvCxnSpPr>
        <xdr:cNvPr id="410" name="直線コネクタ 409"/>
        <xdr:cNvCxnSpPr/>
      </xdr:nvCxnSpPr>
      <xdr:spPr>
        <a:xfrm flipV="1">
          <a:off x="6972300" y="13399480"/>
          <a:ext cx="889000" cy="6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144173</xdr:rowOff>
    </xdr:from>
    <xdr:to>
      <xdr:col>41</xdr:col>
      <xdr:colOff>101600</xdr:colOff>
      <xdr:row>78</xdr:row>
      <xdr:rowOff>74323</xdr:rowOff>
    </xdr:to>
    <xdr:sp macro="" textlink="">
      <xdr:nvSpPr>
        <xdr:cNvPr id="411" name="フローチャート: 判断 410"/>
        <xdr:cNvSpPr/>
      </xdr:nvSpPr>
      <xdr:spPr>
        <a:xfrm>
          <a:off x="7810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90850</xdr:rowOff>
    </xdr:from>
    <xdr:ext cx="534377" cy="259045"/>
    <xdr:sp macro="" textlink="">
      <xdr:nvSpPr>
        <xdr:cNvPr id="412" name="テキスト ボックス 411"/>
        <xdr:cNvSpPr txBox="1"/>
      </xdr:nvSpPr>
      <xdr:spPr>
        <a:xfrm>
          <a:off x="7594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141641</xdr:rowOff>
    </xdr:from>
    <xdr:to>
      <xdr:col>36</xdr:col>
      <xdr:colOff>165100</xdr:colOff>
      <xdr:row>78</xdr:row>
      <xdr:rowOff>71791</xdr:rowOff>
    </xdr:to>
    <xdr:sp macro="" textlink="">
      <xdr:nvSpPr>
        <xdr:cNvPr id="413" name="フローチャート: 判断 412"/>
        <xdr:cNvSpPr/>
      </xdr:nvSpPr>
      <xdr:spPr>
        <a:xfrm>
          <a:off x="6921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88318</xdr:rowOff>
    </xdr:from>
    <xdr:ext cx="534377" cy="259045"/>
    <xdr:sp macro="" textlink="">
      <xdr:nvSpPr>
        <xdr:cNvPr id="414" name="テキスト ボックス 413"/>
        <xdr:cNvSpPr txBox="1"/>
      </xdr:nvSpPr>
      <xdr:spPr>
        <a:xfrm>
          <a:off x="6705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45042</xdr:rowOff>
    </xdr:from>
    <xdr:to>
      <xdr:col>55</xdr:col>
      <xdr:colOff>50800</xdr:colOff>
      <xdr:row>76</xdr:row>
      <xdr:rowOff>146642</xdr:rowOff>
    </xdr:to>
    <xdr:sp macro="" textlink="">
      <xdr:nvSpPr>
        <xdr:cNvPr id="420" name="楕円 419"/>
        <xdr:cNvSpPr/>
      </xdr:nvSpPr>
      <xdr:spPr>
        <a:xfrm>
          <a:off x="10426700" y="1307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67918</xdr:rowOff>
    </xdr:from>
    <xdr:ext cx="534377" cy="259045"/>
    <xdr:sp macro="" textlink="">
      <xdr:nvSpPr>
        <xdr:cNvPr id="421" name="商工費該当値テキスト"/>
        <xdr:cNvSpPr txBox="1"/>
      </xdr:nvSpPr>
      <xdr:spPr>
        <a:xfrm>
          <a:off x="10528300" y="129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30068</xdr:rowOff>
    </xdr:from>
    <xdr:to>
      <xdr:col>50</xdr:col>
      <xdr:colOff>165100</xdr:colOff>
      <xdr:row>77</xdr:row>
      <xdr:rowOff>131668</xdr:rowOff>
    </xdr:to>
    <xdr:sp macro="" textlink="">
      <xdr:nvSpPr>
        <xdr:cNvPr id="422" name="楕円 421"/>
        <xdr:cNvSpPr/>
      </xdr:nvSpPr>
      <xdr:spPr>
        <a:xfrm>
          <a:off x="9588500" y="1323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122795</xdr:rowOff>
    </xdr:from>
    <xdr:ext cx="534377" cy="259045"/>
    <xdr:sp macro="" textlink="">
      <xdr:nvSpPr>
        <xdr:cNvPr id="423" name="テキスト ボックス 422"/>
        <xdr:cNvSpPr txBox="1"/>
      </xdr:nvSpPr>
      <xdr:spPr>
        <a:xfrm>
          <a:off x="9372111" y="1332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33514</xdr:rowOff>
    </xdr:from>
    <xdr:to>
      <xdr:col>46</xdr:col>
      <xdr:colOff>38100</xdr:colOff>
      <xdr:row>77</xdr:row>
      <xdr:rowOff>135114</xdr:rowOff>
    </xdr:to>
    <xdr:sp macro="" textlink="">
      <xdr:nvSpPr>
        <xdr:cNvPr id="424" name="楕円 423"/>
        <xdr:cNvSpPr/>
      </xdr:nvSpPr>
      <xdr:spPr>
        <a:xfrm>
          <a:off x="8699500" y="1323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151641</xdr:rowOff>
    </xdr:from>
    <xdr:ext cx="534377" cy="259045"/>
    <xdr:sp macro="" textlink="">
      <xdr:nvSpPr>
        <xdr:cNvPr id="425" name="テキスト ボックス 424"/>
        <xdr:cNvSpPr txBox="1"/>
      </xdr:nvSpPr>
      <xdr:spPr>
        <a:xfrm>
          <a:off x="8483111" y="1301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147030</xdr:rowOff>
    </xdr:from>
    <xdr:to>
      <xdr:col>41</xdr:col>
      <xdr:colOff>101600</xdr:colOff>
      <xdr:row>78</xdr:row>
      <xdr:rowOff>77180</xdr:rowOff>
    </xdr:to>
    <xdr:sp macro="" textlink="">
      <xdr:nvSpPr>
        <xdr:cNvPr id="426" name="楕円 425"/>
        <xdr:cNvSpPr/>
      </xdr:nvSpPr>
      <xdr:spPr>
        <a:xfrm>
          <a:off x="7810500" y="133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68307</xdr:rowOff>
    </xdr:from>
    <xdr:ext cx="534377" cy="259045"/>
    <xdr:sp macro="" textlink="">
      <xdr:nvSpPr>
        <xdr:cNvPr id="427" name="テキスト ボックス 426"/>
        <xdr:cNvSpPr txBox="1"/>
      </xdr:nvSpPr>
      <xdr:spPr>
        <a:xfrm>
          <a:off x="7594111" y="1344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36240</xdr:rowOff>
    </xdr:from>
    <xdr:to>
      <xdr:col>36</xdr:col>
      <xdr:colOff>165100</xdr:colOff>
      <xdr:row>78</xdr:row>
      <xdr:rowOff>137840</xdr:rowOff>
    </xdr:to>
    <xdr:sp macro="" textlink="">
      <xdr:nvSpPr>
        <xdr:cNvPr id="428" name="楕円 427"/>
        <xdr:cNvSpPr/>
      </xdr:nvSpPr>
      <xdr:spPr>
        <a:xfrm>
          <a:off x="6921500" y="1340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128967</xdr:rowOff>
    </xdr:from>
    <xdr:ext cx="534377" cy="259045"/>
    <xdr:sp macro="" textlink="">
      <xdr:nvSpPr>
        <xdr:cNvPr id="429" name="テキスト ボックス 428"/>
        <xdr:cNvSpPr txBox="1"/>
      </xdr:nvSpPr>
      <xdr:spPr>
        <a:xfrm>
          <a:off x="6705111" y="1350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61192</xdr:rowOff>
    </xdr:from>
    <xdr:to>
      <xdr:col>55</xdr:col>
      <xdr:colOff>0</xdr:colOff>
      <xdr:row>97</xdr:row>
      <xdr:rowOff>127553</xdr:rowOff>
    </xdr:to>
    <xdr:cxnSp macro="">
      <xdr:nvCxnSpPr>
        <xdr:cNvPr id="458" name="直線コネクタ 457"/>
        <xdr:cNvCxnSpPr/>
      </xdr:nvCxnSpPr>
      <xdr:spPr>
        <a:xfrm flipV="1">
          <a:off x="9639300" y="16691842"/>
          <a:ext cx="838200" cy="6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122437</xdr:rowOff>
    </xdr:from>
    <xdr:ext cx="534377" cy="259045"/>
    <xdr:sp macro="" textlink="">
      <xdr:nvSpPr>
        <xdr:cNvPr id="459" name="土木費平均値テキスト"/>
        <xdr:cNvSpPr txBox="1"/>
      </xdr:nvSpPr>
      <xdr:spPr>
        <a:xfrm>
          <a:off x="10528300" y="16410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4879</xdr:rowOff>
    </xdr:from>
    <xdr:to>
      <xdr:col>50</xdr:col>
      <xdr:colOff>114300</xdr:colOff>
      <xdr:row>97</xdr:row>
      <xdr:rowOff>127553</xdr:rowOff>
    </xdr:to>
    <xdr:cxnSp macro="">
      <xdr:nvCxnSpPr>
        <xdr:cNvPr id="461" name="直線コネクタ 460"/>
        <xdr:cNvCxnSpPr/>
      </xdr:nvCxnSpPr>
      <xdr:spPr>
        <a:xfrm>
          <a:off x="8750300" y="16635529"/>
          <a:ext cx="889000" cy="12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34234</xdr:rowOff>
    </xdr:from>
    <xdr:to>
      <xdr:col>50</xdr:col>
      <xdr:colOff>165100</xdr:colOff>
      <xdr:row>96</xdr:row>
      <xdr:rowOff>135834</xdr:rowOff>
    </xdr:to>
    <xdr:sp macro="" textlink="">
      <xdr:nvSpPr>
        <xdr:cNvPr id="462" name="フローチャート: 判断 461"/>
        <xdr:cNvSpPr/>
      </xdr:nvSpPr>
      <xdr:spPr>
        <a:xfrm>
          <a:off x="95885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152361</xdr:rowOff>
    </xdr:from>
    <xdr:ext cx="534377" cy="259045"/>
    <xdr:sp macro="" textlink="">
      <xdr:nvSpPr>
        <xdr:cNvPr id="463" name="テキスト ボックス 462"/>
        <xdr:cNvSpPr txBox="1"/>
      </xdr:nvSpPr>
      <xdr:spPr>
        <a:xfrm>
          <a:off x="9372111" y="162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44580</xdr:rowOff>
    </xdr:from>
    <xdr:to>
      <xdr:col>45</xdr:col>
      <xdr:colOff>177800</xdr:colOff>
      <xdr:row>97</xdr:row>
      <xdr:rowOff>4879</xdr:rowOff>
    </xdr:to>
    <xdr:cxnSp macro="">
      <xdr:nvCxnSpPr>
        <xdr:cNvPr id="464" name="直線コネクタ 463"/>
        <xdr:cNvCxnSpPr/>
      </xdr:nvCxnSpPr>
      <xdr:spPr>
        <a:xfrm>
          <a:off x="7861300" y="16503780"/>
          <a:ext cx="889000" cy="13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79231</xdr:rowOff>
    </xdr:from>
    <xdr:to>
      <xdr:col>46</xdr:col>
      <xdr:colOff>38100</xdr:colOff>
      <xdr:row>97</xdr:row>
      <xdr:rowOff>9381</xdr:rowOff>
    </xdr:to>
    <xdr:sp macro="" textlink="">
      <xdr:nvSpPr>
        <xdr:cNvPr id="465" name="フローチャート: 判断 464"/>
        <xdr:cNvSpPr/>
      </xdr:nvSpPr>
      <xdr:spPr>
        <a:xfrm>
          <a:off x="8699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25908</xdr:rowOff>
    </xdr:from>
    <xdr:ext cx="534377" cy="259045"/>
    <xdr:sp macro="" textlink="">
      <xdr:nvSpPr>
        <xdr:cNvPr id="466" name="テキスト ボックス 465"/>
        <xdr:cNvSpPr txBox="1"/>
      </xdr:nvSpPr>
      <xdr:spPr>
        <a:xfrm>
          <a:off x="8483111" y="163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44580</xdr:rowOff>
    </xdr:from>
    <xdr:to>
      <xdr:col>41</xdr:col>
      <xdr:colOff>50800</xdr:colOff>
      <xdr:row>96</xdr:row>
      <xdr:rowOff>155656</xdr:rowOff>
    </xdr:to>
    <xdr:cxnSp macro="">
      <xdr:nvCxnSpPr>
        <xdr:cNvPr id="467" name="直線コネクタ 466"/>
        <xdr:cNvCxnSpPr/>
      </xdr:nvCxnSpPr>
      <xdr:spPr>
        <a:xfrm flipV="1">
          <a:off x="6972300" y="16503780"/>
          <a:ext cx="889000" cy="11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84739</xdr:rowOff>
    </xdr:from>
    <xdr:to>
      <xdr:col>41</xdr:col>
      <xdr:colOff>101600</xdr:colOff>
      <xdr:row>97</xdr:row>
      <xdr:rowOff>14889</xdr:rowOff>
    </xdr:to>
    <xdr:sp macro="" textlink="">
      <xdr:nvSpPr>
        <xdr:cNvPr id="468" name="フローチャート: 判断 467"/>
        <xdr:cNvSpPr/>
      </xdr:nvSpPr>
      <xdr:spPr>
        <a:xfrm>
          <a:off x="7810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6016</xdr:rowOff>
    </xdr:from>
    <xdr:ext cx="534377" cy="259045"/>
    <xdr:sp macro="" textlink="">
      <xdr:nvSpPr>
        <xdr:cNvPr id="469" name="テキスト ボックス 468"/>
        <xdr:cNvSpPr txBox="1"/>
      </xdr:nvSpPr>
      <xdr:spPr>
        <a:xfrm>
          <a:off x="7594111" y="166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69790</xdr:rowOff>
    </xdr:from>
    <xdr:to>
      <xdr:col>36</xdr:col>
      <xdr:colOff>165100</xdr:colOff>
      <xdr:row>96</xdr:row>
      <xdr:rowOff>171390</xdr:rowOff>
    </xdr:to>
    <xdr:sp macro="" textlink="">
      <xdr:nvSpPr>
        <xdr:cNvPr id="470" name="フローチャート: 判断 469"/>
        <xdr:cNvSpPr/>
      </xdr:nvSpPr>
      <xdr:spPr>
        <a:xfrm>
          <a:off x="6921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16467</xdr:rowOff>
    </xdr:from>
    <xdr:ext cx="534377" cy="259045"/>
    <xdr:sp macro="" textlink="">
      <xdr:nvSpPr>
        <xdr:cNvPr id="471" name="テキスト ボックス 470"/>
        <xdr:cNvSpPr txBox="1"/>
      </xdr:nvSpPr>
      <xdr:spPr>
        <a:xfrm>
          <a:off x="6705111" y="16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10392</xdr:rowOff>
    </xdr:from>
    <xdr:to>
      <xdr:col>55</xdr:col>
      <xdr:colOff>50800</xdr:colOff>
      <xdr:row>97</xdr:row>
      <xdr:rowOff>111992</xdr:rowOff>
    </xdr:to>
    <xdr:sp macro="" textlink="">
      <xdr:nvSpPr>
        <xdr:cNvPr id="477" name="楕円 476"/>
        <xdr:cNvSpPr/>
      </xdr:nvSpPr>
      <xdr:spPr>
        <a:xfrm>
          <a:off x="10426700" y="1664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160269</xdr:rowOff>
    </xdr:from>
    <xdr:ext cx="534377" cy="259045"/>
    <xdr:sp macro="" textlink="">
      <xdr:nvSpPr>
        <xdr:cNvPr id="478" name="土木費該当値テキスト"/>
        <xdr:cNvSpPr txBox="1"/>
      </xdr:nvSpPr>
      <xdr:spPr>
        <a:xfrm>
          <a:off x="10528300" y="1661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76753</xdr:rowOff>
    </xdr:from>
    <xdr:to>
      <xdr:col>50</xdr:col>
      <xdr:colOff>165100</xdr:colOff>
      <xdr:row>98</xdr:row>
      <xdr:rowOff>6903</xdr:rowOff>
    </xdr:to>
    <xdr:sp macro="" textlink="">
      <xdr:nvSpPr>
        <xdr:cNvPr id="479" name="楕円 478"/>
        <xdr:cNvSpPr/>
      </xdr:nvSpPr>
      <xdr:spPr>
        <a:xfrm>
          <a:off x="9588500" y="1670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169480</xdr:rowOff>
    </xdr:from>
    <xdr:ext cx="534377" cy="259045"/>
    <xdr:sp macro="" textlink="">
      <xdr:nvSpPr>
        <xdr:cNvPr id="480" name="テキスト ボックス 479"/>
        <xdr:cNvSpPr txBox="1"/>
      </xdr:nvSpPr>
      <xdr:spPr>
        <a:xfrm>
          <a:off x="9372111" y="1680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125529</xdr:rowOff>
    </xdr:from>
    <xdr:to>
      <xdr:col>46</xdr:col>
      <xdr:colOff>38100</xdr:colOff>
      <xdr:row>97</xdr:row>
      <xdr:rowOff>55679</xdr:rowOff>
    </xdr:to>
    <xdr:sp macro="" textlink="">
      <xdr:nvSpPr>
        <xdr:cNvPr id="481" name="楕円 480"/>
        <xdr:cNvSpPr/>
      </xdr:nvSpPr>
      <xdr:spPr>
        <a:xfrm>
          <a:off x="8699500" y="165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46806</xdr:rowOff>
    </xdr:from>
    <xdr:ext cx="534377" cy="259045"/>
    <xdr:sp macro="" textlink="">
      <xdr:nvSpPr>
        <xdr:cNvPr id="482" name="テキスト ボックス 481"/>
        <xdr:cNvSpPr txBox="1"/>
      </xdr:nvSpPr>
      <xdr:spPr>
        <a:xfrm>
          <a:off x="8483111" y="1667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165230</xdr:rowOff>
    </xdr:from>
    <xdr:to>
      <xdr:col>41</xdr:col>
      <xdr:colOff>101600</xdr:colOff>
      <xdr:row>96</xdr:row>
      <xdr:rowOff>95380</xdr:rowOff>
    </xdr:to>
    <xdr:sp macro="" textlink="">
      <xdr:nvSpPr>
        <xdr:cNvPr id="483" name="楕円 482"/>
        <xdr:cNvSpPr/>
      </xdr:nvSpPr>
      <xdr:spPr>
        <a:xfrm>
          <a:off x="7810500" y="1645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111907</xdr:rowOff>
    </xdr:from>
    <xdr:ext cx="534377" cy="259045"/>
    <xdr:sp macro="" textlink="">
      <xdr:nvSpPr>
        <xdr:cNvPr id="484" name="テキスト ボックス 483"/>
        <xdr:cNvSpPr txBox="1"/>
      </xdr:nvSpPr>
      <xdr:spPr>
        <a:xfrm>
          <a:off x="7594111" y="1622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104856</xdr:rowOff>
    </xdr:from>
    <xdr:to>
      <xdr:col>36</xdr:col>
      <xdr:colOff>165100</xdr:colOff>
      <xdr:row>97</xdr:row>
      <xdr:rowOff>35006</xdr:rowOff>
    </xdr:to>
    <xdr:sp macro="" textlink="">
      <xdr:nvSpPr>
        <xdr:cNvPr id="485" name="楕円 484"/>
        <xdr:cNvSpPr/>
      </xdr:nvSpPr>
      <xdr:spPr>
        <a:xfrm>
          <a:off x="6921500" y="1656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26133</xdr:rowOff>
    </xdr:from>
    <xdr:ext cx="534377" cy="259045"/>
    <xdr:sp macro="" textlink="">
      <xdr:nvSpPr>
        <xdr:cNvPr id="486" name="テキスト ボックス 485"/>
        <xdr:cNvSpPr txBox="1"/>
      </xdr:nvSpPr>
      <xdr:spPr>
        <a:xfrm>
          <a:off x="6705111" y="1665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106455</xdr:rowOff>
    </xdr:from>
    <xdr:to>
      <xdr:col>85</xdr:col>
      <xdr:colOff>127000</xdr:colOff>
      <xdr:row>37</xdr:row>
      <xdr:rowOff>149497</xdr:rowOff>
    </xdr:to>
    <xdr:cxnSp macro="">
      <xdr:nvCxnSpPr>
        <xdr:cNvPr id="518" name="直線コネクタ 517"/>
        <xdr:cNvCxnSpPr/>
      </xdr:nvCxnSpPr>
      <xdr:spPr>
        <a:xfrm flipV="1">
          <a:off x="15481300" y="5935755"/>
          <a:ext cx="838200" cy="55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114745</xdr:rowOff>
    </xdr:from>
    <xdr:ext cx="534377" cy="259045"/>
    <xdr:sp macro="" textlink="">
      <xdr:nvSpPr>
        <xdr:cNvPr id="519" name="消防費平均値テキスト"/>
        <xdr:cNvSpPr txBox="1"/>
      </xdr:nvSpPr>
      <xdr:spPr>
        <a:xfrm>
          <a:off x="16370300" y="62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149497</xdr:rowOff>
    </xdr:from>
    <xdr:to>
      <xdr:col>81</xdr:col>
      <xdr:colOff>50800</xdr:colOff>
      <xdr:row>37</xdr:row>
      <xdr:rowOff>159817</xdr:rowOff>
    </xdr:to>
    <xdr:cxnSp macro="">
      <xdr:nvCxnSpPr>
        <xdr:cNvPr id="521" name="直線コネクタ 520"/>
        <xdr:cNvCxnSpPr/>
      </xdr:nvCxnSpPr>
      <xdr:spPr>
        <a:xfrm flipV="1">
          <a:off x="14592300" y="6493147"/>
          <a:ext cx="8890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74335</xdr:rowOff>
    </xdr:from>
    <xdr:to>
      <xdr:col>81</xdr:col>
      <xdr:colOff>101600</xdr:colOff>
      <xdr:row>37</xdr:row>
      <xdr:rowOff>4485</xdr:rowOff>
    </xdr:to>
    <xdr:sp macro="" textlink="">
      <xdr:nvSpPr>
        <xdr:cNvPr id="522" name="フローチャート: 判断 521"/>
        <xdr:cNvSpPr/>
      </xdr:nvSpPr>
      <xdr:spPr>
        <a:xfrm>
          <a:off x="15430500" y="624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21012</xdr:rowOff>
    </xdr:from>
    <xdr:ext cx="534377" cy="259045"/>
    <xdr:sp macro="" textlink="">
      <xdr:nvSpPr>
        <xdr:cNvPr id="523" name="テキスト ボックス 522"/>
        <xdr:cNvSpPr txBox="1"/>
      </xdr:nvSpPr>
      <xdr:spPr>
        <a:xfrm>
          <a:off x="15214111" y="602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159817</xdr:rowOff>
    </xdr:from>
    <xdr:to>
      <xdr:col>76</xdr:col>
      <xdr:colOff>114300</xdr:colOff>
      <xdr:row>38</xdr:row>
      <xdr:rowOff>20861</xdr:rowOff>
    </xdr:to>
    <xdr:cxnSp macro="">
      <xdr:nvCxnSpPr>
        <xdr:cNvPr id="524" name="直線コネクタ 523"/>
        <xdr:cNvCxnSpPr/>
      </xdr:nvCxnSpPr>
      <xdr:spPr>
        <a:xfrm flipV="1">
          <a:off x="13703300" y="6503467"/>
          <a:ext cx="889000" cy="3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139323</xdr:rowOff>
    </xdr:from>
    <xdr:to>
      <xdr:col>76</xdr:col>
      <xdr:colOff>165100</xdr:colOff>
      <xdr:row>37</xdr:row>
      <xdr:rowOff>69473</xdr:rowOff>
    </xdr:to>
    <xdr:sp macro="" textlink="">
      <xdr:nvSpPr>
        <xdr:cNvPr id="525" name="フローチャート: 判断 524"/>
        <xdr:cNvSpPr/>
      </xdr:nvSpPr>
      <xdr:spPr>
        <a:xfrm>
          <a:off x="14541500" y="631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86000</xdr:rowOff>
    </xdr:from>
    <xdr:ext cx="534377" cy="259045"/>
    <xdr:sp macro="" textlink="">
      <xdr:nvSpPr>
        <xdr:cNvPr id="526" name="テキスト ボックス 525"/>
        <xdr:cNvSpPr txBox="1"/>
      </xdr:nvSpPr>
      <xdr:spPr>
        <a:xfrm>
          <a:off x="14325111" y="608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20861</xdr:rowOff>
    </xdr:from>
    <xdr:to>
      <xdr:col>71</xdr:col>
      <xdr:colOff>177800</xdr:colOff>
      <xdr:row>38</xdr:row>
      <xdr:rowOff>42969</xdr:rowOff>
    </xdr:to>
    <xdr:cxnSp macro="">
      <xdr:nvCxnSpPr>
        <xdr:cNvPr id="527" name="直線コネクタ 526"/>
        <xdr:cNvCxnSpPr/>
      </xdr:nvCxnSpPr>
      <xdr:spPr>
        <a:xfrm flipV="1">
          <a:off x="12814300" y="6535961"/>
          <a:ext cx="889000" cy="2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4155</xdr:rowOff>
    </xdr:from>
    <xdr:to>
      <xdr:col>72</xdr:col>
      <xdr:colOff>38100</xdr:colOff>
      <xdr:row>37</xdr:row>
      <xdr:rowOff>105755</xdr:rowOff>
    </xdr:to>
    <xdr:sp macro="" textlink="">
      <xdr:nvSpPr>
        <xdr:cNvPr id="528" name="フローチャート: 判断 527"/>
        <xdr:cNvSpPr/>
      </xdr:nvSpPr>
      <xdr:spPr>
        <a:xfrm>
          <a:off x="13652500" y="634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122282</xdr:rowOff>
    </xdr:from>
    <xdr:ext cx="534377" cy="259045"/>
    <xdr:sp macro="" textlink="">
      <xdr:nvSpPr>
        <xdr:cNvPr id="529" name="テキスト ボックス 528"/>
        <xdr:cNvSpPr txBox="1"/>
      </xdr:nvSpPr>
      <xdr:spPr>
        <a:xfrm>
          <a:off x="13436111" y="612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171098</xdr:rowOff>
    </xdr:from>
    <xdr:to>
      <xdr:col>67</xdr:col>
      <xdr:colOff>101600</xdr:colOff>
      <xdr:row>37</xdr:row>
      <xdr:rowOff>101248</xdr:rowOff>
    </xdr:to>
    <xdr:sp macro="" textlink="">
      <xdr:nvSpPr>
        <xdr:cNvPr id="530" name="フローチャート: 判断 529"/>
        <xdr:cNvSpPr/>
      </xdr:nvSpPr>
      <xdr:spPr>
        <a:xfrm>
          <a:off x="12763500" y="634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117775</xdr:rowOff>
    </xdr:from>
    <xdr:ext cx="534377" cy="259045"/>
    <xdr:sp macro="" textlink="">
      <xdr:nvSpPr>
        <xdr:cNvPr id="531" name="テキスト ボックス 530"/>
        <xdr:cNvSpPr txBox="1"/>
      </xdr:nvSpPr>
      <xdr:spPr>
        <a:xfrm>
          <a:off x="12547111" y="611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55655</xdr:rowOff>
    </xdr:from>
    <xdr:to>
      <xdr:col>85</xdr:col>
      <xdr:colOff>177800</xdr:colOff>
      <xdr:row>34</xdr:row>
      <xdr:rowOff>157255</xdr:rowOff>
    </xdr:to>
    <xdr:sp macro="" textlink="">
      <xdr:nvSpPr>
        <xdr:cNvPr id="537" name="楕円 536"/>
        <xdr:cNvSpPr/>
      </xdr:nvSpPr>
      <xdr:spPr>
        <a:xfrm>
          <a:off x="16268700" y="588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78532</xdr:rowOff>
    </xdr:from>
    <xdr:ext cx="534377" cy="259045"/>
    <xdr:sp macro="" textlink="">
      <xdr:nvSpPr>
        <xdr:cNvPr id="538" name="消防費該当値テキスト"/>
        <xdr:cNvSpPr txBox="1"/>
      </xdr:nvSpPr>
      <xdr:spPr>
        <a:xfrm>
          <a:off x="16370300" y="57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98697</xdr:rowOff>
    </xdr:from>
    <xdr:to>
      <xdr:col>81</xdr:col>
      <xdr:colOff>101600</xdr:colOff>
      <xdr:row>38</xdr:row>
      <xdr:rowOff>28847</xdr:rowOff>
    </xdr:to>
    <xdr:sp macro="" textlink="">
      <xdr:nvSpPr>
        <xdr:cNvPr id="539" name="楕円 538"/>
        <xdr:cNvSpPr/>
      </xdr:nvSpPr>
      <xdr:spPr>
        <a:xfrm>
          <a:off x="15430500" y="64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19974</xdr:rowOff>
    </xdr:from>
    <xdr:ext cx="534377" cy="259045"/>
    <xdr:sp macro="" textlink="">
      <xdr:nvSpPr>
        <xdr:cNvPr id="540" name="テキスト ボックス 539"/>
        <xdr:cNvSpPr txBox="1"/>
      </xdr:nvSpPr>
      <xdr:spPr>
        <a:xfrm>
          <a:off x="15214111" y="65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109017</xdr:rowOff>
    </xdr:from>
    <xdr:to>
      <xdr:col>76</xdr:col>
      <xdr:colOff>165100</xdr:colOff>
      <xdr:row>38</xdr:row>
      <xdr:rowOff>39167</xdr:rowOff>
    </xdr:to>
    <xdr:sp macro="" textlink="">
      <xdr:nvSpPr>
        <xdr:cNvPr id="541" name="楕円 540"/>
        <xdr:cNvSpPr/>
      </xdr:nvSpPr>
      <xdr:spPr>
        <a:xfrm>
          <a:off x="14541500" y="64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30294</xdr:rowOff>
    </xdr:from>
    <xdr:ext cx="534377" cy="259045"/>
    <xdr:sp macro="" textlink="">
      <xdr:nvSpPr>
        <xdr:cNvPr id="542" name="テキスト ボックス 541"/>
        <xdr:cNvSpPr txBox="1"/>
      </xdr:nvSpPr>
      <xdr:spPr>
        <a:xfrm>
          <a:off x="14325111" y="654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141511</xdr:rowOff>
    </xdr:from>
    <xdr:to>
      <xdr:col>72</xdr:col>
      <xdr:colOff>38100</xdr:colOff>
      <xdr:row>38</xdr:row>
      <xdr:rowOff>71661</xdr:rowOff>
    </xdr:to>
    <xdr:sp macro="" textlink="">
      <xdr:nvSpPr>
        <xdr:cNvPr id="543" name="楕円 542"/>
        <xdr:cNvSpPr/>
      </xdr:nvSpPr>
      <xdr:spPr>
        <a:xfrm>
          <a:off x="13652500" y="648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62788</xdr:rowOff>
    </xdr:from>
    <xdr:ext cx="534377" cy="259045"/>
    <xdr:sp macro="" textlink="">
      <xdr:nvSpPr>
        <xdr:cNvPr id="544" name="テキスト ボックス 543"/>
        <xdr:cNvSpPr txBox="1"/>
      </xdr:nvSpPr>
      <xdr:spPr>
        <a:xfrm>
          <a:off x="13436111" y="657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163619</xdr:rowOff>
    </xdr:from>
    <xdr:to>
      <xdr:col>67</xdr:col>
      <xdr:colOff>101600</xdr:colOff>
      <xdr:row>38</xdr:row>
      <xdr:rowOff>93769</xdr:rowOff>
    </xdr:to>
    <xdr:sp macro="" textlink="">
      <xdr:nvSpPr>
        <xdr:cNvPr id="545" name="楕円 544"/>
        <xdr:cNvSpPr/>
      </xdr:nvSpPr>
      <xdr:spPr>
        <a:xfrm>
          <a:off x="12763500" y="650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84896</xdr:rowOff>
    </xdr:from>
    <xdr:ext cx="534377" cy="259045"/>
    <xdr:sp macro="" textlink="">
      <xdr:nvSpPr>
        <xdr:cNvPr id="546" name="テキスト ボックス 545"/>
        <xdr:cNvSpPr txBox="1"/>
      </xdr:nvSpPr>
      <xdr:spPr>
        <a:xfrm>
          <a:off x="12547111" y="659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114289</xdr:rowOff>
    </xdr:from>
    <xdr:to>
      <xdr:col>85</xdr:col>
      <xdr:colOff>127000</xdr:colOff>
      <xdr:row>57</xdr:row>
      <xdr:rowOff>149027</xdr:rowOff>
    </xdr:to>
    <xdr:cxnSp macro="">
      <xdr:nvCxnSpPr>
        <xdr:cNvPr id="573" name="直線コネクタ 572"/>
        <xdr:cNvCxnSpPr/>
      </xdr:nvCxnSpPr>
      <xdr:spPr>
        <a:xfrm flipV="1">
          <a:off x="15481300" y="9886939"/>
          <a:ext cx="838200" cy="3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74" name="教育費平均値テキスト"/>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146576</xdr:rowOff>
    </xdr:from>
    <xdr:to>
      <xdr:col>81</xdr:col>
      <xdr:colOff>50800</xdr:colOff>
      <xdr:row>57</xdr:row>
      <xdr:rowOff>149027</xdr:rowOff>
    </xdr:to>
    <xdr:cxnSp macro="">
      <xdr:nvCxnSpPr>
        <xdr:cNvPr id="576" name="直線コネクタ 575"/>
        <xdr:cNvCxnSpPr/>
      </xdr:nvCxnSpPr>
      <xdr:spPr>
        <a:xfrm>
          <a:off x="14592300" y="9919226"/>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142849</xdr:rowOff>
    </xdr:from>
    <xdr:to>
      <xdr:col>81</xdr:col>
      <xdr:colOff>101600</xdr:colOff>
      <xdr:row>57</xdr:row>
      <xdr:rowOff>72999</xdr:rowOff>
    </xdr:to>
    <xdr:sp macro="" textlink="">
      <xdr:nvSpPr>
        <xdr:cNvPr id="577" name="フローチャート: 判断 576"/>
        <xdr:cNvSpPr/>
      </xdr:nvSpPr>
      <xdr:spPr>
        <a:xfrm>
          <a:off x="15430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89526</xdr:rowOff>
    </xdr:from>
    <xdr:ext cx="534377" cy="259045"/>
    <xdr:sp macro="" textlink="">
      <xdr:nvSpPr>
        <xdr:cNvPr id="578" name="テキスト ボックス 577"/>
        <xdr:cNvSpPr txBox="1"/>
      </xdr:nvSpPr>
      <xdr:spPr>
        <a:xfrm>
          <a:off x="15214111" y="95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146576</xdr:rowOff>
    </xdr:from>
    <xdr:to>
      <xdr:col>76</xdr:col>
      <xdr:colOff>114300</xdr:colOff>
      <xdr:row>57</xdr:row>
      <xdr:rowOff>151665</xdr:rowOff>
    </xdr:to>
    <xdr:cxnSp macro="">
      <xdr:nvCxnSpPr>
        <xdr:cNvPr id="579" name="直線コネクタ 578"/>
        <xdr:cNvCxnSpPr/>
      </xdr:nvCxnSpPr>
      <xdr:spPr>
        <a:xfrm flipV="1">
          <a:off x="13703300" y="9919226"/>
          <a:ext cx="889000" cy="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169733</xdr:rowOff>
    </xdr:from>
    <xdr:to>
      <xdr:col>76</xdr:col>
      <xdr:colOff>165100</xdr:colOff>
      <xdr:row>57</xdr:row>
      <xdr:rowOff>99883</xdr:rowOff>
    </xdr:to>
    <xdr:sp macro="" textlink="">
      <xdr:nvSpPr>
        <xdr:cNvPr id="580" name="フローチャート: 判断 579"/>
        <xdr:cNvSpPr/>
      </xdr:nvSpPr>
      <xdr:spPr>
        <a:xfrm>
          <a:off x="14541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116410</xdr:rowOff>
    </xdr:from>
    <xdr:ext cx="534377" cy="259045"/>
    <xdr:sp macro="" textlink="">
      <xdr:nvSpPr>
        <xdr:cNvPr id="581" name="テキスト ボックス 580"/>
        <xdr:cNvSpPr txBox="1"/>
      </xdr:nvSpPr>
      <xdr:spPr>
        <a:xfrm>
          <a:off x="14325111" y="95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151665</xdr:rowOff>
    </xdr:from>
    <xdr:to>
      <xdr:col>71</xdr:col>
      <xdr:colOff>177800</xdr:colOff>
      <xdr:row>57</xdr:row>
      <xdr:rowOff>154098</xdr:rowOff>
    </xdr:to>
    <xdr:cxnSp macro="">
      <xdr:nvCxnSpPr>
        <xdr:cNvPr id="582" name="直線コネクタ 581"/>
        <xdr:cNvCxnSpPr/>
      </xdr:nvCxnSpPr>
      <xdr:spPr>
        <a:xfrm flipV="1">
          <a:off x="12814300" y="9924315"/>
          <a:ext cx="889000" cy="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31599</xdr:rowOff>
    </xdr:from>
    <xdr:to>
      <xdr:col>72</xdr:col>
      <xdr:colOff>38100</xdr:colOff>
      <xdr:row>57</xdr:row>
      <xdr:rowOff>133199</xdr:rowOff>
    </xdr:to>
    <xdr:sp macro="" textlink="">
      <xdr:nvSpPr>
        <xdr:cNvPr id="583" name="フローチャート: 判断 582"/>
        <xdr:cNvSpPr/>
      </xdr:nvSpPr>
      <xdr:spPr>
        <a:xfrm>
          <a:off x="13652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149726</xdr:rowOff>
    </xdr:from>
    <xdr:ext cx="534377" cy="259045"/>
    <xdr:sp macro="" textlink="">
      <xdr:nvSpPr>
        <xdr:cNvPr id="584" name="テキスト ボックス 583"/>
        <xdr:cNvSpPr txBox="1"/>
      </xdr:nvSpPr>
      <xdr:spPr>
        <a:xfrm>
          <a:off x="13436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28412</xdr:rowOff>
    </xdr:from>
    <xdr:to>
      <xdr:col>67</xdr:col>
      <xdr:colOff>101600</xdr:colOff>
      <xdr:row>57</xdr:row>
      <xdr:rowOff>130012</xdr:rowOff>
    </xdr:to>
    <xdr:sp macro="" textlink="">
      <xdr:nvSpPr>
        <xdr:cNvPr id="585" name="フローチャート: 判断 584"/>
        <xdr:cNvSpPr/>
      </xdr:nvSpPr>
      <xdr:spPr>
        <a:xfrm>
          <a:off x="12763500" y="980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146539</xdr:rowOff>
    </xdr:from>
    <xdr:ext cx="534377" cy="259045"/>
    <xdr:sp macro="" textlink="">
      <xdr:nvSpPr>
        <xdr:cNvPr id="586" name="テキスト ボックス 585"/>
        <xdr:cNvSpPr txBox="1"/>
      </xdr:nvSpPr>
      <xdr:spPr>
        <a:xfrm>
          <a:off x="12547111" y="957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63489</xdr:rowOff>
    </xdr:from>
    <xdr:to>
      <xdr:col>85</xdr:col>
      <xdr:colOff>177800</xdr:colOff>
      <xdr:row>57</xdr:row>
      <xdr:rowOff>165089</xdr:rowOff>
    </xdr:to>
    <xdr:sp macro="" textlink="">
      <xdr:nvSpPr>
        <xdr:cNvPr id="592" name="楕円 591"/>
        <xdr:cNvSpPr/>
      </xdr:nvSpPr>
      <xdr:spPr>
        <a:xfrm>
          <a:off x="16268700" y="983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149866</xdr:rowOff>
    </xdr:from>
    <xdr:ext cx="534377" cy="259045"/>
    <xdr:sp macro="" textlink="">
      <xdr:nvSpPr>
        <xdr:cNvPr id="593" name="教育費該当値テキスト"/>
        <xdr:cNvSpPr txBox="1"/>
      </xdr:nvSpPr>
      <xdr:spPr>
        <a:xfrm>
          <a:off x="16370300" y="975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98227</xdr:rowOff>
    </xdr:from>
    <xdr:to>
      <xdr:col>81</xdr:col>
      <xdr:colOff>101600</xdr:colOff>
      <xdr:row>58</xdr:row>
      <xdr:rowOff>28377</xdr:rowOff>
    </xdr:to>
    <xdr:sp macro="" textlink="">
      <xdr:nvSpPr>
        <xdr:cNvPr id="594" name="楕円 593"/>
        <xdr:cNvSpPr/>
      </xdr:nvSpPr>
      <xdr:spPr>
        <a:xfrm>
          <a:off x="15430500" y="987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19504</xdr:rowOff>
    </xdr:from>
    <xdr:ext cx="534377" cy="259045"/>
    <xdr:sp macro="" textlink="">
      <xdr:nvSpPr>
        <xdr:cNvPr id="595" name="テキスト ボックス 594"/>
        <xdr:cNvSpPr txBox="1"/>
      </xdr:nvSpPr>
      <xdr:spPr>
        <a:xfrm>
          <a:off x="15214111" y="99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95776</xdr:rowOff>
    </xdr:from>
    <xdr:to>
      <xdr:col>76</xdr:col>
      <xdr:colOff>165100</xdr:colOff>
      <xdr:row>58</xdr:row>
      <xdr:rowOff>25926</xdr:rowOff>
    </xdr:to>
    <xdr:sp macro="" textlink="">
      <xdr:nvSpPr>
        <xdr:cNvPr id="596" name="楕円 595"/>
        <xdr:cNvSpPr/>
      </xdr:nvSpPr>
      <xdr:spPr>
        <a:xfrm>
          <a:off x="14541500" y="98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17053</xdr:rowOff>
    </xdr:from>
    <xdr:ext cx="534377" cy="259045"/>
    <xdr:sp macro="" textlink="">
      <xdr:nvSpPr>
        <xdr:cNvPr id="597" name="テキスト ボックス 596"/>
        <xdr:cNvSpPr txBox="1"/>
      </xdr:nvSpPr>
      <xdr:spPr>
        <a:xfrm>
          <a:off x="14325111" y="996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100865</xdr:rowOff>
    </xdr:from>
    <xdr:to>
      <xdr:col>72</xdr:col>
      <xdr:colOff>38100</xdr:colOff>
      <xdr:row>58</xdr:row>
      <xdr:rowOff>31015</xdr:rowOff>
    </xdr:to>
    <xdr:sp macro="" textlink="">
      <xdr:nvSpPr>
        <xdr:cNvPr id="598" name="楕円 597"/>
        <xdr:cNvSpPr/>
      </xdr:nvSpPr>
      <xdr:spPr>
        <a:xfrm>
          <a:off x="13652500" y="987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22142</xdr:rowOff>
    </xdr:from>
    <xdr:ext cx="534377" cy="259045"/>
    <xdr:sp macro="" textlink="">
      <xdr:nvSpPr>
        <xdr:cNvPr id="599" name="テキスト ボックス 598"/>
        <xdr:cNvSpPr txBox="1"/>
      </xdr:nvSpPr>
      <xdr:spPr>
        <a:xfrm>
          <a:off x="13436111" y="996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103298</xdr:rowOff>
    </xdr:from>
    <xdr:to>
      <xdr:col>67</xdr:col>
      <xdr:colOff>101600</xdr:colOff>
      <xdr:row>58</xdr:row>
      <xdr:rowOff>33448</xdr:rowOff>
    </xdr:to>
    <xdr:sp macro="" textlink="">
      <xdr:nvSpPr>
        <xdr:cNvPr id="600" name="楕円 599"/>
        <xdr:cNvSpPr/>
      </xdr:nvSpPr>
      <xdr:spPr>
        <a:xfrm>
          <a:off x="12763500" y="987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24575</xdr:rowOff>
    </xdr:from>
    <xdr:ext cx="534377" cy="259045"/>
    <xdr:sp macro="" textlink="">
      <xdr:nvSpPr>
        <xdr:cNvPr id="601" name="テキスト ボックス 600"/>
        <xdr:cNvSpPr txBox="1"/>
      </xdr:nvSpPr>
      <xdr:spPr>
        <a:xfrm>
          <a:off x="12547111" y="996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118680</xdr:rowOff>
    </xdr:from>
    <xdr:to>
      <xdr:col>85</xdr:col>
      <xdr:colOff>127000</xdr:colOff>
      <xdr:row>75</xdr:row>
      <xdr:rowOff>151696</xdr:rowOff>
    </xdr:to>
    <xdr:cxnSp macro="">
      <xdr:nvCxnSpPr>
        <xdr:cNvPr id="632" name="直線コネクタ 631"/>
        <xdr:cNvCxnSpPr/>
      </xdr:nvCxnSpPr>
      <xdr:spPr>
        <a:xfrm flipV="1">
          <a:off x="15481300" y="12805980"/>
          <a:ext cx="838200" cy="20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113265</xdr:rowOff>
    </xdr:from>
    <xdr:ext cx="469744" cy="259045"/>
    <xdr:sp macro="" textlink="">
      <xdr:nvSpPr>
        <xdr:cNvPr id="633" name="災害復旧費平均値テキスト"/>
        <xdr:cNvSpPr txBox="1"/>
      </xdr:nvSpPr>
      <xdr:spPr>
        <a:xfrm>
          <a:off x="16370300" y="1348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151696</xdr:rowOff>
    </xdr:from>
    <xdr:to>
      <xdr:col>81</xdr:col>
      <xdr:colOff>50800</xdr:colOff>
      <xdr:row>79</xdr:row>
      <xdr:rowOff>57905</xdr:rowOff>
    </xdr:to>
    <xdr:cxnSp macro="">
      <xdr:nvCxnSpPr>
        <xdr:cNvPr id="635" name="直線コネクタ 634"/>
        <xdr:cNvCxnSpPr/>
      </xdr:nvCxnSpPr>
      <xdr:spPr>
        <a:xfrm flipV="1">
          <a:off x="14592300" y="13010446"/>
          <a:ext cx="889000" cy="59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68554</xdr:rowOff>
    </xdr:from>
    <xdr:to>
      <xdr:col>81</xdr:col>
      <xdr:colOff>101600</xdr:colOff>
      <xdr:row>78</xdr:row>
      <xdr:rowOff>170154</xdr:rowOff>
    </xdr:to>
    <xdr:sp macro="" textlink="">
      <xdr:nvSpPr>
        <xdr:cNvPr id="636" name="フローチャート: 判断 635"/>
        <xdr:cNvSpPr/>
      </xdr:nvSpPr>
      <xdr:spPr>
        <a:xfrm>
          <a:off x="15430500" y="1344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161281</xdr:rowOff>
    </xdr:from>
    <xdr:ext cx="534377" cy="259045"/>
    <xdr:sp macro="" textlink="">
      <xdr:nvSpPr>
        <xdr:cNvPr id="637" name="テキスト ボックス 636"/>
        <xdr:cNvSpPr txBox="1"/>
      </xdr:nvSpPr>
      <xdr:spPr>
        <a:xfrm>
          <a:off x="15214111" y="1353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57905</xdr:rowOff>
    </xdr:from>
    <xdr:to>
      <xdr:col>76</xdr:col>
      <xdr:colOff>114300</xdr:colOff>
      <xdr:row>79</xdr:row>
      <xdr:rowOff>71055</xdr:rowOff>
    </xdr:to>
    <xdr:cxnSp macro="">
      <xdr:nvCxnSpPr>
        <xdr:cNvPr id="638" name="直線コネクタ 637"/>
        <xdr:cNvCxnSpPr/>
      </xdr:nvCxnSpPr>
      <xdr:spPr>
        <a:xfrm flipV="1">
          <a:off x="13703300" y="13602455"/>
          <a:ext cx="889000" cy="1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132814</xdr:rowOff>
    </xdr:from>
    <xdr:to>
      <xdr:col>76</xdr:col>
      <xdr:colOff>165100</xdr:colOff>
      <xdr:row>79</xdr:row>
      <xdr:rowOff>62964</xdr:rowOff>
    </xdr:to>
    <xdr:sp macro="" textlink="">
      <xdr:nvSpPr>
        <xdr:cNvPr id="639" name="フローチャート: 判断 638"/>
        <xdr:cNvSpPr/>
      </xdr:nvSpPr>
      <xdr:spPr>
        <a:xfrm>
          <a:off x="14541500" y="135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79491</xdr:rowOff>
    </xdr:from>
    <xdr:ext cx="469744" cy="259045"/>
    <xdr:sp macro="" textlink="">
      <xdr:nvSpPr>
        <xdr:cNvPr id="640" name="テキスト ボックス 639"/>
        <xdr:cNvSpPr txBox="1"/>
      </xdr:nvSpPr>
      <xdr:spPr>
        <a:xfrm>
          <a:off x="14357428" y="1328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60333</xdr:rowOff>
    </xdr:from>
    <xdr:to>
      <xdr:col>71</xdr:col>
      <xdr:colOff>177800</xdr:colOff>
      <xdr:row>79</xdr:row>
      <xdr:rowOff>71055</xdr:rowOff>
    </xdr:to>
    <xdr:cxnSp macro="">
      <xdr:nvCxnSpPr>
        <xdr:cNvPr id="641" name="直線コネクタ 640"/>
        <xdr:cNvCxnSpPr/>
      </xdr:nvCxnSpPr>
      <xdr:spPr>
        <a:xfrm>
          <a:off x="12814300" y="13604883"/>
          <a:ext cx="889000" cy="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152712</xdr:rowOff>
    </xdr:from>
    <xdr:to>
      <xdr:col>72</xdr:col>
      <xdr:colOff>38100</xdr:colOff>
      <xdr:row>79</xdr:row>
      <xdr:rowOff>82862</xdr:rowOff>
    </xdr:to>
    <xdr:sp macro="" textlink="">
      <xdr:nvSpPr>
        <xdr:cNvPr id="642" name="フローチャート: 判断 641"/>
        <xdr:cNvSpPr/>
      </xdr:nvSpPr>
      <xdr:spPr>
        <a:xfrm>
          <a:off x="13652500" y="1352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99389</xdr:rowOff>
    </xdr:from>
    <xdr:ext cx="469744" cy="259045"/>
    <xdr:sp macro="" textlink="">
      <xdr:nvSpPr>
        <xdr:cNvPr id="643" name="テキスト ボックス 642"/>
        <xdr:cNvSpPr txBox="1"/>
      </xdr:nvSpPr>
      <xdr:spPr>
        <a:xfrm>
          <a:off x="13468428" y="1330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19079</xdr:rowOff>
    </xdr:from>
    <xdr:to>
      <xdr:col>67</xdr:col>
      <xdr:colOff>101600</xdr:colOff>
      <xdr:row>79</xdr:row>
      <xdr:rowOff>120679</xdr:rowOff>
    </xdr:to>
    <xdr:sp macro="" textlink="">
      <xdr:nvSpPr>
        <xdr:cNvPr id="644" name="フローチャート: 判断 643"/>
        <xdr:cNvSpPr/>
      </xdr:nvSpPr>
      <xdr:spPr>
        <a:xfrm>
          <a:off x="12763500" y="135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111806</xdr:rowOff>
    </xdr:from>
    <xdr:ext cx="469744" cy="259045"/>
    <xdr:sp macro="" textlink="">
      <xdr:nvSpPr>
        <xdr:cNvPr id="645" name="テキスト ボックス 644"/>
        <xdr:cNvSpPr txBox="1"/>
      </xdr:nvSpPr>
      <xdr:spPr>
        <a:xfrm>
          <a:off x="12579428" y="1365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67880</xdr:rowOff>
    </xdr:from>
    <xdr:to>
      <xdr:col>85</xdr:col>
      <xdr:colOff>177800</xdr:colOff>
      <xdr:row>74</xdr:row>
      <xdr:rowOff>169480</xdr:rowOff>
    </xdr:to>
    <xdr:sp macro="" textlink="">
      <xdr:nvSpPr>
        <xdr:cNvPr id="651" name="楕円 650"/>
        <xdr:cNvSpPr/>
      </xdr:nvSpPr>
      <xdr:spPr>
        <a:xfrm>
          <a:off x="16268700" y="127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90757</xdr:rowOff>
    </xdr:from>
    <xdr:ext cx="534377" cy="259045"/>
    <xdr:sp macro="" textlink="">
      <xdr:nvSpPr>
        <xdr:cNvPr id="652" name="災害復旧費該当値テキスト"/>
        <xdr:cNvSpPr txBox="1"/>
      </xdr:nvSpPr>
      <xdr:spPr>
        <a:xfrm>
          <a:off x="16370300" y="126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100896</xdr:rowOff>
    </xdr:from>
    <xdr:to>
      <xdr:col>81</xdr:col>
      <xdr:colOff>101600</xdr:colOff>
      <xdr:row>76</xdr:row>
      <xdr:rowOff>31046</xdr:rowOff>
    </xdr:to>
    <xdr:sp macro="" textlink="">
      <xdr:nvSpPr>
        <xdr:cNvPr id="653" name="楕円 652"/>
        <xdr:cNvSpPr/>
      </xdr:nvSpPr>
      <xdr:spPr>
        <a:xfrm>
          <a:off x="15430500" y="1295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47573</xdr:rowOff>
    </xdr:from>
    <xdr:ext cx="534377" cy="259045"/>
    <xdr:sp macro="" textlink="">
      <xdr:nvSpPr>
        <xdr:cNvPr id="654" name="テキスト ボックス 653"/>
        <xdr:cNvSpPr txBox="1"/>
      </xdr:nvSpPr>
      <xdr:spPr>
        <a:xfrm>
          <a:off x="15214111" y="1273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7105</xdr:rowOff>
    </xdr:from>
    <xdr:to>
      <xdr:col>76</xdr:col>
      <xdr:colOff>165100</xdr:colOff>
      <xdr:row>79</xdr:row>
      <xdr:rowOff>108705</xdr:rowOff>
    </xdr:to>
    <xdr:sp macro="" textlink="">
      <xdr:nvSpPr>
        <xdr:cNvPr id="655" name="楕円 654"/>
        <xdr:cNvSpPr/>
      </xdr:nvSpPr>
      <xdr:spPr>
        <a:xfrm>
          <a:off x="14541500" y="1355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99832</xdr:rowOff>
    </xdr:from>
    <xdr:ext cx="469744" cy="259045"/>
    <xdr:sp macro="" textlink="">
      <xdr:nvSpPr>
        <xdr:cNvPr id="656" name="テキスト ボックス 655"/>
        <xdr:cNvSpPr txBox="1"/>
      </xdr:nvSpPr>
      <xdr:spPr>
        <a:xfrm>
          <a:off x="14357428" y="1364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20255</xdr:rowOff>
    </xdr:from>
    <xdr:to>
      <xdr:col>72</xdr:col>
      <xdr:colOff>38100</xdr:colOff>
      <xdr:row>79</xdr:row>
      <xdr:rowOff>121855</xdr:rowOff>
    </xdr:to>
    <xdr:sp macro="" textlink="">
      <xdr:nvSpPr>
        <xdr:cNvPr id="657" name="楕円 656"/>
        <xdr:cNvSpPr/>
      </xdr:nvSpPr>
      <xdr:spPr>
        <a:xfrm>
          <a:off x="13652500" y="1356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112982</xdr:rowOff>
    </xdr:from>
    <xdr:ext cx="469744" cy="259045"/>
    <xdr:sp macro="" textlink="">
      <xdr:nvSpPr>
        <xdr:cNvPr id="658" name="テキスト ボックス 657"/>
        <xdr:cNvSpPr txBox="1"/>
      </xdr:nvSpPr>
      <xdr:spPr>
        <a:xfrm>
          <a:off x="13468428" y="1365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9533</xdr:rowOff>
    </xdr:from>
    <xdr:to>
      <xdr:col>67</xdr:col>
      <xdr:colOff>101600</xdr:colOff>
      <xdr:row>79</xdr:row>
      <xdr:rowOff>111133</xdr:rowOff>
    </xdr:to>
    <xdr:sp macro="" textlink="">
      <xdr:nvSpPr>
        <xdr:cNvPr id="659" name="楕円 658"/>
        <xdr:cNvSpPr/>
      </xdr:nvSpPr>
      <xdr:spPr>
        <a:xfrm>
          <a:off x="12763500" y="1355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127660</xdr:rowOff>
    </xdr:from>
    <xdr:ext cx="469744" cy="259045"/>
    <xdr:sp macro="" textlink="">
      <xdr:nvSpPr>
        <xdr:cNvPr id="660" name="テキスト ボックス 659"/>
        <xdr:cNvSpPr txBox="1"/>
      </xdr:nvSpPr>
      <xdr:spPr>
        <a:xfrm>
          <a:off x="12579428" y="1332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146596</xdr:rowOff>
    </xdr:from>
    <xdr:to>
      <xdr:col>85</xdr:col>
      <xdr:colOff>127000</xdr:colOff>
      <xdr:row>98</xdr:row>
      <xdr:rowOff>29184</xdr:rowOff>
    </xdr:to>
    <xdr:cxnSp macro="">
      <xdr:nvCxnSpPr>
        <xdr:cNvPr id="690" name="直線コネクタ 689"/>
        <xdr:cNvCxnSpPr/>
      </xdr:nvCxnSpPr>
      <xdr:spPr>
        <a:xfrm flipV="1">
          <a:off x="15481300" y="16777246"/>
          <a:ext cx="838200" cy="5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1364</xdr:rowOff>
    </xdr:from>
    <xdr:ext cx="534377" cy="259045"/>
    <xdr:sp macro="" textlink="">
      <xdr:nvSpPr>
        <xdr:cNvPr id="691" name="公債費平均値テキスト"/>
        <xdr:cNvSpPr txBox="1"/>
      </xdr:nvSpPr>
      <xdr:spPr>
        <a:xfrm>
          <a:off x="16370300" y="16460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29184</xdr:rowOff>
    </xdr:from>
    <xdr:to>
      <xdr:col>81</xdr:col>
      <xdr:colOff>50800</xdr:colOff>
      <xdr:row>98</xdr:row>
      <xdr:rowOff>41275</xdr:rowOff>
    </xdr:to>
    <xdr:cxnSp macro="">
      <xdr:nvCxnSpPr>
        <xdr:cNvPr id="693" name="直線コネクタ 692"/>
        <xdr:cNvCxnSpPr/>
      </xdr:nvCxnSpPr>
      <xdr:spPr>
        <a:xfrm flipV="1">
          <a:off x="14592300" y="16831284"/>
          <a:ext cx="889000" cy="1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121958</xdr:rowOff>
    </xdr:from>
    <xdr:to>
      <xdr:col>81</xdr:col>
      <xdr:colOff>101600</xdr:colOff>
      <xdr:row>97</xdr:row>
      <xdr:rowOff>52108</xdr:rowOff>
    </xdr:to>
    <xdr:sp macro="" textlink="">
      <xdr:nvSpPr>
        <xdr:cNvPr id="694" name="フローチャート: 判断 693"/>
        <xdr:cNvSpPr/>
      </xdr:nvSpPr>
      <xdr:spPr>
        <a:xfrm>
          <a:off x="15430500" y="165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68635</xdr:rowOff>
    </xdr:from>
    <xdr:ext cx="534377" cy="259045"/>
    <xdr:sp macro="" textlink="">
      <xdr:nvSpPr>
        <xdr:cNvPr id="695" name="テキスト ボックス 694"/>
        <xdr:cNvSpPr txBox="1"/>
      </xdr:nvSpPr>
      <xdr:spPr>
        <a:xfrm>
          <a:off x="15214111" y="163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34798</xdr:rowOff>
    </xdr:from>
    <xdr:to>
      <xdr:col>76</xdr:col>
      <xdr:colOff>114300</xdr:colOff>
      <xdr:row>98</xdr:row>
      <xdr:rowOff>41275</xdr:rowOff>
    </xdr:to>
    <xdr:cxnSp macro="">
      <xdr:nvCxnSpPr>
        <xdr:cNvPr id="696" name="直線コネクタ 695"/>
        <xdr:cNvCxnSpPr/>
      </xdr:nvCxnSpPr>
      <xdr:spPr>
        <a:xfrm>
          <a:off x="13703300" y="1683689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114275</xdr:rowOff>
    </xdr:from>
    <xdr:to>
      <xdr:col>76</xdr:col>
      <xdr:colOff>165100</xdr:colOff>
      <xdr:row>97</xdr:row>
      <xdr:rowOff>44425</xdr:rowOff>
    </xdr:to>
    <xdr:sp macro="" textlink="">
      <xdr:nvSpPr>
        <xdr:cNvPr id="697" name="フローチャート: 判断 696"/>
        <xdr:cNvSpPr/>
      </xdr:nvSpPr>
      <xdr:spPr>
        <a:xfrm>
          <a:off x="14541500" y="1657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60952</xdr:rowOff>
    </xdr:from>
    <xdr:ext cx="534377" cy="259045"/>
    <xdr:sp macro="" textlink="">
      <xdr:nvSpPr>
        <xdr:cNvPr id="698" name="テキスト ボックス 697"/>
        <xdr:cNvSpPr txBox="1"/>
      </xdr:nvSpPr>
      <xdr:spPr>
        <a:xfrm>
          <a:off x="14325111" y="1634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31217</xdr:rowOff>
    </xdr:from>
    <xdr:to>
      <xdr:col>71</xdr:col>
      <xdr:colOff>177800</xdr:colOff>
      <xdr:row>98</xdr:row>
      <xdr:rowOff>34798</xdr:rowOff>
    </xdr:to>
    <xdr:cxnSp macro="">
      <xdr:nvCxnSpPr>
        <xdr:cNvPr id="699" name="直線コネクタ 698"/>
        <xdr:cNvCxnSpPr/>
      </xdr:nvCxnSpPr>
      <xdr:spPr>
        <a:xfrm>
          <a:off x="12814300" y="16833317"/>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110489</xdr:rowOff>
    </xdr:from>
    <xdr:to>
      <xdr:col>72</xdr:col>
      <xdr:colOff>38100</xdr:colOff>
      <xdr:row>97</xdr:row>
      <xdr:rowOff>40639</xdr:rowOff>
    </xdr:to>
    <xdr:sp macro="" textlink="">
      <xdr:nvSpPr>
        <xdr:cNvPr id="700" name="フローチャート: 判断 699"/>
        <xdr:cNvSpPr/>
      </xdr:nvSpPr>
      <xdr:spPr>
        <a:xfrm>
          <a:off x="13652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57166</xdr:rowOff>
    </xdr:from>
    <xdr:ext cx="534377" cy="259045"/>
    <xdr:sp macro="" textlink="">
      <xdr:nvSpPr>
        <xdr:cNvPr id="701" name="テキスト ボックス 700"/>
        <xdr:cNvSpPr txBox="1"/>
      </xdr:nvSpPr>
      <xdr:spPr>
        <a:xfrm>
          <a:off x="13436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117678</xdr:rowOff>
    </xdr:from>
    <xdr:to>
      <xdr:col>67</xdr:col>
      <xdr:colOff>101600</xdr:colOff>
      <xdr:row>97</xdr:row>
      <xdr:rowOff>47828</xdr:rowOff>
    </xdr:to>
    <xdr:sp macro="" textlink="">
      <xdr:nvSpPr>
        <xdr:cNvPr id="702" name="フローチャート: 判断 701"/>
        <xdr:cNvSpPr/>
      </xdr:nvSpPr>
      <xdr:spPr>
        <a:xfrm>
          <a:off x="12763500" y="165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64355</xdr:rowOff>
    </xdr:from>
    <xdr:ext cx="534377" cy="259045"/>
    <xdr:sp macro="" textlink="">
      <xdr:nvSpPr>
        <xdr:cNvPr id="703" name="テキスト ボックス 702"/>
        <xdr:cNvSpPr txBox="1"/>
      </xdr:nvSpPr>
      <xdr:spPr>
        <a:xfrm>
          <a:off x="12547111" y="163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95796</xdr:rowOff>
    </xdr:from>
    <xdr:to>
      <xdr:col>85</xdr:col>
      <xdr:colOff>177800</xdr:colOff>
      <xdr:row>98</xdr:row>
      <xdr:rowOff>25946</xdr:rowOff>
    </xdr:to>
    <xdr:sp macro="" textlink="">
      <xdr:nvSpPr>
        <xdr:cNvPr id="709" name="楕円 708"/>
        <xdr:cNvSpPr/>
      </xdr:nvSpPr>
      <xdr:spPr>
        <a:xfrm>
          <a:off x="16268700" y="1672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74223</xdr:rowOff>
    </xdr:from>
    <xdr:ext cx="534377" cy="259045"/>
    <xdr:sp macro="" textlink="">
      <xdr:nvSpPr>
        <xdr:cNvPr id="710" name="公債費該当値テキスト"/>
        <xdr:cNvSpPr txBox="1"/>
      </xdr:nvSpPr>
      <xdr:spPr>
        <a:xfrm>
          <a:off x="16370300" y="1670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149834</xdr:rowOff>
    </xdr:from>
    <xdr:to>
      <xdr:col>81</xdr:col>
      <xdr:colOff>101600</xdr:colOff>
      <xdr:row>98</xdr:row>
      <xdr:rowOff>79984</xdr:rowOff>
    </xdr:to>
    <xdr:sp macro="" textlink="">
      <xdr:nvSpPr>
        <xdr:cNvPr id="711" name="楕円 710"/>
        <xdr:cNvSpPr/>
      </xdr:nvSpPr>
      <xdr:spPr>
        <a:xfrm>
          <a:off x="15430500" y="1678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71111</xdr:rowOff>
    </xdr:from>
    <xdr:ext cx="534377" cy="259045"/>
    <xdr:sp macro="" textlink="">
      <xdr:nvSpPr>
        <xdr:cNvPr id="712" name="テキスト ボックス 711"/>
        <xdr:cNvSpPr txBox="1"/>
      </xdr:nvSpPr>
      <xdr:spPr>
        <a:xfrm>
          <a:off x="15214111" y="16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161925</xdr:rowOff>
    </xdr:from>
    <xdr:to>
      <xdr:col>76</xdr:col>
      <xdr:colOff>165100</xdr:colOff>
      <xdr:row>98</xdr:row>
      <xdr:rowOff>92075</xdr:rowOff>
    </xdr:to>
    <xdr:sp macro="" textlink="">
      <xdr:nvSpPr>
        <xdr:cNvPr id="713" name="楕円 712"/>
        <xdr:cNvSpPr/>
      </xdr:nvSpPr>
      <xdr:spPr>
        <a:xfrm>
          <a:off x="14541500" y="1679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83202</xdr:rowOff>
    </xdr:from>
    <xdr:ext cx="534377" cy="259045"/>
    <xdr:sp macro="" textlink="">
      <xdr:nvSpPr>
        <xdr:cNvPr id="714" name="テキスト ボックス 713"/>
        <xdr:cNvSpPr txBox="1"/>
      </xdr:nvSpPr>
      <xdr:spPr>
        <a:xfrm>
          <a:off x="14325111" y="1688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155448</xdr:rowOff>
    </xdr:from>
    <xdr:to>
      <xdr:col>72</xdr:col>
      <xdr:colOff>38100</xdr:colOff>
      <xdr:row>98</xdr:row>
      <xdr:rowOff>85598</xdr:rowOff>
    </xdr:to>
    <xdr:sp macro="" textlink="">
      <xdr:nvSpPr>
        <xdr:cNvPr id="715" name="楕円 714"/>
        <xdr:cNvSpPr/>
      </xdr:nvSpPr>
      <xdr:spPr>
        <a:xfrm>
          <a:off x="13652500" y="1678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76725</xdr:rowOff>
    </xdr:from>
    <xdr:ext cx="534377" cy="259045"/>
    <xdr:sp macro="" textlink="">
      <xdr:nvSpPr>
        <xdr:cNvPr id="716" name="テキスト ボックス 715"/>
        <xdr:cNvSpPr txBox="1"/>
      </xdr:nvSpPr>
      <xdr:spPr>
        <a:xfrm>
          <a:off x="13436111" y="1687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151867</xdr:rowOff>
    </xdr:from>
    <xdr:to>
      <xdr:col>67</xdr:col>
      <xdr:colOff>101600</xdr:colOff>
      <xdr:row>98</xdr:row>
      <xdr:rowOff>82017</xdr:rowOff>
    </xdr:to>
    <xdr:sp macro="" textlink="">
      <xdr:nvSpPr>
        <xdr:cNvPr id="717" name="楕円 716"/>
        <xdr:cNvSpPr/>
      </xdr:nvSpPr>
      <xdr:spPr>
        <a:xfrm>
          <a:off x="12763500" y="1678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73144</xdr:rowOff>
    </xdr:from>
    <xdr:ext cx="534377" cy="259045"/>
    <xdr:sp macro="" textlink="">
      <xdr:nvSpPr>
        <xdr:cNvPr id="718" name="テキスト ボックス 717"/>
        <xdr:cNvSpPr txBox="1"/>
      </xdr:nvSpPr>
      <xdr:spPr>
        <a:xfrm>
          <a:off x="12547111" y="1687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31750</xdr:rowOff>
    </xdr:from>
    <xdr:to>
      <xdr:col>112</xdr:col>
      <xdr:colOff>38100</xdr:colOff>
      <xdr:row>39</xdr:row>
      <xdr:rowOff>133350</xdr:rowOff>
    </xdr:to>
    <xdr:sp macro="" textlink="">
      <xdr:nvSpPr>
        <xdr:cNvPr id="753" name="フローチャート: 判断 752"/>
        <xdr:cNvSpPr/>
      </xdr:nvSpPr>
      <xdr:spPr>
        <a:xfrm>
          <a:off x="21272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149877</xdr:rowOff>
    </xdr:from>
    <xdr:ext cx="313932" cy="259045"/>
    <xdr:sp macro="" textlink="">
      <xdr:nvSpPr>
        <xdr:cNvPr id="754" name="テキスト ボックス 753"/>
        <xdr:cNvSpPr txBox="1"/>
      </xdr:nvSpPr>
      <xdr:spPr>
        <a:xfrm>
          <a:off x="21166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25545</xdr:rowOff>
    </xdr:from>
    <xdr:to>
      <xdr:col>107</xdr:col>
      <xdr:colOff>101600</xdr:colOff>
      <xdr:row>39</xdr:row>
      <xdr:rowOff>127145</xdr:rowOff>
    </xdr:to>
    <xdr:sp macro="" textlink="">
      <xdr:nvSpPr>
        <xdr:cNvPr id="756" name="フローチャート: 判断 755"/>
        <xdr:cNvSpPr/>
      </xdr:nvSpPr>
      <xdr:spPr>
        <a:xfrm>
          <a:off x="20383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143672</xdr:rowOff>
    </xdr:from>
    <xdr:ext cx="313932" cy="259045"/>
    <xdr:sp macro="" textlink="">
      <xdr:nvSpPr>
        <xdr:cNvPr id="757" name="テキスト ボックス 756"/>
        <xdr:cNvSpPr txBox="1"/>
      </xdr:nvSpPr>
      <xdr:spPr>
        <a:xfrm>
          <a:off x="20277333" y="6487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14768</xdr:rowOff>
    </xdr:from>
    <xdr:to>
      <xdr:col>102</xdr:col>
      <xdr:colOff>165100</xdr:colOff>
      <xdr:row>39</xdr:row>
      <xdr:rowOff>116368</xdr:rowOff>
    </xdr:to>
    <xdr:sp macro="" textlink="">
      <xdr:nvSpPr>
        <xdr:cNvPr id="759" name="フローチャート: 判断 758"/>
        <xdr:cNvSpPr/>
      </xdr:nvSpPr>
      <xdr:spPr>
        <a:xfrm>
          <a:off x="19494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132895</xdr:rowOff>
    </xdr:from>
    <xdr:ext cx="378565" cy="259045"/>
    <xdr:sp macro="" textlink="">
      <xdr:nvSpPr>
        <xdr:cNvPr id="760" name="テキスト ボックス 759"/>
        <xdr:cNvSpPr txBox="1"/>
      </xdr:nvSpPr>
      <xdr:spPr>
        <a:xfrm>
          <a:off x="19356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23585</xdr:rowOff>
    </xdr:from>
    <xdr:to>
      <xdr:col>98</xdr:col>
      <xdr:colOff>38100</xdr:colOff>
      <xdr:row>39</xdr:row>
      <xdr:rowOff>125185</xdr:rowOff>
    </xdr:to>
    <xdr:sp macro="" textlink="">
      <xdr:nvSpPr>
        <xdr:cNvPr id="761" name="フローチャート: 判断 760"/>
        <xdr:cNvSpPr/>
      </xdr:nvSpPr>
      <xdr:spPr>
        <a:xfrm>
          <a:off x="186055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141712</xdr:rowOff>
    </xdr:from>
    <xdr:ext cx="313932" cy="259045"/>
    <xdr:sp macro="" textlink="">
      <xdr:nvSpPr>
        <xdr:cNvPr id="762" name="テキスト ボックス 761"/>
        <xdr:cNvSpPr txBox="1"/>
      </xdr:nvSpPr>
      <xdr:spPr>
        <a:xfrm>
          <a:off x="18499333" y="64853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類似団体と比較して大きく上回っているものは、総務費、民生費、衛生費、農林水産業費、消防費、災害復旧費である。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庁舎建設事業の増があったものの、定額給付金事業の減やふるさと納税事業が商工費に移管したことにより前年度からすると減となっている。民生費は災害救助費の減等はあったものの、非課税世帯や子育て世帯への給付金事業があったことから増となっている。衛生費については、前年度に引き続き令和２年７月豪雨災害による災害廃棄物処理事業があったことと、新型コロナウイルスワクチン接種事業が始まったことにより大幅に増となっている。農林水産業費については、令和２年７月豪雨災害により被災した農家の農機具等の買い替え支援等として、強い農業・担い手づくり総合支援事業を実施したことにより大幅な増となった。消防費については、各世帯へ防災ラジオを整備したことにより、増となっている。災害復旧事業については、昨年度に引き続き、令和２年７月豪雨災害からの復旧事業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今後は、令和２年７月豪雨災害からの復旧事業がひと段落するため、復興事業が本格化するため、土木費の増が見込まれる。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熊本県人吉市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歳入・歳出ともに令和２年７月豪雨からの復旧・復興及び新型コロナウイルス感染症対策により、前年度比べて大幅な増加となっており、歳入総額の増加に比べ歳出総額の増加が上回っている。また、前年度が令和２年７月豪雨の発災年度であり、特別交付税の大幅な増などの特殊な要因があった年度であったことも影響し、令和３年度の実質収支額及び実質収支比率は減少となった。実質単年度収支については、前年度が発災年であり、特別交付税等の増などの特殊要因が多く、実質収支の大幅な黒字を繰り越していることから、令和３年度が減となるのは想定されたこと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財政調整基金については、普通交付税再算定による増等により積み立てることができた。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熊本県人吉市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各会計ともに赤字額は発生しておらず、適正な財政運営が図られている。しかし、一般会計からの繰出金も多く、特に人口減少・高齢化社会において医療費や介護給付費の伸びは深刻である。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今後は、医療費・介護給付費抑制のための健診や予防事業などに重点を置く必要がある。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32444672</v>
      </c>
      <c r="BO4" s="411"/>
      <c r="BP4" s="411"/>
      <c r="BQ4" s="411"/>
      <c r="BR4" s="411"/>
      <c r="BS4" s="411"/>
      <c r="BT4" s="411"/>
      <c r="BU4" s="412"/>
      <c r="BV4" s="410">
        <v>30092853</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3.3</v>
      </c>
      <c r="CU4" s="417"/>
      <c r="CV4" s="417"/>
      <c r="CW4" s="417"/>
      <c r="CX4" s="417"/>
      <c r="CY4" s="417"/>
      <c r="CZ4" s="417"/>
      <c r="DA4" s="418"/>
      <c r="DB4" s="416">
        <v>13.2</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31984116</v>
      </c>
      <c r="BO5" s="448"/>
      <c r="BP5" s="448"/>
      <c r="BQ5" s="448"/>
      <c r="BR5" s="448"/>
      <c r="BS5" s="448"/>
      <c r="BT5" s="448"/>
      <c r="BU5" s="449"/>
      <c r="BV5" s="447">
        <v>28708009</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92.3</v>
      </c>
      <c r="CU5" s="445"/>
      <c r="CV5" s="445"/>
      <c r="CW5" s="445"/>
      <c r="CX5" s="445"/>
      <c r="CY5" s="445"/>
      <c r="CZ5" s="445"/>
      <c r="DA5" s="446"/>
      <c r="DB5" s="444">
        <v>96.9</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460556</v>
      </c>
      <c r="BO6" s="448"/>
      <c r="BP6" s="448"/>
      <c r="BQ6" s="448"/>
      <c r="BR6" s="448"/>
      <c r="BS6" s="448"/>
      <c r="BT6" s="448"/>
      <c r="BU6" s="449"/>
      <c r="BV6" s="447">
        <v>1384844</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96.8</v>
      </c>
      <c r="CU6" s="485"/>
      <c r="CV6" s="485"/>
      <c r="CW6" s="485"/>
      <c r="CX6" s="485"/>
      <c r="CY6" s="485"/>
      <c r="CZ6" s="485"/>
      <c r="DA6" s="486"/>
      <c r="DB6" s="484">
        <v>101.1</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106</v>
      </c>
      <c r="AV7" s="480"/>
      <c r="AW7" s="480"/>
      <c r="AX7" s="480"/>
      <c r="AY7" s="481" t="s">
        <v>107</v>
      </c>
      <c r="AZ7" s="482"/>
      <c r="BA7" s="482"/>
      <c r="BB7" s="482"/>
      <c r="BC7" s="482"/>
      <c r="BD7" s="482"/>
      <c r="BE7" s="482"/>
      <c r="BF7" s="482"/>
      <c r="BG7" s="482"/>
      <c r="BH7" s="482"/>
      <c r="BI7" s="482"/>
      <c r="BJ7" s="482"/>
      <c r="BK7" s="482"/>
      <c r="BL7" s="482"/>
      <c r="BM7" s="483"/>
      <c r="BN7" s="447">
        <v>147521</v>
      </c>
      <c r="BO7" s="448"/>
      <c r="BP7" s="448"/>
      <c r="BQ7" s="448"/>
      <c r="BR7" s="448"/>
      <c r="BS7" s="448"/>
      <c r="BT7" s="448"/>
      <c r="BU7" s="449"/>
      <c r="BV7" s="447">
        <v>188199</v>
      </c>
      <c r="BW7" s="448"/>
      <c r="BX7" s="448"/>
      <c r="BY7" s="448"/>
      <c r="BZ7" s="448"/>
      <c r="CA7" s="448"/>
      <c r="CB7" s="448"/>
      <c r="CC7" s="449"/>
      <c r="CD7" s="450" t="s">
        <v>108</v>
      </c>
      <c r="CE7" s="451"/>
      <c r="CF7" s="451"/>
      <c r="CG7" s="451"/>
      <c r="CH7" s="451"/>
      <c r="CI7" s="451"/>
      <c r="CJ7" s="451"/>
      <c r="CK7" s="451"/>
      <c r="CL7" s="451"/>
      <c r="CM7" s="451"/>
      <c r="CN7" s="451"/>
      <c r="CO7" s="451"/>
      <c r="CP7" s="451"/>
      <c r="CQ7" s="451"/>
      <c r="CR7" s="451"/>
      <c r="CS7" s="452"/>
      <c r="CT7" s="447">
        <v>9383209</v>
      </c>
      <c r="CU7" s="448"/>
      <c r="CV7" s="448"/>
      <c r="CW7" s="448"/>
      <c r="CX7" s="448"/>
      <c r="CY7" s="448"/>
      <c r="CZ7" s="448"/>
      <c r="DA7" s="449"/>
      <c r="DB7" s="447">
        <v>9063570</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109</v>
      </c>
      <c r="AN8" s="477"/>
      <c r="AO8" s="477"/>
      <c r="AP8" s="477"/>
      <c r="AQ8" s="477"/>
      <c r="AR8" s="477"/>
      <c r="AS8" s="477"/>
      <c r="AT8" s="478"/>
      <c r="AU8" s="479" t="s">
        <v>94</v>
      </c>
      <c r="AV8" s="480"/>
      <c r="AW8" s="480"/>
      <c r="AX8" s="480"/>
      <c r="AY8" s="481" t="s">
        <v>110</v>
      </c>
      <c r="AZ8" s="482"/>
      <c r="BA8" s="482"/>
      <c r="BB8" s="482"/>
      <c r="BC8" s="482"/>
      <c r="BD8" s="482"/>
      <c r="BE8" s="482"/>
      <c r="BF8" s="482"/>
      <c r="BG8" s="482"/>
      <c r="BH8" s="482"/>
      <c r="BI8" s="482"/>
      <c r="BJ8" s="482"/>
      <c r="BK8" s="482"/>
      <c r="BL8" s="482"/>
      <c r="BM8" s="483"/>
      <c r="BN8" s="447">
        <v>313035</v>
      </c>
      <c r="BO8" s="448"/>
      <c r="BP8" s="448"/>
      <c r="BQ8" s="448"/>
      <c r="BR8" s="448"/>
      <c r="BS8" s="448"/>
      <c r="BT8" s="448"/>
      <c r="BU8" s="449"/>
      <c r="BV8" s="447">
        <v>1196645</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0.44</v>
      </c>
      <c r="CU8" s="488"/>
      <c r="CV8" s="488"/>
      <c r="CW8" s="488"/>
      <c r="CX8" s="488"/>
      <c r="CY8" s="488"/>
      <c r="CZ8" s="488"/>
      <c r="DA8" s="489"/>
      <c r="DB8" s="487">
        <v>0.45</v>
      </c>
      <c r="DC8" s="488"/>
      <c r="DD8" s="488"/>
      <c r="DE8" s="488"/>
      <c r="DF8" s="488"/>
      <c r="DG8" s="488"/>
      <c r="DH8" s="488"/>
      <c r="DI8" s="489"/>
    </row>
    <row r="9" spans="1:119" ht="18.75" customHeight="1" thickBot="1" x14ac:dyDescent="0.2">
      <c r="A9" s="178"/>
      <c r="B9" s="441" t="s">
        <v>112</v>
      </c>
      <c r="C9" s="442"/>
      <c r="D9" s="442"/>
      <c r="E9" s="442"/>
      <c r="F9" s="442"/>
      <c r="G9" s="442"/>
      <c r="H9" s="442"/>
      <c r="I9" s="442"/>
      <c r="J9" s="442"/>
      <c r="K9" s="490"/>
      <c r="L9" s="491" t="s">
        <v>113</v>
      </c>
      <c r="M9" s="492"/>
      <c r="N9" s="492"/>
      <c r="O9" s="492"/>
      <c r="P9" s="492"/>
      <c r="Q9" s="493"/>
      <c r="R9" s="494">
        <v>31108</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102</v>
      </c>
      <c r="AV9" s="480"/>
      <c r="AW9" s="480"/>
      <c r="AX9" s="480"/>
      <c r="AY9" s="481" t="s">
        <v>116</v>
      </c>
      <c r="AZ9" s="482"/>
      <c r="BA9" s="482"/>
      <c r="BB9" s="482"/>
      <c r="BC9" s="482"/>
      <c r="BD9" s="482"/>
      <c r="BE9" s="482"/>
      <c r="BF9" s="482"/>
      <c r="BG9" s="482"/>
      <c r="BH9" s="482"/>
      <c r="BI9" s="482"/>
      <c r="BJ9" s="482"/>
      <c r="BK9" s="482"/>
      <c r="BL9" s="482"/>
      <c r="BM9" s="483"/>
      <c r="BN9" s="447">
        <v>-883610</v>
      </c>
      <c r="BO9" s="448"/>
      <c r="BP9" s="448"/>
      <c r="BQ9" s="448"/>
      <c r="BR9" s="448"/>
      <c r="BS9" s="448"/>
      <c r="BT9" s="448"/>
      <c r="BU9" s="449"/>
      <c r="BV9" s="447">
        <v>876799</v>
      </c>
      <c r="BW9" s="448"/>
      <c r="BX9" s="448"/>
      <c r="BY9" s="448"/>
      <c r="BZ9" s="448"/>
      <c r="CA9" s="448"/>
      <c r="CB9" s="448"/>
      <c r="CC9" s="449"/>
      <c r="CD9" s="450" t="s">
        <v>117</v>
      </c>
      <c r="CE9" s="451"/>
      <c r="CF9" s="451"/>
      <c r="CG9" s="451"/>
      <c r="CH9" s="451"/>
      <c r="CI9" s="451"/>
      <c r="CJ9" s="451"/>
      <c r="CK9" s="451"/>
      <c r="CL9" s="451"/>
      <c r="CM9" s="451"/>
      <c r="CN9" s="451"/>
      <c r="CO9" s="451"/>
      <c r="CP9" s="451"/>
      <c r="CQ9" s="451"/>
      <c r="CR9" s="451"/>
      <c r="CS9" s="452"/>
      <c r="CT9" s="444">
        <v>10.4</v>
      </c>
      <c r="CU9" s="445"/>
      <c r="CV9" s="445"/>
      <c r="CW9" s="445"/>
      <c r="CX9" s="445"/>
      <c r="CY9" s="445"/>
      <c r="CZ9" s="445"/>
      <c r="DA9" s="446"/>
      <c r="DB9" s="444">
        <v>9.6999999999999993</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118</v>
      </c>
      <c r="M10" s="477"/>
      <c r="N10" s="477"/>
      <c r="O10" s="477"/>
      <c r="P10" s="477"/>
      <c r="Q10" s="478"/>
      <c r="R10" s="498">
        <v>33880</v>
      </c>
      <c r="S10" s="499"/>
      <c r="T10" s="499"/>
      <c r="U10" s="499"/>
      <c r="V10" s="500"/>
      <c r="W10" s="435"/>
      <c r="X10" s="436"/>
      <c r="Y10" s="436"/>
      <c r="Z10" s="436"/>
      <c r="AA10" s="436"/>
      <c r="AB10" s="436"/>
      <c r="AC10" s="436"/>
      <c r="AD10" s="436"/>
      <c r="AE10" s="436"/>
      <c r="AF10" s="436"/>
      <c r="AG10" s="436"/>
      <c r="AH10" s="436"/>
      <c r="AI10" s="436"/>
      <c r="AJ10" s="436"/>
      <c r="AK10" s="436"/>
      <c r="AL10" s="439"/>
      <c r="AM10" s="476" t="s">
        <v>119</v>
      </c>
      <c r="AN10" s="477"/>
      <c r="AO10" s="477"/>
      <c r="AP10" s="477"/>
      <c r="AQ10" s="477"/>
      <c r="AR10" s="477"/>
      <c r="AS10" s="477"/>
      <c r="AT10" s="478"/>
      <c r="AU10" s="479" t="s">
        <v>120</v>
      </c>
      <c r="AV10" s="480"/>
      <c r="AW10" s="480"/>
      <c r="AX10" s="480"/>
      <c r="AY10" s="481" t="s">
        <v>121</v>
      </c>
      <c r="AZ10" s="482"/>
      <c r="BA10" s="482"/>
      <c r="BB10" s="482"/>
      <c r="BC10" s="482"/>
      <c r="BD10" s="482"/>
      <c r="BE10" s="482"/>
      <c r="BF10" s="482"/>
      <c r="BG10" s="482"/>
      <c r="BH10" s="482"/>
      <c r="BI10" s="482"/>
      <c r="BJ10" s="482"/>
      <c r="BK10" s="482"/>
      <c r="BL10" s="482"/>
      <c r="BM10" s="483"/>
      <c r="BN10" s="447">
        <v>400004</v>
      </c>
      <c r="BO10" s="448"/>
      <c r="BP10" s="448"/>
      <c r="BQ10" s="448"/>
      <c r="BR10" s="448"/>
      <c r="BS10" s="448"/>
      <c r="BT10" s="448"/>
      <c r="BU10" s="449"/>
      <c r="BV10" s="447">
        <v>200009</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94</v>
      </c>
      <c r="AV11" s="480"/>
      <c r="AW11" s="480"/>
      <c r="AX11" s="480"/>
      <c r="AY11" s="481" t="s">
        <v>126</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127</v>
      </c>
      <c r="CE11" s="451"/>
      <c r="CF11" s="451"/>
      <c r="CG11" s="451"/>
      <c r="CH11" s="451"/>
      <c r="CI11" s="451"/>
      <c r="CJ11" s="451"/>
      <c r="CK11" s="451"/>
      <c r="CL11" s="451"/>
      <c r="CM11" s="451"/>
      <c r="CN11" s="451"/>
      <c r="CO11" s="451"/>
      <c r="CP11" s="451"/>
      <c r="CQ11" s="451"/>
      <c r="CR11" s="451"/>
      <c r="CS11" s="452"/>
      <c r="CT11" s="487" t="s">
        <v>128</v>
      </c>
      <c r="CU11" s="488"/>
      <c r="CV11" s="488"/>
      <c r="CW11" s="488"/>
      <c r="CX11" s="488"/>
      <c r="CY11" s="488"/>
      <c r="CZ11" s="488"/>
      <c r="DA11" s="489"/>
      <c r="DB11" s="487" t="s">
        <v>128</v>
      </c>
      <c r="DC11" s="488"/>
      <c r="DD11" s="488"/>
      <c r="DE11" s="488"/>
      <c r="DF11" s="488"/>
      <c r="DG11" s="488"/>
      <c r="DH11" s="488"/>
      <c r="DI11" s="489"/>
    </row>
    <row r="12" spans="1:119" ht="18.75" customHeight="1" x14ac:dyDescent="0.15">
      <c r="A12" s="178"/>
      <c r="B12" s="507" t="s">
        <v>129</v>
      </c>
      <c r="C12" s="508"/>
      <c r="D12" s="508"/>
      <c r="E12" s="508"/>
      <c r="F12" s="508"/>
      <c r="G12" s="508"/>
      <c r="H12" s="508"/>
      <c r="I12" s="508"/>
      <c r="J12" s="508"/>
      <c r="K12" s="509"/>
      <c r="L12" s="516" t="s">
        <v>130</v>
      </c>
      <c r="M12" s="517"/>
      <c r="N12" s="517"/>
      <c r="O12" s="517"/>
      <c r="P12" s="517"/>
      <c r="Q12" s="518"/>
      <c r="R12" s="519">
        <v>31136</v>
      </c>
      <c r="S12" s="520"/>
      <c r="T12" s="520"/>
      <c r="U12" s="520"/>
      <c r="V12" s="521"/>
      <c r="W12" s="522" t="s">
        <v>1</v>
      </c>
      <c r="X12" s="480"/>
      <c r="Y12" s="480"/>
      <c r="Z12" s="480"/>
      <c r="AA12" s="480"/>
      <c r="AB12" s="523"/>
      <c r="AC12" s="524" t="s">
        <v>131</v>
      </c>
      <c r="AD12" s="525"/>
      <c r="AE12" s="525"/>
      <c r="AF12" s="525"/>
      <c r="AG12" s="526"/>
      <c r="AH12" s="524" t="s">
        <v>132</v>
      </c>
      <c r="AI12" s="525"/>
      <c r="AJ12" s="525"/>
      <c r="AK12" s="525"/>
      <c r="AL12" s="527"/>
      <c r="AM12" s="476" t="s">
        <v>133</v>
      </c>
      <c r="AN12" s="477"/>
      <c r="AO12" s="477"/>
      <c r="AP12" s="477"/>
      <c r="AQ12" s="477"/>
      <c r="AR12" s="477"/>
      <c r="AS12" s="477"/>
      <c r="AT12" s="478"/>
      <c r="AU12" s="479" t="s">
        <v>134</v>
      </c>
      <c r="AV12" s="480"/>
      <c r="AW12" s="480"/>
      <c r="AX12" s="480"/>
      <c r="AY12" s="481" t="s">
        <v>135</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147000</v>
      </c>
      <c r="BW12" s="448"/>
      <c r="BX12" s="448"/>
      <c r="BY12" s="448"/>
      <c r="BZ12" s="448"/>
      <c r="CA12" s="448"/>
      <c r="CB12" s="448"/>
      <c r="CC12" s="449"/>
      <c r="CD12" s="450" t="s">
        <v>136</v>
      </c>
      <c r="CE12" s="451"/>
      <c r="CF12" s="451"/>
      <c r="CG12" s="451"/>
      <c r="CH12" s="451"/>
      <c r="CI12" s="451"/>
      <c r="CJ12" s="451"/>
      <c r="CK12" s="451"/>
      <c r="CL12" s="451"/>
      <c r="CM12" s="451"/>
      <c r="CN12" s="451"/>
      <c r="CO12" s="451"/>
      <c r="CP12" s="451"/>
      <c r="CQ12" s="451"/>
      <c r="CR12" s="451"/>
      <c r="CS12" s="452"/>
      <c r="CT12" s="487" t="s">
        <v>128</v>
      </c>
      <c r="CU12" s="488"/>
      <c r="CV12" s="488"/>
      <c r="CW12" s="488"/>
      <c r="CX12" s="488"/>
      <c r="CY12" s="488"/>
      <c r="CZ12" s="488"/>
      <c r="DA12" s="489"/>
      <c r="DB12" s="487" t="s">
        <v>128</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137</v>
      </c>
      <c r="N13" s="539"/>
      <c r="O13" s="539"/>
      <c r="P13" s="539"/>
      <c r="Q13" s="540"/>
      <c r="R13" s="531">
        <v>30899</v>
      </c>
      <c r="S13" s="532"/>
      <c r="T13" s="532"/>
      <c r="U13" s="532"/>
      <c r="V13" s="533"/>
      <c r="W13" s="463" t="s">
        <v>138</v>
      </c>
      <c r="X13" s="464"/>
      <c r="Y13" s="464"/>
      <c r="Z13" s="464"/>
      <c r="AA13" s="464"/>
      <c r="AB13" s="454"/>
      <c r="AC13" s="498">
        <v>1048</v>
      </c>
      <c r="AD13" s="499"/>
      <c r="AE13" s="499"/>
      <c r="AF13" s="499"/>
      <c r="AG13" s="541"/>
      <c r="AH13" s="498">
        <v>1255</v>
      </c>
      <c r="AI13" s="499"/>
      <c r="AJ13" s="499"/>
      <c r="AK13" s="499"/>
      <c r="AL13" s="500"/>
      <c r="AM13" s="476" t="s">
        <v>139</v>
      </c>
      <c r="AN13" s="477"/>
      <c r="AO13" s="477"/>
      <c r="AP13" s="477"/>
      <c r="AQ13" s="477"/>
      <c r="AR13" s="477"/>
      <c r="AS13" s="477"/>
      <c r="AT13" s="478"/>
      <c r="AU13" s="479" t="s">
        <v>134</v>
      </c>
      <c r="AV13" s="480"/>
      <c r="AW13" s="480"/>
      <c r="AX13" s="480"/>
      <c r="AY13" s="481" t="s">
        <v>140</v>
      </c>
      <c r="AZ13" s="482"/>
      <c r="BA13" s="482"/>
      <c r="BB13" s="482"/>
      <c r="BC13" s="482"/>
      <c r="BD13" s="482"/>
      <c r="BE13" s="482"/>
      <c r="BF13" s="482"/>
      <c r="BG13" s="482"/>
      <c r="BH13" s="482"/>
      <c r="BI13" s="482"/>
      <c r="BJ13" s="482"/>
      <c r="BK13" s="482"/>
      <c r="BL13" s="482"/>
      <c r="BM13" s="483"/>
      <c r="BN13" s="447">
        <v>-483606</v>
      </c>
      <c r="BO13" s="448"/>
      <c r="BP13" s="448"/>
      <c r="BQ13" s="448"/>
      <c r="BR13" s="448"/>
      <c r="BS13" s="448"/>
      <c r="BT13" s="448"/>
      <c r="BU13" s="449"/>
      <c r="BV13" s="447">
        <v>929808</v>
      </c>
      <c r="BW13" s="448"/>
      <c r="BX13" s="448"/>
      <c r="BY13" s="448"/>
      <c r="BZ13" s="448"/>
      <c r="CA13" s="448"/>
      <c r="CB13" s="448"/>
      <c r="CC13" s="449"/>
      <c r="CD13" s="450" t="s">
        <v>141</v>
      </c>
      <c r="CE13" s="451"/>
      <c r="CF13" s="451"/>
      <c r="CG13" s="451"/>
      <c r="CH13" s="451"/>
      <c r="CI13" s="451"/>
      <c r="CJ13" s="451"/>
      <c r="CK13" s="451"/>
      <c r="CL13" s="451"/>
      <c r="CM13" s="451"/>
      <c r="CN13" s="451"/>
      <c r="CO13" s="451"/>
      <c r="CP13" s="451"/>
      <c r="CQ13" s="451"/>
      <c r="CR13" s="451"/>
      <c r="CS13" s="452"/>
      <c r="CT13" s="444">
        <v>5.6</v>
      </c>
      <c r="CU13" s="445"/>
      <c r="CV13" s="445"/>
      <c r="CW13" s="445"/>
      <c r="CX13" s="445"/>
      <c r="CY13" s="445"/>
      <c r="CZ13" s="445"/>
      <c r="DA13" s="446"/>
      <c r="DB13" s="444">
        <v>4.9000000000000004</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142</v>
      </c>
      <c r="M14" s="529"/>
      <c r="N14" s="529"/>
      <c r="O14" s="529"/>
      <c r="P14" s="529"/>
      <c r="Q14" s="530"/>
      <c r="R14" s="531">
        <v>31559</v>
      </c>
      <c r="S14" s="532"/>
      <c r="T14" s="532"/>
      <c r="U14" s="532"/>
      <c r="V14" s="533"/>
      <c r="W14" s="437"/>
      <c r="X14" s="438"/>
      <c r="Y14" s="438"/>
      <c r="Z14" s="438"/>
      <c r="AA14" s="438"/>
      <c r="AB14" s="427"/>
      <c r="AC14" s="534">
        <v>7.3</v>
      </c>
      <c r="AD14" s="535"/>
      <c r="AE14" s="535"/>
      <c r="AF14" s="535"/>
      <c r="AG14" s="536"/>
      <c r="AH14" s="534">
        <v>7.9</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143</v>
      </c>
      <c r="CE14" s="543"/>
      <c r="CF14" s="543"/>
      <c r="CG14" s="543"/>
      <c r="CH14" s="543"/>
      <c r="CI14" s="543"/>
      <c r="CJ14" s="543"/>
      <c r="CK14" s="543"/>
      <c r="CL14" s="543"/>
      <c r="CM14" s="543"/>
      <c r="CN14" s="543"/>
      <c r="CO14" s="543"/>
      <c r="CP14" s="543"/>
      <c r="CQ14" s="543"/>
      <c r="CR14" s="543"/>
      <c r="CS14" s="544"/>
      <c r="CT14" s="545">
        <v>24.8</v>
      </c>
      <c r="CU14" s="546"/>
      <c r="CV14" s="546"/>
      <c r="CW14" s="546"/>
      <c r="CX14" s="546"/>
      <c r="CY14" s="546"/>
      <c r="CZ14" s="546"/>
      <c r="DA14" s="547"/>
      <c r="DB14" s="545">
        <v>37.4</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137</v>
      </c>
      <c r="N15" s="539"/>
      <c r="O15" s="539"/>
      <c r="P15" s="539"/>
      <c r="Q15" s="540"/>
      <c r="R15" s="531">
        <v>31314</v>
      </c>
      <c r="S15" s="532"/>
      <c r="T15" s="532"/>
      <c r="U15" s="532"/>
      <c r="V15" s="533"/>
      <c r="W15" s="463" t="s">
        <v>144</v>
      </c>
      <c r="X15" s="464"/>
      <c r="Y15" s="464"/>
      <c r="Z15" s="464"/>
      <c r="AA15" s="464"/>
      <c r="AB15" s="454"/>
      <c r="AC15" s="498">
        <v>2705</v>
      </c>
      <c r="AD15" s="499"/>
      <c r="AE15" s="499"/>
      <c r="AF15" s="499"/>
      <c r="AG15" s="541"/>
      <c r="AH15" s="498">
        <v>2952</v>
      </c>
      <c r="AI15" s="499"/>
      <c r="AJ15" s="499"/>
      <c r="AK15" s="499"/>
      <c r="AL15" s="500"/>
      <c r="AM15" s="476"/>
      <c r="AN15" s="477"/>
      <c r="AO15" s="477"/>
      <c r="AP15" s="477"/>
      <c r="AQ15" s="477"/>
      <c r="AR15" s="477"/>
      <c r="AS15" s="477"/>
      <c r="AT15" s="478"/>
      <c r="AU15" s="479"/>
      <c r="AV15" s="480"/>
      <c r="AW15" s="480"/>
      <c r="AX15" s="480"/>
      <c r="AY15" s="407" t="s">
        <v>145</v>
      </c>
      <c r="AZ15" s="408"/>
      <c r="BA15" s="408"/>
      <c r="BB15" s="408"/>
      <c r="BC15" s="408"/>
      <c r="BD15" s="408"/>
      <c r="BE15" s="408"/>
      <c r="BF15" s="408"/>
      <c r="BG15" s="408"/>
      <c r="BH15" s="408"/>
      <c r="BI15" s="408"/>
      <c r="BJ15" s="408"/>
      <c r="BK15" s="408"/>
      <c r="BL15" s="408"/>
      <c r="BM15" s="409"/>
      <c r="BN15" s="410">
        <v>3402259</v>
      </c>
      <c r="BO15" s="411"/>
      <c r="BP15" s="411"/>
      <c r="BQ15" s="411"/>
      <c r="BR15" s="411"/>
      <c r="BS15" s="411"/>
      <c r="BT15" s="411"/>
      <c r="BU15" s="412"/>
      <c r="BV15" s="410">
        <v>3563561</v>
      </c>
      <c r="BW15" s="411"/>
      <c r="BX15" s="411"/>
      <c r="BY15" s="411"/>
      <c r="BZ15" s="411"/>
      <c r="CA15" s="411"/>
      <c r="CB15" s="411"/>
      <c r="CC15" s="412"/>
      <c r="CD15" s="548" t="s">
        <v>146</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147</v>
      </c>
      <c r="M16" s="551"/>
      <c r="N16" s="551"/>
      <c r="O16" s="551"/>
      <c r="P16" s="551"/>
      <c r="Q16" s="552"/>
      <c r="R16" s="553" t="s">
        <v>148</v>
      </c>
      <c r="S16" s="554"/>
      <c r="T16" s="554"/>
      <c r="U16" s="554"/>
      <c r="V16" s="555"/>
      <c r="W16" s="437"/>
      <c r="X16" s="438"/>
      <c r="Y16" s="438"/>
      <c r="Z16" s="438"/>
      <c r="AA16" s="438"/>
      <c r="AB16" s="427"/>
      <c r="AC16" s="534">
        <v>18.899999999999999</v>
      </c>
      <c r="AD16" s="535"/>
      <c r="AE16" s="535"/>
      <c r="AF16" s="535"/>
      <c r="AG16" s="536"/>
      <c r="AH16" s="534">
        <v>18.7</v>
      </c>
      <c r="AI16" s="535"/>
      <c r="AJ16" s="535"/>
      <c r="AK16" s="535"/>
      <c r="AL16" s="537"/>
      <c r="AM16" s="476"/>
      <c r="AN16" s="477"/>
      <c r="AO16" s="477"/>
      <c r="AP16" s="477"/>
      <c r="AQ16" s="477"/>
      <c r="AR16" s="477"/>
      <c r="AS16" s="477"/>
      <c r="AT16" s="478"/>
      <c r="AU16" s="479"/>
      <c r="AV16" s="480"/>
      <c r="AW16" s="480"/>
      <c r="AX16" s="480"/>
      <c r="AY16" s="481" t="s">
        <v>149</v>
      </c>
      <c r="AZ16" s="482"/>
      <c r="BA16" s="482"/>
      <c r="BB16" s="482"/>
      <c r="BC16" s="482"/>
      <c r="BD16" s="482"/>
      <c r="BE16" s="482"/>
      <c r="BF16" s="482"/>
      <c r="BG16" s="482"/>
      <c r="BH16" s="482"/>
      <c r="BI16" s="482"/>
      <c r="BJ16" s="482"/>
      <c r="BK16" s="482"/>
      <c r="BL16" s="482"/>
      <c r="BM16" s="483"/>
      <c r="BN16" s="447">
        <v>8063444</v>
      </c>
      <c r="BO16" s="448"/>
      <c r="BP16" s="448"/>
      <c r="BQ16" s="448"/>
      <c r="BR16" s="448"/>
      <c r="BS16" s="448"/>
      <c r="BT16" s="448"/>
      <c r="BU16" s="449"/>
      <c r="BV16" s="447">
        <v>7802445</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150</v>
      </c>
      <c r="N17" s="559"/>
      <c r="O17" s="559"/>
      <c r="P17" s="559"/>
      <c r="Q17" s="560"/>
      <c r="R17" s="553" t="s">
        <v>148</v>
      </c>
      <c r="S17" s="554"/>
      <c r="T17" s="554"/>
      <c r="U17" s="554"/>
      <c r="V17" s="555"/>
      <c r="W17" s="463" t="s">
        <v>151</v>
      </c>
      <c r="X17" s="464"/>
      <c r="Y17" s="464"/>
      <c r="Z17" s="464"/>
      <c r="AA17" s="464"/>
      <c r="AB17" s="454"/>
      <c r="AC17" s="498">
        <v>10553</v>
      </c>
      <c r="AD17" s="499"/>
      <c r="AE17" s="499"/>
      <c r="AF17" s="499"/>
      <c r="AG17" s="541"/>
      <c r="AH17" s="498">
        <v>11592</v>
      </c>
      <c r="AI17" s="499"/>
      <c r="AJ17" s="499"/>
      <c r="AK17" s="499"/>
      <c r="AL17" s="500"/>
      <c r="AM17" s="476"/>
      <c r="AN17" s="477"/>
      <c r="AO17" s="477"/>
      <c r="AP17" s="477"/>
      <c r="AQ17" s="477"/>
      <c r="AR17" s="477"/>
      <c r="AS17" s="477"/>
      <c r="AT17" s="478"/>
      <c r="AU17" s="479"/>
      <c r="AV17" s="480"/>
      <c r="AW17" s="480"/>
      <c r="AX17" s="480"/>
      <c r="AY17" s="481" t="s">
        <v>152</v>
      </c>
      <c r="AZ17" s="482"/>
      <c r="BA17" s="482"/>
      <c r="BB17" s="482"/>
      <c r="BC17" s="482"/>
      <c r="BD17" s="482"/>
      <c r="BE17" s="482"/>
      <c r="BF17" s="482"/>
      <c r="BG17" s="482"/>
      <c r="BH17" s="482"/>
      <c r="BI17" s="482"/>
      <c r="BJ17" s="482"/>
      <c r="BK17" s="482"/>
      <c r="BL17" s="482"/>
      <c r="BM17" s="483"/>
      <c r="BN17" s="447">
        <v>4270140</v>
      </c>
      <c r="BO17" s="448"/>
      <c r="BP17" s="448"/>
      <c r="BQ17" s="448"/>
      <c r="BR17" s="448"/>
      <c r="BS17" s="448"/>
      <c r="BT17" s="448"/>
      <c r="BU17" s="449"/>
      <c r="BV17" s="447">
        <v>4485485</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153</v>
      </c>
      <c r="C18" s="490"/>
      <c r="D18" s="490"/>
      <c r="E18" s="570"/>
      <c r="F18" s="570"/>
      <c r="G18" s="570"/>
      <c r="H18" s="570"/>
      <c r="I18" s="570"/>
      <c r="J18" s="570"/>
      <c r="K18" s="570"/>
      <c r="L18" s="571">
        <v>210.55</v>
      </c>
      <c r="M18" s="571"/>
      <c r="N18" s="571"/>
      <c r="O18" s="571"/>
      <c r="P18" s="571"/>
      <c r="Q18" s="571"/>
      <c r="R18" s="572"/>
      <c r="S18" s="572"/>
      <c r="T18" s="572"/>
      <c r="U18" s="572"/>
      <c r="V18" s="573"/>
      <c r="W18" s="465"/>
      <c r="X18" s="466"/>
      <c r="Y18" s="466"/>
      <c r="Z18" s="466"/>
      <c r="AA18" s="466"/>
      <c r="AB18" s="457"/>
      <c r="AC18" s="574">
        <v>73.8</v>
      </c>
      <c r="AD18" s="575"/>
      <c r="AE18" s="575"/>
      <c r="AF18" s="575"/>
      <c r="AG18" s="576"/>
      <c r="AH18" s="574">
        <v>73.400000000000006</v>
      </c>
      <c r="AI18" s="575"/>
      <c r="AJ18" s="575"/>
      <c r="AK18" s="575"/>
      <c r="AL18" s="577"/>
      <c r="AM18" s="476"/>
      <c r="AN18" s="477"/>
      <c r="AO18" s="477"/>
      <c r="AP18" s="477"/>
      <c r="AQ18" s="477"/>
      <c r="AR18" s="477"/>
      <c r="AS18" s="477"/>
      <c r="AT18" s="478"/>
      <c r="AU18" s="479"/>
      <c r="AV18" s="480"/>
      <c r="AW18" s="480"/>
      <c r="AX18" s="480"/>
      <c r="AY18" s="481" t="s">
        <v>154</v>
      </c>
      <c r="AZ18" s="482"/>
      <c r="BA18" s="482"/>
      <c r="BB18" s="482"/>
      <c r="BC18" s="482"/>
      <c r="BD18" s="482"/>
      <c r="BE18" s="482"/>
      <c r="BF18" s="482"/>
      <c r="BG18" s="482"/>
      <c r="BH18" s="482"/>
      <c r="BI18" s="482"/>
      <c r="BJ18" s="482"/>
      <c r="BK18" s="482"/>
      <c r="BL18" s="482"/>
      <c r="BM18" s="483"/>
      <c r="BN18" s="447">
        <v>8939718</v>
      </c>
      <c r="BO18" s="448"/>
      <c r="BP18" s="448"/>
      <c r="BQ18" s="448"/>
      <c r="BR18" s="448"/>
      <c r="BS18" s="448"/>
      <c r="BT18" s="448"/>
      <c r="BU18" s="449"/>
      <c r="BV18" s="447">
        <v>8614568</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155</v>
      </c>
      <c r="C19" s="490"/>
      <c r="D19" s="490"/>
      <c r="E19" s="570"/>
      <c r="F19" s="570"/>
      <c r="G19" s="570"/>
      <c r="H19" s="570"/>
      <c r="I19" s="570"/>
      <c r="J19" s="570"/>
      <c r="K19" s="570"/>
      <c r="L19" s="578">
        <v>148</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156</v>
      </c>
      <c r="AZ19" s="482"/>
      <c r="BA19" s="482"/>
      <c r="BB19" s="482"/>
      <c r="BC19" s="482"/>
      <c r="BD19" s="482"/>
      <c r="BE19" s="482"/>
      <c r="BF19" s="482"/>
      <c r="BG19" s="482"/>
      <c r="BH19" s="482"/>
      <c r="BI19" s="482"/>
      <c r="BJ19" s="482"/>
      <c r="BK19" s="482"/>
      <c r="BL19" s="482"/>
      <c r="BM19" s="483"/>
      <c r="BN19" s="447">
        <v>13767600</v>
      </c>
      <c r="BO19" s="448"/>
      <c r="BP19" s="448"/>
      <c r="BQ19" s="448"/>
      <c r="BR19" s="448"/>
      <c r="BS19" s="448"/>
      <c r="BT19" s="448"/>
      <c r="BU19" s="449"/>
      <c r="BV19" s="447">
        <v>13464520</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157</v>
      </c>
      <c r="C20" s="490"/>
      <c r="D20" s="490"/>
      <c r="E20" s="570"/>
      <c r="F20" s="570"/>
      <c r="G20" s="570"/>
      <c r="H20" s="570"/>
      <c r="I20" s="570"/>
      <c r="J20" s="570"/>
      <c r="K20" s="570"/>
      <c r="L20" s="578">
        <v>13288</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158</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159</v>
      </c>
      <c r="C22" s="591"/>
      <c r="D22" s="592"/>
      <c r="E22" s="459" t="s">
        <v>1</v>
      </c>
      <c r="F22" s="464"/>
      <c r="G22" s="464"/>
      <c r="H22" s="464"/>
      <c r="I22" s="464"/>
      <c r="J22" s="464"/>
      <c r="K22" s="454"/>
      <c r="L22" s="459" t="s">
        <v>160</v>
      </c>
      <c r="M22" s="464"/>
      <c r="N22" s="464"/>
      <c r="O22" s="464"/>
      <c r="P22" s="454"/>
      <c r="Q22" s="622" t="s">
        <v>161</v>
      </c>
      <c r="R22" s="623"/>
      <c r="S22" s="623"/>
      <c r="T22" s="623"/>
      <c r="U22" s="623"/>
      <c r="V22" s="624"/>
      <c r="W22" s="590" t="s">
        <v>162</v>
      </c>
      <c r="X22" s="591"/>
      <c r="Y22" s="592"/>
      <c r="Z22" s="459" t="s">
        <v>1</v>
      </c>
      <c r="AA22" s="464"/>
      <c r="AB22" s="464"/>
      <c r="AC22" s="464"/>
      <c r="AD22" s="464"/>
      <c r="AE22" s="464"/>
      <c r="AF22" s="464"/>
      <c r="AG22" s="454"/>
      <c r="AH22" s="628" t="s">
        <v>163</v>
      </c>
      <c r="AI22" s="464"/>
      <c r="AJ22" s="464"/>
      <c r="AK22" s="464"/>
      <c r="AL22" s="454"/>
      <c r="AM22" s="628" t="s">
        <v>164</v>
      </c>
      <c r="AN22" s="629"/>
      <c r="AO22" s="629"/>
      <c r="AP22" s="629"/>
      <c r="AQ22" s="629"/>
      <c r="AR22" s="630"/>
      <c r="AS22" s="622" t="s">
        <v>161</v>
      </c>
      <c r="AT22" s="623"/>
      <c r="AU22" s="623"/>
      <c r="AV22" s="623"/>
      <c r="AW22" s="623"/>
      <c r="AX22" s="634"/>
      <c r="AY22" s="407" t="s">
        <v>165</v>
      </c>
      <c r="AZ22" s="408"/>
      <c r="BA22" s="408"/>
      <c r="BB22" s="408"/>
      <c r="BC22" s="408"/>
      <c r="BD22" s="408"/>
      <c r="BE22" s="408"/>
      <c r="BF22" s="408"/>
      <c r="BG22" s="408"/>
      <c r="BH22" s="408"/>
      <c r="BI22" s="408"/>
      <c r="BJ22" s="408"/>
      <c r="BK22" s="408"/>
      <c r="BL22" s="408"/>
      <c r="BM22" s="409"/>
      <c r="BN22" s="410">
        <v>24172689</v>
      </c>
      <c r="BO22" s="411"/>
      <c r="BP22" s="411"/>
      <c r="BQ22" s="411"/>
      <c r="BR22" s="411"/>
      <c r="BS22" s="411"/>
      <c r="BT22" s="411"/>
      <c r="BU22" s="412"/>
      <c r="BV22" s="410">
        <v>17989750</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166</v>
      </c>
      <c r="AZ23" s="482"/>
      <c r="BA23" s="482"/>
      <c r="BB23" s="482"/>
      <c r="BC23" s="482"/>
      <c r="BD23" s="482"/>
      <c r="BE23" s="482"/>
      <c r="BF23" s="482"/>
      <c r="BG23" s="482"/>
      <c r="BH23" s="482"/>
      <c r="BI23" s="482"/>
      <c r="BJ23" s="482"/>
      <c r="BK23" s="482"/>
      <c r="BL23" s="482"/>
      <c r="BM23" s="483"/>
      <c r="BN23" s="447">
        <v>20603040</v>
      </c>
      <c r="BO23" s="448"/>
      <c r="BP23" s="448"/>
      <c r="BQ23" s="448"/>
      <c r="BR23" s="448"/>
      <c r="BS23" s="448"/>
      <c r="BT23" s="448"/>
      <c r="BU23" s="449"/>
      <c r="BV23" s="447">
        <v>14612173</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167</v>
      </c>
      <c r="F24" s="477"/>
      <c r="G24" s="477"/>
      <c r="H24" s="477"/>
      <c r="I24" s="477"/>
      <c r="J24" s="477"/>
      <c r="K24" s="478"/>
      <c r="L24" s="498">
        <v>1</v>
      </c>
      <c r="M24" s="499"/>
      <c r="N24" s="499"/>
      <c r="O24" s="499"/>
      <c r="P24" s="541"/>
      <c r="Q24" s="498">
        <v>5978</v>
      </c>
      <c r="R24" s="499"/>
      <c r="S24" s="499"/>
      <c r="T24" s="499"/>
      <c r="U24" s="499"/>
      <c r="V24" s="541"/>
      <c r="W24" s="593"/>
      <c r="X24" s="594"/>
      <c r="Y24" s="595"/>
      <c r="Z24" s="497" t="s">
        <v>168</v>
      </c>
      <c r="AA24" s="477"/>
      <c r="AB24" s="477"/>
      <c r="AC24" s="477"/>
      <c r="AD24" s="477"/>
      <c r="AE24" s="477"/>
      <c r="AF24" s="477"/>
      <c r="AG24" s="478"/>
      <c r="AH24" s="498">
        <v>291</v>
      </c>
      <c r="AI24" s="499"/>
      <c r="AJ24" s="499"/>
      <c r="AK24" s="499"/>
      <c r="AL24" s="541"/>
      <c r="AM24" s="498">
        <v>910539</v>
      </c>
      <c r="AN24" s="499"/>
      <c r="AO24" s="499"/>
      <c r="AP24" s="499"/>
      <c r="AQ24" s="499"/>
      <c r="AR24" s="541"/>
      <c r="AS24" s="498">
        <v>3129</v>
      </c>
      <c r="AT24" s="499"/>
      <c r="AU24" s="499"/>
      <c r="AV24" s="499"/>
      <c r="AW24" s="499"/>
      <c r="AX24" s="500"/>
      <c r="AY24" s="563" t="s">
        <v>169</v>
      </c>
      <c r="AZ24" s="564"/>
      <c r="BA24" s="564"/>
      <c r="BB24" s="564"/>
      <c r="BC24" s="564"/>
      <c r="BD24" s="564"/>
      <c r="BE24" s="564"/>
      <c r="BF24" s="564"/>
      <c r="BG24" s="564"/>
      <c r="BH24" s="564"/>
      <c r="BI24" s="564"/>
      <c r="BJ24" s="564"/>
      <c r="BK24" s="564"/>
      <c r="BL24" s="564"/>
      <c r="BM24" s="565"/>
      <c r="BN24" s="447">
        <v>18229500</v>
      </c>
      <c r="BO24" s="448"/>
      <c r="BP24" s="448"/>
      <c r="BQ24" s="448"/>
      <c r="BR24" s="448"/>
      <c r="BS24" s="448"/>
      <c r="BT24" s="448"/>
      <c r="BU24" s="449"/>
      <c r="BV24" s="447">
        <v>11972933</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170</v>
      </c>
      <c r="F25" s="477"/>
      <c r="G25" s="477"/>
      <c r="H25" s="477"/>
      <c r="I25" s="477"/>
      <c r="J25" s="477"/>
      <c r="K25" s="478"/>
      <c r="L25" s="498">
        <v>1</v>
      </c>
      <c r="M25" s="499"/>
      <c r="N25" s="499"/>
      <c r="O25" s="499"/>
      <c r="P25" s="541"/>
      <c r="Q25" s="498">
        <v>5224</v>
      </c>
      <c r="R25" s="499"/>
      <c r="S25" s="499"/>
      <c r="T25" s="499"/>
      <c r="U25" s="499"/>
      <c r="V25" s="541"/>
      <c r="W25" s="593"/>
      <c r="X25" s="594"/>
      <c r="Y25" s="595"/>
      <c r="Z25" s="497" t="s">
        <v>171</v>
      </c>
      <c r="AA25" s="477"/>
      <c r="AB25" s="477"/>
      <c r="AC25" s="477"/>
      <c r="AD25" s="477"/>
      <c r="AE25" s="477"/>
      <c r="AF25" s="477"/>
      <c r="AG25" s="478"/>
      <c r="AH25" s="498" t="s">
        <v>128</v>
      </c>
      <c r="AI25" s="499"/>
      <c r="AJ25" s="499"/>
      <c r="AK25" s="499"/>
      <c r="AL25" s="541"/>
      <c r="AM25" s="498" t="s">
        <v>128</v>
      </c>
      <c r="AN25" s="499"/>
      <c r="AO25" s="499"/>
      <c r="AP25" s="499"/>
      <c r="AQ25" s="499"/>
      <c r="AR25" s="541"/>
      <c r="AS25" s="498" t="s">
        <v>172</v>
      </c>
      <c r="AT25" s="499"/>
      <c r="AU25" s="499"/>
      <c r="AV25" s="499"/>
      <c r="AW25" s="499"/>
      <c r="AX25" s="500"/>
      <c r="AY25" s="407" t="s">
        <v>173</v>
      </c>
      <c r="AZ25" s="408"/>
      <c r="BA25" s="408"/>
      <c r="BB25" s="408"/>
      <c r="BC25" s="408"/>
      <c r="BD25" s="408"/>
      <c r="BE25" s="408"/>
      <c r="BF25" s="408"/>
      <c r="BG25" s="408"/>
      <c r="BH25" s="408"/>
      <c r="BI25" s="408"/>
      <c r="BJ25" s="408"/>
      <c r="BK25" s="408"/>
      <c r="BL25" s="408"/>
      <c r="BM25" s="409"/>
      <c r="BN25" s="410">
        <v>1407587</v>
      </c>
      <c r="BO25" s="411"/>
      <c r="BP25" s="411"/>
      <c r="BQ25" s="411"/>
      <c r="BR25" s="411"/>
      <c r="BS25" s="411"/>
      <c r="BT25" s="411"/>
      <c r="BU25" s="412"/>
      <c r="BV25" s="410">
        <v>5836589</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174</v>
      </c>
      <c r="F26" s="477"/>
      <c r="G26" s="477"/>
      <c r="H26" s="477"/>
      <c r="I26" s="477"/>
      <c r="J26" s="477"/>
      <c r="K26" s="478"/>
      <c r="L26" s="498">
        <v>1</v>
      </c>
      <c r="M26" s="499"/>
      <c r="N26" s="499"/>
      <c r="O26" s="499"/>
      <c r="P26" s="541"/>
      <c r="Q26" s="498">
        <v>5430</v>
      </c>
      <c r="R26" s="499"/>
      <c r="S26" s="499"/>
      <c r="T26" s="499"/>
      <c r="U26" s="499"/>
      <c r="V26" s="541"/>
      <c r="W26" s="593"/>
      <c r="X26" s="594"/>
      <c r="Y26" s="595"/>
      <c r="Z26" s="497" t="s">
        <v>175</v>
      </c>
      <c r="AA26" s="599"/>
      <c r="AB26" s="599"/>
      <c r="AC26" s="599"/>
      <c r="AD26" s="599"/>
      <c r="AE26" s="599"/>
      <c r="AF26" s="599"/>
      <c r="AG26" s="600"/>
      <c r="AH26" s="498" t="s">
        <v>172</v>
      </c>
      <c r="AI26" s="499"/>
      <c r="AJ26" s="499"/>
      <c r="AK26" s="499"/>
      <c r="AL26" s="541"/>
      <c r="AM26" s="498" t="s">
        <v>128</v>
      </c>
      <c r="AN26" s="499"/>
      <c r="AO26" s="499"/>
      <c r="AP26" s="499"/>
      <c r="AQ26" s="499"/>
      <c r="AR26" s="541"/>
      <c r="AS26" s="498" t="s">
        <v>172</v>
      </c>
      <c r="AT26" s="499"/>
      <c r="AU26" s="499"/>
      <c r="AV26" s="499"/>
      <c r="AW26" s="499"/>
      <c r="AX26" s="500"/>
      <c r="AY26" s="450" t="s">
        <v>176</v>
      </c>
      <c r="AZ26" s="451"/>
      <c r="BA26" s="451"/>
      <c r="BB26" s="451"/>
      <c r="BC26" s="451"/>
      <c r="BD26" s="451"/>
      <c r="BE26" s="451"/>
      <c r="BF26" s="451"/>
      <c r="BG26" s="451"/>
      <c r="BH26" s="451"/>
      <c r="BI26" s="451"/>
      <c r="BJ26" s="451"/>
      <c r="BK26" s="451"/>
      <c r="BL26" s="451"/>
      <c r="BM26" s="452"/>
      <c r="BN26" s="447" t="s">
        <v>177</v>
      </c>
      <c r="BO26" s="448"/>
      <c r="BP26" s="448"/>
      <c r="BQ26" s="448"/>
      <c r="BR26" s="448"/>
      <c r="BS26" s="448"/>
      <c r="BT26" s="448"/>
      <c r="BU26" s="449"/>
      <c r="BV26" s="447" t="s">
        <v>177</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178</v>
      </c>
      <c r="F27" s="477"/>
      <c r="G27" s="477"/>
      <c r="H27" s="477"/>
      <c r="I27" s="477"/>
      <c r="J27" s="477"/>
      <c r="K27" s="478"/>
      <c r="L27" s="498">
        <v>1</v>
      </c>
      <c r="M27" s="499"/>
      <c r="N27" s="499"/>
      <c r="O27" s="499"/>
      <c r="P27" s="541"/>
      <c r="Q27" s="498">
        <v>4050</v>
      </c>
      <c r="R27" s="499"/>
      <c r="S27" s="499"/>
      <c r="T27" s="499"/>
      <c r="U27" s="499"/>
      <c r="V27" s="541"/>
      <c r="W27" s="593"/>
      <c r="X27" s="594"/>
      <c r="Y27" s="595"/>
      <c r="Z27" s="497" t="s">
        <v>179</v>
      </c>
      <c r="AA27" s="477"/>
      <c r="AB27" s="477"/>
      <c r="AC27" s="477"/>
      <c r="AD27" s="477"/>
      <c r="AE27" s="477"/>
      <c r="AF27" s="477"/>
      <c r="AG27" s="478"/>
      <c r="AH27" s="498">
        <v>2</v>
      </c>
      <c r="AI27" s="499"/>
      <c r="AJ27" s="499"/>
      <c r="AK27" s="499"/>
      <c r="AL27" s="541"/>
      <c r="AM27" s="498" t="s">
        <v>180</v>
      </c>
      <c r="AN27" s="499"/>
      <c r="AO27" s="499"/>
      <c r="AP27" s="499"/>
      <c r="AQ27" s="499"/>
      <c r="AR27" s="541"/>
      <c r="AS27" s="498" t="s">
        <v>181</v>
      </c>
      <c r="AT27" s="499"/>
      <c r="AU27" s="499"/>
      <c r="AV27" s="499"/>
      <c r="AW27" s="499"/>
      <c r="AX27" s="500"/>
      <c r="AY27" s="542" t="s">
        <v>182</v>
      </c>
      <c r="AZ27" s="543"/>
      <c r="BA27" s="543"/>
      <c r="BB27" s="543"/>
      <c r="BC27" s="543"/>
      <c r="BD27" s="543"/>
      <c r="BE27" s="543"/>
      <c r="BF27" s="543"/>
      <c r="BG27" s="543"/>
      <c r="BH27" s="543"/>
      <c r="BI27" s="543"/>
      <c r="BJ27" s="543"/>
      <c r="BK27" s="543"/>
      <c r="BL27" s="543"/>
      <c r="BM27" s="544"/>
      <c r="BN27" s="566" t="s">
        <v>128</v>
      </c>
      <c r="BO27" s="567"/>
      <c r="BP27" s="567"/>
      <c r="BQ27" s="567"/>
      <c r="BR27" s="567"/>
      <c r="BS27" s="567"/>
      <c r="BT27" s="567"/>
      <c r="BU27" s="568"/>
      <c r="BV27" s="566" t="s">
        <v>172</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183</v>
      </c>
      <c r="F28" s="477"/>
      <c r="G28" s="477"/>
      <c r="H28" s="477"/>
      <c r="I28" s="477"/>
      <c r="J28" s="477"/>
      <c r="K28" s="478"/>
      <c r="L28" s="498">
        <v>1</v>
      </c>
      <c r="M28" s="499"/>
      <c r="N28" s="499"/>
      <c r="O28" s="499"/>
      <c r="P28" s="541"/>
      <c r="Q28" s="498">
        <v>3700</v>
      </c>
      <c r="R28" s="499"/>
      <c r="S28" s="499"/>
      <c r="T28" s="499"/>
      <c r="U28" s="499"/>
      <c r="V28" s="541"/>
      <c r="W28" s="593"/>
      <c r="X28" s="594"/>
      <c r="Y28" s="595"/>
      <c r="Z28" s="497" t="s">
        <v>184</v>
      </c>
      <c r="AA28" s="477"/>
      <c r="AB28" s="477"/>
      <c r="AC28" s="477"/>
      <c r="AD28" s="477"/>
      <c r="AE28" s="477"/>
      <c r="AF28" s="477"/>
      <c r="AG28" s="478"/>
      <c r="AH28" s="498" t="s">
        <v>177</v>
      </c>
      <c r="AI28" s="499"/>
      <c r="AJ28" s="499"/>
      <c r="AK28" s="499"/>
      <c r="AL28" s="541"/>
      <c r="AM28" s="498" t="s">
        <v>172</v>
      </c>
      <c r="AN28" s="499"/>
      <c r="AO28" s="499"/>
      <c r="AP28" s="499"/>
      <c r="AQ28" s="499"/>
      <c r="AR28" s="541"/>
      <c r="AS28" s="498" t="s">
        <v>172</v>
      </c>
      <c r="AT28" s="499"/>
      <c r="AU28" s="499"/>
      <c r="AV28" s="499"/>
      <c r="AW28" s="499"/>
      <c r="AX28" s="500"/>
      <c r="AY28" s="601" t="s">
        <v>185</v>
      </c>
      <c r="AZ28" s="602"/>
      <c r="BA28" s="602"/>
      <c r="BB28" s="603"/>
      <c r="BC28" s="407" t="s">
        <v>48</v>
      </c>
      <c r="BD28" s="408"/>
      <c r="BE28" s="408"/>
      <c r="BF28" s="408"/>
      <c r="BG28" s="408"/>
      <c r="BH28" s="408"/>
      <c r="BI28" s="408"/>
      <c r="BJ28" s="408"/>
      <c r="BK28" s="408"/>
      <c r="BL28" s="408"/>
      <c r="BM28" s="409"/>
      <c r="BN28" s="410">
        <v>600085</v>
      </c>
      <c r="BO28" s="411"/>
      <c r="BP28" s="411"/>
      <c r="BQ28" s="411"/>
      <c r="BR28" s="411"/>
      <c r="BS28" s="411"/>
      <c r="BT28" s="411"/>
      <c r="BU28" s="412"/>
      <c r="BV28" s="410">
        <v>200081</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186</v>
      </c>
      <c r="F29" s="477"/>
      <c r="G29" s="477"/>
      <c r="H29" s="477"/>
      <c r="I29" s="477"/>
      <c r="J29" s="477"/>
      <c r="K29" s="478"/>
      <c r="L29" s="498">
        <v>16</v>
      </c>
      <c r="M29" s="499"/>
      <c r="N29" s="499"/>
      <c r="O29" s="499"/>
      <c r="P29" s="541"/>
      <c r="Q29" s="498">
        <v>3470</v>
      </c>
      <c r="R29" s="499"/>
      <c r="S29" s="499"/>
      <c r="T29" s="499"/>
      <c r="U29" s="499"/>
      <c r="V29" s="541"/>
      <c r="W29" s="596"/>
      <c r="X29" s="597"/>
      <c r="Y29" s="598"/>
      <c r="Z29" s="497" t="s">
        <v>187</v>
      </c>
      <c r="AA29" s="477"/>
      <c r="AB29" s="477"/>
      <c r="AC29" s="477"/>
      <c r="AD29" s="477"/>
      <c r="AE29" s="477"/>
      <c r="AF29" s="477"/>
      <c r="AG29" s="478"/>
      <c r="AH29" s="498">
        <v>293</v>
      </c>
      <c r="AI29" s="499"/>
      <c r="AJ29" s="499"/>
      <c r="AK29" s="499"/>
      <c r="AL29" s="541"/>
      <c r="AM29" s="498">
        <v>919419</v>
      </c>
      <c r="AN29" s="499"/>
      <c r="AO29" s="499"/>
      <c r="AP29" s="499"/>
      <c r="AQ29" s="499"/>
      <c r="AR29" s="541"/>
      <c r="AS29" s="498">
        <v>3138</v>
      </c>
      <c r="AT29" s="499"/>
      <c r="AU29" s="499"/>
      <c r="AV29" s="499"/>
      <c r="AW29" s="499"/>
      <c r="AX29" s="500"/>
      <c r="AY29" s="604"/>
      <c r="AZ29" s="605"/>
      <c r="BA29" s="605"/>
      <c r="BB29" s="606"/>
      <c r="BC29" s="481" t="s">
        <v>188</v>
      </c>
      <c r="BD29" s="482"/>
      <c r="BE29" s="482"/>
      <c r="BF29" s="482"/>
      <c r="BG29" s="482"/>
      <c r="BH29" s="482"/>
      <c r="BI29" s="482"/>
      <c r="BJ29" s="482"/>
      <c r="BK29" s="482"/>
      <c r="BL29" s="482"/>
      <c r="BM29" s="483"/>
      <c r="BN29" s="447">
        <v>2629393</v>
      </c>
      <c r="BO29" s="448"/>
      <c r="BP29" s="448"/>
      <c r="BQ29" s="448"/>
      <c r="BR29" s="448"/>
      <c r="BS29" s="448"/>
      <c r="BT29" s="448"/>
      <c r="BU29" s="449"/>
      <c r="BV29" s="447">
        <v>1655561</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189</v>
      </c>
      <c r="X30" s="615"/>
      <c r="Y30" s="615"/>
      <c r="Z30" s="615"/>
      <c r="AA30" s="615"/>
      <c r="AB30" s="615"/>
      <c r="AC30" s="615"/>
      <c r="AD30" s="615"/>
      <c r="AE30" s="615"/>
      <c r="AF30" s="615"/>
      <c r="AG30" s="616"/>
      <c r="AH30" s="574">
        <v>95.4</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1768273</v>
      </c>
      <c r="BO30" s="567"/>
      <c r="BP30" s="567"/>
      <c r="BQ30" s="567"/>
      <c r="BR30" s="567"/>
      <c r="BS30" s="567"/>
      <c r="BT30" s="567"/>
      <c r="BU30" s="568"/>
      <c r="BV30" s="566">
        <v>1790374</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190</v>
      </c>
      <c r="D32" s="610"/>
      <c r="E32" s="610"/>
      <c r="F32" s="610"/>
      <c r="G32" s="610"/>
      <c r="H32" s="610"/>
      <c r="I32" s="610"/>
      <c r="J32" s="610"/>
      <c r="K32" s="610"/>
      <c r="L32" s="610"/>
      <c r="M32" s="610"/>
      <c r="N32" s="610"/>
      <c r="O32" s="610"/>
      <c r="P32" s="610"/>
      <c r="Q32" s="610"/>
      <c r="R32" s="610"/>
      <c r="S32" s="610"/>
      <c r="U32" s="451" t="s">
        <v>191</v>
      </c>
      <c r="V32" s="451"/>
      <c r="W32" s="451"/>
      <c r="X32" s="451"/>
      <c r="Y32" s="451"/>
      <c r="Z32" s="451"/>
      <c r="AA32" s="451"/>
      <c r="AB32" s="451"/>
      <c r="AC32" s="451"/>
      <c r="AD32" s="451"/>
      <c r="AE32" s="451"/>
      <c r="AF32" s="451"/>
      <c r="AG32" s="451"/>
      <c r="AH32" s="451"/>
      <c r="AI32" s="451"/>
      <c r="AJ32" s="451"/>
      <c r="AK32" s="451"/>
      <c r="AM32" s="451" t="s">
        <v>192</v>
      </c>
      <c r="AN32" s="451"/>
      <c r="AO32" s="451"/>
      <c r="AP32" s="451"/>
      <c r="AQ32" s="451"/>
      <c r="AR32" s="451"/>
      <c r="AS32" s="451"/>
      <c r="AT32" s="451"/>
      <c r="AU32" s="451"/>
      <c r="AV32" s="451"/>
      <c r="AW32" s="451"/>
      <c r="AX32" s="451"/>
      <c r="AY32" s="451"/>
      <c r="AZ32" s="451"/>
      <c r="BA32" s="451"/>
      <c r="BB32" s="451"/>
      <c r="BC32" s="451"/>
      <c r="BE32" s="451" t="s">
        <v>193</v>
      </c>
      <c r="BF32" s="451"/>
      <c r="BG32" s="451"/>
      <c r="BH32" s="451"/>
      <c r="BI32" s="451"/>
      <c r="BJ32" s="451"/>
      <c r="BK32" s="451"/>
      <c r="BL32" s="451"/>
      <c r="BM32" s="451"/>
      <c r="BN32" s="451"/>
      <c r="BO32" s="451"/>
      <c r="BP32" s="451"/>
      <c r="BQ32" s="451"/>
      <c r="BR32" s="451"/>
      <c r="BS32" s="451"/>
      <c r="BT32" s="451"/>
      <c r="BU32" s="451"/>
      <c r="BW32" s="451" t="s">
        <v>194</v>
      </c>
      <c r="BX32" s="451"/>
      <c r="BY32" s="451"/>
      <c r="BZ32" s="451"/>
      <c r="CA32" s="451"/>
      <c r="CB32" s="451"/>
      <c r="CC32" s="451"/>
      <c r="CD32" s="451"/>
      <c r="CE32" s="451"/>
      <c r="CF32" s="451"/>
      <c r="CG32" s="451"/>
      <c r="CH32" s="451"/>
      <c r="CI32" s="451"/>
      <c r="CJ32" s="451"/>
      <c r="CK32" s="451"/>
      <c r="CL32" s="451"/>
      <c r="CM32" s="451"/>
      <c r="CO32" s="451" t="s">
        <v>195</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196</v>
      </c>
      <c r="D33" s="471"/>
      <c r="E33" s="436" t="s">
        <v>197</v>
      </c>
      <c r="F33" s="436"/>
      <c r="G33" s="436"/>
      <c r="H33" s="436"/>
      <c r="I33" s="436"/>
      <c r="J33" s="436"/>
      <c r="K33" s="436"/>
      <c r="L33" s="436"/>
      <c r="M33" s="436"/>
      <c r="N33" s="436"/>
      <c r="O33" s="436"/>
      <c r="P33" s="436"/>
      <c r="Q33" s="436"/>
      <c r="R33" s="436"/>
      <c r="S33" s="436"/>
      <c r="T33" s="203"/>
      <c r="U33" s="471" t="s">
        <v>198</v>
      </c>
      <c r="V33" s="471"/>
      <c r="W33" s="436" t="s">
        <v>199</v>
      </c>
      <c r="X33" s="436"/>
      <c r="Y33" s="436"/>
      <c r="Z33" s="436"/>
      <c r="AA33" s="436"/>
      <c r="AB33" s="436"/>
      <c r="AC33" s="436"/>
      <c r="AD33" s="436"/>
      <c r="AE33" s="436"/>
      <c r="AF33" s="436"/>
      <c r="AG33" s="436"/>
      <c r="AH33" s="436"/>
      <c r="AI33" s="436"/>
      <c r="AJ33" s="436"/>
      <c r="AK33" s="436"/>
      <c r="AL33" s="203"/>
      <c r="AM33" s="471" t="s">
        <v>200</v>
      </c>
      <c r="AN33" s="471"/>
      <c r="AO33" s="436" t="s">
        <v>197</v>
      </c>
      <c r="AP33" s="436"/>
      <c r="AQ33" s="436"/>
      <c r="AR33" s="436"/>
      <c r="AS33" s="436"/>
      <c r="AT33" s="436"/>
      <c r="AU33" s="436"/>
      <c r="AV33" s="436"/>
      <c r="AW33" s="436"/>
      <c r="AX33" s="436"/>
      <c r="AY33" s="436"/>
      <c r="AZ33" s="436"/>
      <c r="BA33" s="436"/>
      <c r="BB33" s="436"/>
      <c r="BC33" s="436"/>
      <c r="BD33" s="204"/>
      <c r="BE33" s="436" t="s">
        <v>201</v>
      </c>
      <c r="BF33" s="436"/>
      <c r="BG33" s="436" t="s">
        <v>202</v>
      </c>
      <c r="BH33" s="436"/>
      <c r="BI33" s="436"/>
      <c r="BJ33" s="436"/>
      <c r="BK33" s="436"/>
      <c r="BL33" s="436"/>
      <c r="BM33" s="436"/>
      <c r="BN33" s="436"/>
      <c r="BO33" s="436"/>
      <c r="BP33" s="436"/>
      <c r="BQ33" s="436"/>
      <c r="BR33" s="436"/>
      <c r="BS33" s="436"/>
      <c r="BT33" s="436"/>
      <c r="BU33" s="436"/>
      <c r="BV33" s="204"/>
      <c r="BW33" s="471" t="s">
        <v>201</v>
      </c>
      <c r="BX33" s="471"/>
      <c r="BY33" s="436" t="s">
        <v>203</v>
      </c>
      <c r="BZ33" s="436"/>
      <c r="CA33" s="436"/>
      <c r="CB33" s="436"/>
      <c r="CC33" s="436"/>
      <c r="CD33" s="436"/>
      <c r="CE33" s="436"/>
      <c r="CF33" s="436"/>
      <c r="CG33" s="436"/>
      <c r="CH33" s="436"/>
      <c r="CI33" s="436"/>
      <c r="CJ33" s="436"/>
      <c r="CK33" s="436"/>
      <c r="CL33" s="436"/>
      <c r="CM33" s="436"/>
      <c r="CN33" s="203"/>
      <c r="CO33" s="471" t="s">
        <v>200</v>
      </c>
      <c r="CP33" s="471"/>
      <c r="CQ33" s="436" t="s">
        <v>204</v>
      </c>
      <c r="CR33" s="436"/>
      <c r="CS33" s="436"/>
      <c r="CT33" s="436"/>
      <c r="CU33" s="436"/>
      <c r="CV33" s="436"/>
      <c r="CW33" s="436"/>
      <c r="CX33" s="436"/>
      <c r="CY33" s="436"/>
      <c r="CZ33" s="436"/>
      <c r="DA33" s="436"/>
      <c r="DB33" s="436"/>
      <c r="DC33" s="436"/>
      <c r="DD33" s="436"/>
      <c r="DE33" s="436"/>
      <c r="DF33" s="203"/>
      <c r="DG33" s="636" t="s">
        <v>205</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国民健康保険事業特別会計</v>
      </c>
      <c r="X34" s="638"/>
      <c r="Y34" s="638"/>
      <c r="Z34" s="638"/>
      <c r="AA34" s="638"/>
      <c r="AB34" s="638"/>
      <c r="AC34" s="638"/>
      <c r="AD34" s="638"/>
      <c r="AE34" s="638"/>
      <c r="AF34" s="638"/>
      <c r="AG34" s="638"/>
      <c r="AH34" s="638"/>
      <c r="AI34" s="638"/>
      <c r="AJ34" s="638"/>
      <c r="AK34" s="638"/>
      <c r="AL34" s="178"/>
      <c r="AM34" s="637">
        <f>IF(AO34="","",MAX(C34:D43,U34:V43)+1)</f>
        <v>6</v>
      </c>
      <c r="AN34" s="637"/>
      <c r="AO34" s="638" t="str">
        <f>IF('各会計、関係団体の財政状況及び健全化判断比率'!B31="","",'各会計、関係団体の財政状況及び健全化判断比率'!B31)</f>
        <v>水道事業特別会計</v>
      </c>
      <c r="AP34" s="638"/>
      <c r="AQ34" s="638"/>
      <c r="AR34" s="638"/>
      <c r="AS34" s="638"/>
      <c r="AT34" s="638"/>
      <c r="AU34" s="638"/>
      <c r="AV34" s="638"/>
      <c r="AW34" s="638"/>
      <c r="AX34" s="638"/>
      <c r="AY34" s="638"/>
      <c r="AZ34" s="638"/>
      <c r="BA34" s="638"/>
      <c r="BB34" s="638"/>
      <c r="BC34" s="638"/>
      <c r="BD34" s="178"/>
      <c r="BE34" s="637">
        <f>IF(BG34="","",MAX(C34:D43,U34:V43,AM34:AN43)+1)</f>
        <v>8</v>
      </c>
      <c r="BF34" s="637"/>
      <c r="BG34" s="638" t="str">
        <f>IF('各会計、関係団体の財政状況及び健全化判断比率'!B33="","",'各会計、関係団体の財政状況及び健全化判断比率'!B33)</f>
        <v>工業用地造成事業特別会計</v>
      </c>
      <c r="BH34" s="638"/>
      <c r="BI34" s="638"/>
      <c r="BJ34" s="638"/>
      <c r="BK34" s="638"/>
      <c r="BL34" s="638"/>
      <c r="BM34" s="638"/>
      <c r="BN34" s="638"/>
      <c r="BO34" s="638"/>
      <c r="BP34" s="638"/>
      <c r="BQ34" s="638"/>
      <c r="BR34" s="638"/>
      <c r="BS34" s="638"/>
      <c r="BT34" s="638"/>
      <c r="BU34" s="638"/>
      <c r="BV34" s="178"/>
      <c r="BW34" s="637">
        <f>IF(BY34="","",MAX(C34:D43,U34:V43,AM34:AN43,BE34:BF43)+1)</f>
        <v>9</v>
      </c>
      <c r="BX34" s="637"/>
      <c r="BY34" s="638" t="str">
        <f>IF('各会計、関係団体の財政状況及び健全化判断比率'!B68="","",'各会計、関係団体の財政状況及び健全化判断比率'!B68)</f>
        <v>人吉下球磨消防組合</v>
      </c>
      <c r="BZ34" s="638"/>
      <c r="CA34" s="638"/>
      <c r="CB34" s="638"/>
      <c r="CC34" s="638"/>
      <c r="CD34" s="638"/>
      <c r="CE34" s="638"/>
      <c r="CF34" s="638"/>
      <c r="CG34" s="638"/>
      <c r="CH34" s="638"/>
      <c r="CI34" s="638"/>
      <c r="CJ34" s="638"/>
      <c r="CK34" s="638"/>
      <c r="CL34" s="638"/>
      <c r="CM34" s="638"/>
      <c r="CN34" s="178"/>
      <c r="CO34" s="637">
        <f>IF(CQ34="","",MAX(C34:D43,U34:V43,AM34:AN43,BE34:BF43,BW34:BX43)+1)</f>
        <v>13</v>
      </c>
      <c r="CP34" s="637"/>
      <c r="CQ34" s="638" t="str">
        <f>IF('各会計、関係団体の財政状況及び健全化判断比率'!BS7="","",'各会計、関係団体の財政状況及び健全化判断比率'!BS7)</f>
        <v>くま川鉄道株式会社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人吉球磨交通体系整備特別会計</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f t="shared" ref="AM35:AM43" si="0">IF(AO35="","",AM34+1)</f>
        <v>7</v>
      </c>
      <c r="AN35" s="637"/>
      <c r="AO35" s="638" t="str">
        <f>IF('各会計、関係団体の財政状況及び健全化判断比率'!B32="","",'各会計、関係団体の財政状況及び健全化判断比率'!B32)</f>
        <v>公共下水道事業特別会計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10</v>
      </c>
      <c r="BX35" s="637"/>
      <c r="BY35" s="638" t="str">
        <f>IF('各会計、関係団体の財政状況及び健全化判断比率'!B69="","",'各会計、関係団体の財政状況及び健全化判断比率'!B69)</f>
        <v>人吉球磨広域行政組合（一般会計）</v>
      </c>
      <c r="BZ35" s="638"/>
      <c r="CA35" s="638"/>
      <c r="CB35" s="638"/>
      <c r="CC35" s="638"/>
      <c r="CD35" s="638"/>
      <c r="CE35" s="638"/>
      <c r="CF35" s="638"/>
      <c r="CG35" s="638"/>
      <c r="CH35" s="638"/>
      <c r="CI35" s="638"/>
      <c r="CJ35" s="638"/>
      <c r="CK35" s="638"/>
      <c r="CL35" s="638"/>
      <c r="CM35" s="638"/>
      <c r="CN35" s="178"/>
      <c r="CO35" s="637">
        <f t="shared" ref="CO35:CO43" si="3">IF(CQ35="","",CO34+1)</f>
        <v>14</v>
      </c>
      <c r="CP35" s="637"/>
      <c r="CQ35" s="638" t="str">
        <f>IF('各会計、関係団体の財政状況及び健全化判断比率'!BS8="","",'各会計、関係団体の財政状況及び健全化判断比率'!BS8)</f>
        <v>球磨川くだり株式会社</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5</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11</v>
      </c>
      <c r="BX36" s="637"/>
      <c r="BY36" s="638" t="str">
        <f>IF('各会計、関係団体の財政状況及び健全化判断比率'!B70="","",'各会計、関係団体の財政状況及び健全化判断比率'!B70)</f>
        <v>熊本県後期高齢者医療広域連合（一般会計）</v>
      </c>
      <c r="BZ36" s="638"/>
      <c r="CA36" s="638"/>
      <c r="CB36" s="638"/>
      <c r="CC36" s="638"/>
      <c r="CD36" s="638"/>
      <c r="CE36" s="638"/>
      <c r="CF36" s="638"/>
      <c r="CG36" s="638"/>
      <c r="CH36" s="638"/>
      <c r="CI36" s="638"/>
      <c r="CJ36" s="638"/>
      <c r="CK36" s="638"/>
      <c r="CL36" s="638"/>
      <c r="CM36" s="638"/>
      <c r="CN36" s="178"/>
      <c r="CO36" s="637">
        <f t="shared" si="3"/>
        <v>15</v>
      </c>
      <c r="CP36" s="637"/>
      <c r="CQ36" s="638" t="str">
        <f>IF('各会計、関係団体の財政状況及び健全化判断比率'!BS9="","",'各会計、関係団体の財政状況及び健全化判断比率'!BS9)</f>
        <v>球磨焼酎リサイクリーン株式会社</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12</v>
      </c>
      <c r="BX37" s="637"/>
      <c r="BY37" s="638" t="str">
        <f>IF('各会計、関係団体の財政状況及び健全化判断比率'!B71="","",'各会計、関係団体の財政状況及び健全化判断比率'!B71)</f>
        <v>熊本県後期高齢者医療広域連合（後期高齢者医療特別会計）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t="str">
        <f t="shared" si="2"/>
        <v/>
      </c>
      <c r="BX38" s="637"/>
      <c r="BY38" s="638" t="str">
        <f>IF('各会計、関係団体の財政状況及び健全化判断比率'!B72="","",'各会計、関係団体の財政状況及び健全化判断比率'!B72)</f>
        <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t="str">
        <f t="shared" si="2"/>
        <v/>
      </c>
      <c r="BX39" s="637"/>
      <c r="BY39" s="638" t="str">
        <f>IF('各会計、関係団体の財政状況及び健全化判断比率'!B73="","",'各会計、関係団体の財政状況及び健全化判断比率'!B73)</f>
        <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40" t="s">
        <v>207</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208</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209</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210</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211</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212</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213</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0" t="s">
        <v>589</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sqref="A1:A1048576"/>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6" t="s">
        <v>559</v>
      </c>
      <c r="D34" s="1216"/>
      <c r="E34" s="1217"/>
      <c r="F34" s="32">
        <v>8</v>
      </c>
      <c r="G34" s="33">
        <v>8.73</v>
      </c>
      <c r="H34" s="33">
        <v>8.6999999999999993</v>
      </c>
      <c r="I34" s="33">
        <v>8.9</v>
      </c>
      <c r="J34" s="34">
        <v>8.4</v>
      </c>
      <c r="K34" s="22"/>
      <c r="L34" s="22"/>
      <c r="M34" s="22"/>
      <c r="N34" s="22"/>
      <c r="O34" s="22"/>
      <c r="P34" s="22"/>
    </row>
    <row r="35" spans="1:16" ht="39" customHeight="1" x14ac:dyDescent="0.15">
      <c r="A35" s="22"/>
      <c r="B35" s="35"/>
      <c r="C35" s="1210" t="s">
        <v>560</v>
      </c>
      <c r="D35" s="1211"/>
      <c r="E35" s="1212"/>
      <c r="F35" s="36">
        <v>3.4</v>
      </c>
      <c r="G35" s="37">
        <v>5.0199999999999996</v>
      </c>
      <c r="H35" s="37">
        <v>3.61</v>
      </c>
      <c r="I35" s="37">
        <v>13.2</v>
      </c>
      <c r="J35" s="38">
        <v>3.33</v>
      </c>
      <c r="K35" s="22"/>
      <c r="L35" s="22"/>
      <c r="M35" s="22"/>
      <c r="N35" s="22"/>
      <c r="O35" s="22"/>
      <c r="P35" s="22"/>
    </row>
    <row r="36" spans="1:16" ht="39" customHeight="1" x14ac:dyDescent="0.15">
      <c r="A36" s="22"/>
      <c r="B36" s="35"/>
      <c r="C36" s="1210" t="s">
        <v>561</v>
      </c>
      <c r="D36" s="1211"/>
      <c r="E36" s="1212"/>
      <c r="F36" s="36">
        <v>2.3199999999999998</v>
      </c>
      <c r="G36" s="37">
        <v>3.56</v>
      </c>
      <c r="H36" s="37">
        <v>2.3199999999999998</v>
      </c>
      <c r="I36" s="37">
        <v>1.48</v>
      </c>
      <c r="J36" s="38">
        <v>3.27</v>
      </c>
      <c r="K36" s="22"/>
      <c r="L36" s="22"/>
      <c r="M36" s="22"/>
      <c r="N36" s="22"/>
      <c r="O36" s="22"/>
      <c r="P36" s="22"/>
    </row>
    <row r="37" spans="1:16" ht="39" customHeight="1" x14ac:dyDescent="0.15">
      <c r="A37" s="22"/>
      <c r="B37" s="35"/>
      <c r="C37" s="1210" t="s">
        <v>562</v>
      </c>
      <c r="D37" s="1211"/>
      <c r="E37" s="1212"/>
      <c r="F37" s="36">
        <v>3.77</v>
      </c>
      <c r="G37" s="37">
        <v>2.84</v>
      </c>
      <c r="H37" s="37">
        <v>3.03</v>
      </c>
      <c r="I37" s="37">
        <v>3.78</v>
      </c>
      <c r="J37" s="38">
        <v>2.6</v>
      </c>
      <c r="K37" s="22"/>
      <c r="L37" s="22"/>
      <c r="M37" s="22"/>
      <c r="N37" s="22"/>
      <c r="O37" s="22"/>
      <c r="P37" s="22"/>
    </row>
    <row r="38" spans="1:16" ht="39" customHeight="1" x14ac:dyDescent="0.15">
      <c r="A38" s="22"/>
      <c r="B38" s="35"/>
      <c r="C38" s="1210" t="s">
        <v>563</v>
      </c>
      <c r="D38" s="1211"/>
      <c r="E38" s="1212"/>
      <c r="F38" s="36">
        <v>1.99</v>
      </c>
      <c r="G38" s="37">
        <v>2.1800000000000002</v>
      </c>
      <c r="H38" s="37">
        <v>2.68</v>
      </c>
      <c r="I38" s="37">
        <v>1.8</v>
      </c>
      <c r="J38" s="38">
        <v>0.72</v>
      </c>
      <c r="K38" s="22"/>
      <c r="L38" s="22"/>
      <c r="M38" s="22"/>
      <c r="N38" s="22"/>
      <c r="O38" s="22"/>
      <c r="P38" s="22"/>
    </row>
    <row r="39" spans="1:16" ht="39" customHeight="1" x14ac:dyDescent="0.15">
      <c r="A39" s="22"/>
      <c r="B39" s="35"/>
      <c r="C39" s="1210" t="s">
        <v>564</v>
      </c>
      <c r="D39" s="1211"/>
      <c r="E39" s="1212"/>
      <c r="F39" s="36">
        <v>0.12</v>
      </c>
      <c r="G39" s="37">
        <v>0.13</v>
      </c>
      <c r="H39" s="37">
        <v>0.13</v>
      </c>
      <c r="I39" s="37">
        <v>0.08</v>
      </c>
      <c r="J39" s="38">
        <v>0.12</v>
      </c>
      <c r="K39" s="22"/>
      <c r="L39" s="22"/>
      <c r="M39" s="22"/>
      <c r="N39" s="22"/>
      <c r="O39" s="22"/>
      <c r="P39" s="22"/>
    </row>
    <row r="40" spans="1:16" ht="39" customHeight="1" x14ac:dyDescent="0.15">
      <c r="A40" s="22"/>
      <c r="B40" s="35"/>
      <c r="C40" s="1210" t="s">
        <v>565</v>
      </c>
      <c r="D40" s="1211"/>
      <c r="E40" s="1212"/>
      <c r="F40" s="36">
        <v>0</v>
      </c>
      <c r="G40" s="37">
        <v>0</v>
      </c>
      <c r="H40" s="37">
        <v>0</v>
      </c>
      <c r="I40" s="37">
        <v>0</v>
      </c>
      <c r="J40" s="38">
        <v>0</v>
      </c>
      <c r="K40" s="22"/>
      <c r="L40" s="22"/>
      <c r="M40" s="22"/>
      <c r="N40" s="22"/>
      <c r="O40" s="22"/>
      <c r="P40" s="22"/>
    </row>
    <row r="41" spans="1:16" ht="39" customHeight="1" x14ac:dyDescent="0.15">
      <c r="A41" s="22"/>
      <c r="B41" s="35"/>
      <c r="C41" s="1210" t="s">
        <v>566</v>
      </c>
      <c r="D41" s="1211"/>
      <c r="E41" s="1212"/>
      <c r="F41" s="36">
        <v>0</v>
      </c>
      <c r="G41" s="37">
        <v>0</v>
      </c>
      <c r="H41" s="37">
        <v>0</v>
      </c>
      <c r="I41" s="37">
        <v>0</v>
      </c>
      <c r="J41" s="38">
        <v>0</v>
      </c>
      <c r="K41" s="22"/>
      <c r="L41" s="22"/>
      <c r="M41" s="22"/>
      <c r="N41" s="22"/>
      <c r="O41" s="22"/>
      <c r="P41" s="22"/>
    </row>
    <row r="42" spans="1:16" ht="39" customHeight="1" x14ac:dyDescent="0.15">
      <c r="A42" s="22"/>
      <c r="B42" s="39"/>
      <c r="C42" s="1210" t="s">
        <v>567</v>
      </c>
      <c r="D42" s="1211"/>
      <c r="E42" s="1212"/>
      <c r="F42" s="36" t="s">
        <v>510</v>
      </c>
      <c r="G42" s="37" t="s">
        <v>510</v>
      </c>
      <c r="H42" s="37" t="s">
        <v>510</v>
      </c>
      <c r="I42" s="37" t="s">
        <v>510</v>
      </c>
      <c r="J42" s="38" t="s">
        <v>510</v>
      </c>
      <c r="K42" s="22"/>
      <c r="L42" s="22"/>
      <c r="M42" s="22"/>
      <c r="N42" s="22"/>
      <c r="O42" s="22"/>
      <c r="P42" s="22"/>
    </row>
    <row r="43" spans="1:16" ht="39" customHeight="1" thickBot="1" x14ac:dyDescent="0.2">
      <c r="A43" s="22"/>
      <c r="B43" s="40"/>
      <c r="C43" s="1213" t="s">
        <v>568</v>
      </c>
      <c r="D43" s="1214"/>
      <c r="E43" s="1215"/>
      <c r="F43" s="41">
        <v>0.02</v>
      </c>
      <c r="G43" s="42">
        <v>0.03</v>
      </c>
      <c r="H43" s="42">
        <v>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vB4G8QMZQTZuCJ4FgJdmcwBf78Crsy2r8S5Y6uFO1K/IcOV92p9QpQ2aGuQd2G2CQieZtFnFAjaRbjYHQF7aw==" saltValue="r3SuxI1DZW2iCzaB/6G7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sqref="A1:A104857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1476</v>
      </c>
      <c r="L45" s="60">
        <v>1446</v>
      </c>
      <c r="M45" s="60">
        <v>1412</v>
      </c>
      <c r="N45" s="60">
        <v>1411</v>
      </c>
      <c r="O45" s="61">
        <v>1524</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510</v>
      </c>
      <c r="L46" s="64" t="s">
        <v>510</v>
      </c>
      <c r="M46" s="64" t="s">
        <v>510</v>
      </c>
      <c r="N46" s="64" t="s">
        <v>510</v>
      </c>
      <c r="O46" s="65" t="s">
        <v>510</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510</v>
      </c>
      <c r="L47" s="64" t="s">
        <v>510</v>
      </c>
      <c r="M47" s="64" t="s">
        <v>510</v>
      </c>
      <c r="N47" s="64" t="s">
        <v>510</v>
      </c>
      <c r="O47" s="65" t="s">
        <v>510</v>
      </c>
      <c r="P47" s="48"/>
      <c r="Q47" s="48"/>
      <c r="R47" s="48"/>
      <c r="S47" s="48"/>
      <c r="T47" s="48"/>
      <c r="U47" s="48"/>
    </row>
    <row r="48" spans="1:21" ht="30.75" customHeight="1" x14ac:dyDescent="0.15">
      <c r="A48" s="48"/>
      <c r="B48" s="1220"/>
      <c r="C48" s="1221"/>
      <c r="D48" s="62"/>
      <c r="E48" s="1226" t="s">
        <v>15</v>
      </c>
      <c r="F48" s="1226"/>
      <c r="G48" s="1226"/>
      <c r="H48" s="1226"/>
      <c r="I48" s="1226"/>
      <c r="J48" s="1227"/>
      <c r="K48" s="63">
        <v>87</v>
      </c>
      <c r="L48" s="64">
        <v>91</v>
      </c>
      <c r="M48" s="64">
        <v>128</v>
      </c>
      <c r="N48" s="64">
        <v>189</v>
      </c>
      <c r="O48" s="65">
        <v>141</v>
      </c>
      <c r="P48" s="48"/>
      <c r="Q48" s="48"/>
      <c r="R48" s="48"/>
      <c r="S48" s="48"/>
      <c r="T48" s="48"/>
      <c r="U48" s="48"/>
    </row>
    <row r="49" spans="1:21" ht="30.75" customHeight="1" x14ac:dyDescent="0.15">
      <c r="A49" s="48"/>
      <c r="B49" s="1220"/>
      <c r="C49" s="1221"/>
      <c r="D49" s="62"/>
      <c r="E49" s="1226" t="s">
        <v>16</v>
      </c>
      <c r="F49" s="1226"/>
      <c r="G49" s="1226"/>
      <c r="H49" s="1226"/>
      <c r="I49" s="1226"/>
      <c r="J49" s="1227"/>
      <c r="K49" s="63">
        <v>459</v>
      </c>
      <c r="L49" s="64">
        <v>229</v>
      </c>
      <c r="M49" s="64">
        <v>233</v>
      </c>
      <c r="N49" s="64">
        <v>217</v>
      </c>
      <c r="O49" s="65">
        <v>190</v>
      </c>
      <c r="P49" s="48"/>
      <c r="Q49" s="48"/>
      <c r="R49" s="48"/>
      <c r="S49" s="48"/>
      <c r="T49" s="48"/>
      <c r="U49" s="48"/>
    </row>
    <row r="50" spans="1:21" ht="30.75" customHeight="1" x14ac:dyDescent="0.15">
      <c r="A50" s="48"/>
      <c r="B50" s="1220"/>
      <c r="C50" s="1221"/>
      <c r="D50" s="62"/>
      <c r="E50" s="1226" t="s">
        <v>17</v>
      </c>
      <c r="F50" s="1226"/>
      <c r="G50" s="1226"/>
      <c r="H50" s="1226"/>
      <c r="I50" s="1226"/>
      <c r="J50" s="1227"/>
      <c r="K50" s="63" t="s">
        <v>510</v>
      </c>
      <c r="L50" s="64" t="s">
        <v>510</v>
      </c>
      <c r="M50" s="64" t="s">
        <v>510</v>
      </c>
      <c r="N50" s="64" t="s">
        <v>510</v>
      </c>
      <c r="O50" s="65" t="s">
        <v>510</v>
      </c>
      <c r="P50" s="48"/>
      <c r="Q50" s="48"/>
      <c r="R50" s="48"/>
      <c r="S50" s="48"/>
      <c r="T50" s="48"/>
      <c r="U50" s="48"/>
    </row>
    <row r="51" spans="1:21" ht="30.75" customHeight="1" x14ac:dyDescent="0.15">
      <c r="A51" s="48"/>
      <c r="B51" s="1222"/>
      <c r="C51" s="1223"/>
      <c r="D51" s="66"/>
      <c r="E51" s="1226" t="s">
        <v>18</v>
      </c>
      <c r="F51" s="1226"/>
      <c r="G51" s="1226"/>
      <c r="H51" s="1226"/>
      <c r="I51" s="1226"/>
      <c r="J51" s="1227"/>
      <c r="K51" s="63" t="s">
        <v>510</v>
      </c>
      <c r="L51" s="64" t="s">
        <v>510</v>
      </c>
      <c r="M51" s="64" t="s">
        <v>510</v>
      </c>
      <c r="N51" s="64" t="s">
        <v>510</v>
      </c>
      <c r="O51" s="65" t="s">
        <v>510</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1584</v>
      </c>
      <c r="L52" s="64">
        <v>1430</v>
      </c>
      <c r="M52" s="64">
        <v>1389</v>
      </c>
      <c r="N52" s="64">
        <v>1380</v>
      </c>
      <c r="O52" s="65">
        <v>1317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438</v>
      </c>
      <c r="L53" s="69">
        <v>336</v>
      </c>
      <c r="M53" s="69">
        <v>384</v>
      </c>
      <c r="N53" s="69">
        <v>437</v>
      </c>
      <c r="O53" s="70">
        <v>538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34" t="s">
        <v>25</v>
      </c>
      <c r="C57" s="1235"/>
      <c r="D57" s="1238" t="s">
        <v>26</v>
      </c>
      <c r="E57" s="1239"/>
      <c r="F57" s="1239"/>
      <c r="G57" s="1239"/>
      <c r="H57" s="1239"/>
      <c r="I57" s="1239"/>
      <c r="J57" s="1240"/>
      <c r="K57" s="83"/>
      <c r="L57" s="84"/>
      <c r="M57" s="84"/>
      <c r="N57" s="84"/>
      <c r="O57" s="85"/>
    </row>
    <row r="58" spans="1:21" ht="31.5" customHeight="1" thickBot="1" x14ac:dyDescent="0.2">
      <c r="B58" s="1236"/>
      <c r="C58" s="1237"/>
      <c r="D58" s="1241" t="s">
        <v>27</v>
      </c>
      <c r="E58" s="1242"/>
      <c r="F58" s="1242"/>
      <c r="G58" s="1242"/>
      <c r="H58" s="1242"/>
      <c r="I58" s="1242"/>
      <c r="J58" s="124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bb5GjU7I4FFbxTw2NbwFfyZBNbsdHkqetnt6lNpEJqbjDV5zv86P+uYeL2P0aFb0VEyZLXqSIHTea1KZuuiJQ==" saltValue="0Qickc1UjdYpo+58XR7Kt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election sqref="A1:A104857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44" t="s">
        <v>30</v>
      </c>
      <c r="C41" s="1245"/>
      <c r="D41" s="102"/>
      <c r="E41" s="1250" t="s">
        <v>31</v>
      </c>
      <c r="F41" s="1250"/>
      <c r="G41" s="1250"/>
      <c r="H41" s="1251"/>
      <c r="I41" s="351">
        <v>14053</v>
      </c>
      <c r="J41" s="352">
        <v>14470</v>
      </c>
      <c r="K41" s="352">
        <v>16111</v>
      </c>
      <c r="L41" s="352">
        <v>17990</v>
      </c>
      <c r="M41" s="353">
        <v>24173</v>
      </c>
    </row>
    <row r="42" spans="2:13" ht="27.75" customHeight="1" x14ac:dyDescent="0.15">
      <c r="B42" s="1246"/>
      <c r="C42" s="1247"/>
      <c r="D42" s="103"/>
      <c r="E42" s="1252" t="s">
        <v>32</v>
      </c>
      <c r="F42" s="1252"/>
      <c r="G42" s="1252"/>
      <c r="H42" s="1253"/>
      <c r="I42" s="354" t="s">
        <v>510</v>
      </c>
      <c r="J42" s="355" t="s">
        <v>510</v>
      </c>
      <c r="K42" s="355" t="s">
        <v>510</v>
      </c>
      <c r="L42" s="355" t="s">
        <v>510</v>
      </c>
      <c r="M42" s="356" t="s">
        <v>510</v>
      </c>
    </row>
    <row r="43" spans="2:13" ht="27.75" customHeight="1" x14ac:dyDescent="0.15">
      <c r="B43" s="1246"/>
      <c r="C43" s="1247"/>
      <c r="D43" s="103"/>
      <c r="E43" s="1252" t="s">
        <v>33</v>
      </c>
      <c r="F43" s="1252"/>
      <c r="G43" s="1252"/>
      <c r="H43" s="1253"/>
      <c r="I43" s="354">
        <v>1339</v>
      </c>
      <c r="J43" s="355">
        <v>1259</v>
      </c>
      <c r="K43" s="355">
        <v>1245</v>
      </c>
      <c r="L43" s="355">
        <v>2052</v>
      </c>
      <c r="M43" s="356">
        <v>1408</v>
      </c>
    </row>
    <row r="44" spans="2:13" ht="27.75" customHeight="1" x14ac:dyDescent="0.15">
      <c r="B44" s="1246"/>
      <c r="C44" s="1247"/>
      <c r="D44" s="103"/>
      <c r="E44" s="1252" t="s">
        <v>34</v>
      </c>
      <c r="F44" s="1252"/>
      <c r="G44" s="1252"/>
      <c r="H44" s="1253"/>
      <c r="I44" s="354">
        <v>1030</v>
      </c>
      <c r="J44" s="355">
        <v>956</v>
      </c>
      <c r="K44" s="355">
        <v>778</v>
      </c>
      <c r="L44" s="355">
        <v>768</v>
      </c>
      <c r="M44" s="356">
        <v>594</v>
      </c>
    </row>
    <row r="45" spans="2:13" ht="27.75" customHeight="1" x14ac:dyDescent="0.15">
      <c r="B45" s="1246"/>
      <c r="C45" s="1247"/>
      <c r="D45" s="103"/>
      <c r="E45" s="1252" t="s">
        <v>35</v>
      </c>
      <c r="F45" s="1252"/>
      <c r="G45" s="1252"/>
      <c r="H45" s="1253"/>
      <c r="I45" s="354">
        <v>2557</v>
      </c>
      <c r="J45" s="355">
        <v>2511</v>
      </c>
      <c r="K45" s="355">
        <v>2451</v>
      </c>
      <c r="L45" s="355">
        <v>2472</v>
      </c>
      <c r="M45" s="356">
        <v>2438</v>
      </c>
    </row>
    <row r="46" spans="2:13" ht="27.75" customHeight="1" x14ac:dyDescent="0.15">
      <c r="B46" s="1246"/>
      <c r="C46" s="1247"/>
      <c r="D46" s="104"/>
      <c r="E46" s="1252" t="s">
        <v>36</v>
      </c>
      <c r="F46" s="1252"/>
      <c r="G46" s="1252"/>
      <c r="H46" s="1253"/>
      <c r="I46" s="354" t="s">
        <v>510</v>
      </c>
      <c r="J46" s="355" t="s">
        <v>510</v>
      </c>
      <c r="K46" s="355" t="s">
        <v>510</v>
      </c>
      <c r="L46" s="355" t="s">
        <v>510</v>
      </c>
      <c r="M46" s="356" t="s">
        <v>510</v>
      </c>
    </row>
    <row r="47" spans="2:13" ht="27.75" customHeight="1" x14ac:dyDescent="0.15">
      <c r="B47" s="1246"/>
      <c r="C47" s="1247"/>
      <c r="D47" s="105"/>
      <c r="E47" s="1254" t="s">
        <v>37</v>
      </c>
      <c r="F47" s="1255"/>
      <c r="G47" s="1255"/>
      <c r="H47" s="1256"/>
      <c r="I47" s="354" t="s">
        <v>510</v>
      </c>
      <c r="J47" s="355" t="s">
        <v>510</v>
      </c>
      <c r="K47" s="355" t="s">
        <v>510</v>
      </c>
      <c r="L47" s="355" t="s">
        <v>510</v>
      </c>
      <c r="M47" s="356" t="s">
        <v>510</v>
      </c>
    </row>
    <row r="48" spans="2:13" ht="27.75" customHeight="1" x14ac:dyDescent="0.15">
      <c r="B48" s="1246"/>
      <c r="C48" s="1247"/>
      <c r="D48" s="103"/>
      <c r="E48" s="1252" t="s">
        <v>38</v>
      </c>
      <c r="F48" s="1252"/>
      <c r="G48" s="1252"/>
      <c r="H48" s="1253"/>
      <c r="I48" s="354" t="s">
        <v>510</v>
      </c>
      <c r="J48" s="355" t="s">
        <v>510</v>
      </c>
      <c r="K48" s="355" t="s">
        <v>510</v>
      </c>
      <c r="L48" s="355" t="s">
        <v>510</v>
      </c>
      <c r="M48" s="356" t="s">
        <v>510</v>
      </c>
    </row>
    <row r="49" spans="2:13" ht="27.75" customHeight="1" x14ac:dyDescent="0.15">
      <c r="B49" s="1248"/>
      <c r="C49" s="1249"/>
      <c r="D49" s="103"/>
      <c r="E49" s="1252" t="s">
        <v>39</v>
      </c>
      <c r="F49" s="1252"/>
      <c r="G49" s="1252"/>
      <c r="H49" s="1253"/>
      <c r="I49" s="354" t="s">
        <v>510</v>
      </c>
      <c r="J49" s="355" t="s">
        <v>510</v>
      </c>
      <c r="K49" s="355" t="s">
        <v>510</v>
      </c>
      <c r="L49" s="355" t="s">
        <v>510</v>
      </c>
      <c r="M49" s="356" t="s">
        <v>510</v>
      </c>
    </row>
    <row r="50" spans="2:13" ht="27.75" customHeight="1" x14ac:dyDescent="0.15">
      <c r="B50" s="1257" t="s">
        <v>40</v>
      </c>
      <c r="C50" s="1258"/>
      <c r="D50" s="106"/>
      <c r="E50" s="1252" t="s">
        <v>41</v>
      </c>
      <c r="F50" s="1252"/>
      <c r="G50" s="1252"/>
      <c r="H50" s="1253"/>
      <c r="I50" s="354">
        <v>2250</v>
      </c>
      <c r="J50" s="355">
        <v>1986</v>
      </c>
      <c r="K50" s="355">
        <v>1842</v>
      </c>
      <c r="L50" s="355">
        <v>4277</v>
      </c>
      <c r="M50" s="356">
        <v>5640</v>
      </c>
    </row>
    <row r="51" spans="2:13" ht="27.75" customHeight="1" x14ac:dyDescent="0.15">
      <c r="B51" s="1246"/>
      <c r="C51" s="1247"/>
      <c r="D51" s="103"/>
      <c r="E51" s="1252" t="s">
        <v>42</v>
      </c>
      <c r="F51" s="1252"/>
      <c r="G51" s="1252"/>
      <c r="H51" s="1253"/>
      <c r="I51" s="354">
        <v>1982</v>
      </c>
      <c r="J51" s="355">
        <v>1873</v>
      </c>
      <c r="K51" s="355">
        <v>1797</v>
      </c>
      <c r="L51" s="355">
        <v>1694</v>
      </c>
      <c r="M51" s="356">
        <v>1274</v>
      </c>
    </row>
    <row r="52" spans="2:13" ht="27.75" customHeight="1" x14ac:dyDescent="0.15">
      <c r="B52" s="1248"/>
      <c r="C52" s="1249"/>
      <c r="D52" s="103"/>
      <c r="E52" s="1252" t="s">
        <v>43</v>
      </c>
      <c r="F52" s="1252"/>
      <c r="G52" s="1252"/>
      <c r="H52" s="1253"/>
      <c r="I52" s="354">
        <v>11708</v>
      </c>
      <c r="J52" s="355">
        <v>11773</v>
      </c>
      <c r="K52" s="355">
        <v>11995</v>
      </c>
      <c r="L52" s="355">
        <v>14349</v>
      </c>
      <c r="M52" s="356">
        <v>19646</v>
      </c>
    </row>
    <row r="53" spans="2:13" ht="27.75" customHeight="1" thickBot="1" x14ac:dyDescent="0.2">
      <c r="B53" s="1259" t="s">
        <v>44</v>
      </c>
      <c r="C53" s="1260"/>
      <c r="D53" s="107"/>
      <c r="E53" s="1261" t="s">
        <v>45</v>
      </c>
      <c r="F53" s="1261"/>
      <c r="G53" s="1261"/>
      <c r="H53" s="1262"/>
      <c r="I53" s="357">
        <v>3040</v>
      </c>
      <c r="J53" s="358">
        <v>3563</v>
      </c>
      <c r="K53" s="358">
        <v>4950</v>
      </c>
      <c r="L53" s="358">
        <v>2962</v>
      </c>
      <c r="M53" s="359">
        <v>2055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3uuBMWTXJupxGu8ikuYPxQNbjQzO4r8Ne5UklmWwClhTTIqb2aez/x8+V8QiU5/jsKxoMNka/OcfS2iC4/jNJg==" saltValue="CtimMMhbOXxxkK6YuEPt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A104857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553</v>
      </c>
      <c r="G54" s="116" t="s">
        <v>554</v>
      </c>
      <c r="H54" s="117" t="s">
        <v>555</v>
      </c>
    </row>
    <row r="55" spans="2:8" ht="52.5" customHeight="1" x14ac:dyDescent="0.15">
      <c r="B55" s="118"/>
      <c r="C55" s="1271" t="s">
        <v>48</v>
      </c>
      <c r="D55" s="1271"/>
      <c r="E55" s="1272"/>
      <c r="F55" s="119">
        <v>147</v>
      </c>
      <c r="G55" s="119">
        <v>200</v>
      </c>
      <c r="H55" s="120">
        <v>600</v>
      </c>
    </row>
    <row r="56" spans="2:8" ht="52.5" customHeight="1" x14ac:dyDescent="0.15">
      <c r="B56" s="121"/>
      <c r="C56" s="1273" t="s">
        <v>49</v>
      </c>
      <c r="D56" s="1273"/>
      <c r="E56" s="1274"/>
      <c r="F56" s="122">
        <v>156</v>
      </c>
      <c r="G56" s="122">
        <v>1656</v>
      </c>
      <c r="H56" s="123">
        <v>2629</v>
      </c>
    </row>
    <row r="57" spans="2:8" ht="53.25" customHeight="1" x14ac:dyDescent="0.15">
      <c r="B57" s="121"/>
      <c r="C57" s="1275" t="s">
        <v>50</v>
      </c>
      <c r="D57" s="1275"/>
      <c r="E57" s="1276"/>
      <c r="F57" s="124">
        <v>1042</v>
      </c>
      <c r="G57" s="124">
        <v>1790</v>
      </c>
      <c r="H57" s="125">
        <v>1768</v>
      </c>
    </row>
    <row r="58" spans="2:8" ht="45.75" customHeight="1" x14ac:dyDescent="0.15">
      <c r="B58" s="126"/>
      <c r="C58" s="1263" t="s">
        <v>575</v>
      </c>
      <c r="D58" s="1264"/>
      <c r="E58" s="1265"/>
      <c r="F58" s="127">
        <v>148</v>
      </c>
      <c r="G58" s="127">
        <v>848</v>
      </c>
      <c r="H58" s="128">
        <v>817</v>
      </c>
    </row>
    <row r="59" spans="2:8" ht="45.75" customHeight="1" x14ac:dyDescent="0.15">
      <c r="B59" s="126"/>
      <c r="C59" s="1263" t="s">
        <v>576</v>
      </c>
      <c r="D59" s="1264"/>
      <c r="E59" s="1265"/>
      <c r="F59" s="127">
        <v>677</v>
      </c>
      <c r="G59" s="127">
        <v>677</v>
      </c>
      <c r="H59" s="128">
        <v>677</v>
      </c>
    </row>
    <row r="60" spans="2:8" ht="45.75" customHeight="1" x14ac:dyDescent="0.15">
      <c r="B60" s="126"/>
      <c r="C60" s="1263" t="s">
        <v>577</v>
      </c>
      <c r="D60" s="1264"/>
      <c r="E60" s="1265"/>
      <c r="F60" s="127">
        <v>179</v>
      </c>
      <c r="G60" s="127">
        <v>179</v>
      </c>
      <c r="H60" s="128">
        <v>179</v>
      </c>
    </row>
    <row r="61" spans="2:8" ht="45.75" customHeight="1" x14ac:dyDescent="0.15">
      <c r="B61" s="126"/>
      <c r="C61" s="1263" t="s">
        <v>578</v>
      </c>
      <c r="D61" s="1264"/>
      <c r="E61" s="1265"/>
      <c r="F61" s="127">
        <v>4</v>
      </c>
      <c r="G61" s="127">
        <v>32</v>
      </c>
      <c r="H61" s="128">
        <v>49</v>
      </c>
    </row>
    <row r="62" spans="2:8" ht="45.75" customHeight="1" thickBot="1" x14ac:dyDescent="0.2">
      <c r="B62" s="129"/>
      <c r="C62" s="1266" t="s">
        <v>579</v>
      </c>
      <c r="D62" s="1267"/>
      <c r="E62" s="1268"/>
      <c r="F62" s="130">
        <v>20</v>
      </c>
      <c r="G62" s="130">
        <v>20</v>
      </c>
      <c r="H62" s="131">
        <v>20</v>
      </c>
    </row>
    <row r="63" spans="2:8" ht="52.5" customHeight="1" thickBot="1" x14ac:dyDescent="0.2">
      <c r="B63" s="132"/>
      <c r="C63" s="1269" t="s">
        <v>51</v>
      </c>
      <c r="D63" s="1269"/>
      <c r="E63" s="1270"/>
      <c r="F63" s="133">
        <v>1345</v>
      </c>
      <c r="G63" s="133">
        <v>3646</v>
      </c>
      <c r="H63" s="134">
        <v>4998</v>
      </c>
    </row>
    <row r="64" spans="2:8" x14ac:dyDescent="0.15"/>
  </sheetData>
  <sheetProtection algorithmName="SHA-512" hashValue="rfiwmODDEtbZEn4Q5oYOBhGYafAf6IMIA1Wdh1u3MlzlGxSMRBN2mZLCJBZLv5g1OFAX0pqhjrlPMoWdoh3Aaw==" saltValue="XSg9TIyxiUdilFN3Zo6o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A19" zoomScale="70" zoomScaleNormal="70" zoomScaleSheetLayoutView="55" workbookViewId="0">
      <selection activeCell="AN65" sqref="AN65:DC69"/>
    </sheetView>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590</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591</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9" t="s">
        <v>599</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592</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551</v>
      </c>
      <c r="BQ50" s="1282"/>
      <c r="BR50" s="1282"/>
      <c r="BS50" s="1282"/>
      <c r="BT50" s="1282"/>
      <c r="BU50" s="1282"/>
      <c r="BV50" s="1282"/>
      <c r="BW50" s="1282"/>
      <c r="BX50" s="1282" t="s">
        <v>552</v>
      </c>
      <c r="BY50" s="1282"/>
      <c r="BZ50" s="1282"/>
      <c r="CA50" s="1282"/>
      <c r="CB50" s="1282"/>
      <c r="CC50" s="1282"/>
      <c r="CD50" s="1282"/>
      <c r="CE50" s="1282"/>
      <c r="CF50" s="1282" t="s">
        <v>553</v>
      </c>
      <c r="CG50" s="1282"/>
      <c r="CH50" s="1282"/>
      <c r="CI50" s="1282"/>
      <c r="CJ50" s="1282"/>
      <c r="CK50" s="1282"/>
      <c r="CL50" s="1282"/>
      <c r="CM50" s="1282"/>
      <c r="CN50" s="1282" t="s">
        <v>554</v>
      </c>
      <c r="CO50" s="1282"/>
      <c r="CP50" s="1282"/>
      <c r="CQ50" s="1282"/>
      <c r="CR50" s="1282"/>
      <c r="CS50" s="1282"/>
      <c r="CT50" s="1282"/>
      <c r="CU50" s="1282"/>
      <c r="CV50" s="1282" t="s">
        <v>555</v>
      </c>
      <c r="CW50" s="1282"/>
      <c r="CX50" s="1282"/>
      <c r="CY50" s="1282"/>
      <c r="CZ50" s="1282"/>
      <c r="DA50" s="1282"/>
      <c r="DB50" s="1282"/>
      <c r="DC50" s="1282"/>
    </row>
    <row r="51" spans="1:109" ht="13.5" customHeight="1" x14ac:dyDescent="0.15">
      <c r="B51" s="376"/>
      <c r="G51" s="1285"/>
      <c r="H51" s="1285"/>
      <c r="I51" s="1298"/>
      <c r="J51" s="1298"/>
      <c r="K51" s="1284"/>
      <c r="L51" s="1284"/>
      <c r="M51" s="1284"/>
      <c r="N51" s="1284"/>
      <c r="AM51" s="385"/>
      <c r="AN51" s="1280" t="s">
        <v>593</v>
      </c>
      <c r="AO51" s="1280"/>
      <c r="AP51" s="1280"/>
      <c r="AQ51" s="1280"/>
      <c r="AR51" s="1280"/>
      <c r="AS51" s="1280"/>
      <c r="AT51" s="1280"/>
      <c r="AU51" s="1280"/>
      <c r="AV51" s="1280"/>
      <c r="AW51" s="1280"/>
      <c r="AX51" s="1280"/>
      <c r="AY51" s="1280"/>
      <c r="AZ51" s="1280"/>
      <c r="BA51" s="1280"/>
      <c r="BB51" s="1280" t="s">
        <v>594</v>
      </c>
      <c r="BC51" s="1280"/>
      <c r="BD51" s="1280"/>
      <c r="BE51" s="1280"/>
      <c r="BF51" s="1280"/>
      <c r="BG51" s="1280"/>
      <c r="BH51" s="1280"/>
      <c r="BI51" s="1280"/>
      <c r="BJ51" s="1280"/>
      <c r="BK51" s="1280"/>
      <c r="BL51" s="1280"/>
      <c r="BM51" s="1280"/>
      <c r="BN51" s="1280"/>
      <c r="BO51" s="1280"/>
      <c r="BP51" s="1277">
        <v>39.6</v>
      </c>
      <c r="BQ51" s="1277"/>
      <c r="BR51" s="1277"/>
      <c r="BS51" s="1277"/>
      <c r="BT51" s="1277"/>
      <c r="BU51" s="1277"/>
      <c r="BV51" s="1277"/>
      <c r="BW51" s="1277"/>
      <c r="BX51" s="1277">
        <v>46.6</v>
      </c>
      <c r="BY51" s="1277"/>
      <c r="BZ51" s="1277"/>
      <c r="CA51" s="1277"/>
      <c r="CB51" s="1277"/>
      <c r="CC51" s="1277"/>
      <c r="CD51" s="1277"/>
      <c r="CE51" s="1277"/>
      <c r="CF51" s="1277">
        <v>64.400000000000006</v>
      </c>
      <c r="CG51" s="1277"/>
      <c r="CH51" s="1277"/>
      <c r="CI51" s="1277"/>
      <c r="CJ51" s="1277"/>
      <c r="CK51" s="1277"/>
      <c r="CL51" s="1277"/>
      <c r="CM51" s="1277"/>
      <c r="CN51" s="1277">
        <v>37.4</v>
      </c>
      <c r="CO51" s="1277"/>
      <c r="CP51" s="1277"/>
      <c r="CQ51" s="1277"/>
      <c r="CR51" s="1277"/>
      <c r="CS51" s="1277"/>
      <c r="CT51" s="1277"/>
      <c r="CU51" s="1277"/>
      <c r="CV51" s="1277">
        <v>24.8</v>
      </c>
      <c r="CW51" s="1277"/>
      <c r="CX51" s="1277"/>
      <c r="CY51" s="1277"/>
      <c r="CZ51" s="1277"/>
      <c r="DA51" s="1277"/>
      <c r="DB51" s="1277"/>
      <c r="DC51" s="1277"/>
    </row>
    <row r="52" spans="1:109" x14ac:dyDescent="0.15">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595</v>
      </c>
      <c r="BC53" s="1280"/>
      <c r="BD53" s="1280"/>
      <c r="BE53" s="1280"/>
      <c r="BF53" s="1280"/>
      <c r="BG53" s="1280"/>
      <c r="BH53" s="1280"/>
      <c r="BI53" s="1280"/>
      <c r="BJ53" s="1280"/>
      <c r="BK53" s="1280"/>
      <c r="BL53" s="1280"/>
      <c r="BM53" s="1280"/>
      <c r="BN53" s="1280"/>
      <c r="BO53" s="1280"/>
      <c r="BP53" s="1277">
        <v>67.400000000000006</v>
      </c>
      <c r="BQ53" s="1277"/>
      <c r="BR53" s="1277"/>
      <c r="BS53" s="1277"/>
      <c r="BT53" s="1277"/>
      <c r="BU53" s="1277"/>
      <c r="BV53" s="1277"/>
      <c r="BW53" s="1277"/>
      <c r="BX53" s="1277">
        <v>68.400000000000006</v>
      </c>
      <c r="BY53" s="1277"/>
      <c r="BZ53" s="1277"/>
      <c r="CA53" s="1277"/>
      <c r="CB53" s="1277"/>
      <c r="CC53" s="1277"/>
      <c r="CD53" s="1277"/>
      <c r="CE53" s="1277"/>
      <c r="CF53" s="1277">
        <v>53.2</v>
      </c>
      <c r="CG53" s="1277"/>
      <c r="CH53" s="1277"/>
      <c r="CI53" s="1277"/>
      <c r="CJ53" s="1277"/>
      <c r="CK53" s="1277"/>
      <c r="CL53" s="1277"/>
      <c r="CM53" s="1277"/>
      <c r="CN53" s="1277">
        <v>54.5</v>
      </c>
      <c r="CO53" s="1277"/>
      <c r="CP53" s="1277"/>
      <c r="CQ53" s="1277"/>
      <c r="CR53" s="1277"/>
      <c r="CS53" s="1277"/>
      <c r="CT53" s="1277"/>
      <c r="CU53" s="1277"/>
      <c r="CV53" s="1277">
        <v>53.7</v>
      </c>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596</v>
      </c>
      <c r="AO55" s="1282"/>
      <c r="AP55" s="1282"/>
      <c r="AQ55" s="1282"/>
      <c r="AR55" s="1282"/>
      <c r="AS55" s="1282"/>
      <c r="AT55" s="1282"/>
      <c r="AU55" s="1282"/>
      <c r="AV55" s="1282"/>
      <c r="AW55" s="1282"/>
      <c r="AX55" s="1282"/>
      <c r="AY55" s="1282"/>
      <c r="AZ55" s="1282"/>
      <c r="BA55" s="1282"/>
      <c r="BB55" s="1280" t="s">
        <v>594</v>
      </c>
      <c r="BC55" s="1280"/>
      <c r="BD55" s="1280"/>
      <c r="BE55" s="1280"/>
      <c r="BF55" s="1280"/>
      <c r="BG55" s="1280"/>
      <c r="BH55" s="1280"/>
      <c r="BI55" s="1280"/>
      <c r="BJ55" s="1280"/>
      <c r="BK55" s="1280"/>
      <c r="BL55" s="1280"/>
      <c r="BM55" s="1280"/>
      <c r="BN55" s="1280"/>
      <c r="BO55" s="1280"/>
      <c r="BP55" s="1277">
        <v>37.700000000000003</v>
      </c>
      <c r="BQ55" s="1277"/>
      <c r="BR55" s="1277"/>
      <c r="BS55" s="1277"/>
      <c r="BT55" s="1277"/>
      <c r="BU55" s="1277"/>
      <c r="BV55" s="1277"/>
      <c r="BW55" s="1277"/>
      <c r="BX55" s="1277">
        <v>37.9</v>
      </c>
      <c r="BY55" s="1277"/>
      <c r="BZ55" s="1277"/>
      <c r="CA55" s="1277"/>
      <c r="CB55" s="1277"/>
      <c r="CC55" s="1277"/>
      <c r="CD55" s="1277"/>
      <c r="CE55" s="1277"/>
      <c r="CF55" s="1277">
        <v>38.700000000000003</v>
      </c>
      <c r="CG55" s="1277"/>
      <c r="CH55" s="1277"/>
      <c r="CI55" s="1277"/>
      <c r="CJ55" s="1277"/>
      <c r="CK55" s="1277"/>
      <c r="CL55" s="1277"/>
      <c r="CM55" s="1277"/>
      <c r="CN55" s="1277">
        <v>32.5</v>
      </c>
      <c r="CO55" s="1277"/>
      <c r="CP55" s="1277"/>
      <c r="CQ55" s="1277"/>
      <c r="CR55" s="1277"/>
      <c r="CS55" s="1277"/>
      <c r="CT55" s="1277"/>
      <c r="CU55" s="1277"/>
      <c r="CV55" s="1277">
        <v>23</v>
      </c>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595</v>
      </c>
      <c r="BC57" s="1280"/>
      <c r="BD57" s="1280"/>
      <c r="BE57" s="1280"/>
      <c r="BF57" s="1280"/>
      <c r="BG57" s="1280"/>
      <c r="BH57" s="1280"/>
      <c r="BI57" s="1280"/>
      <c r="BJ57" s="1280"/>
      <c r="BK57" s="1280"/>
      <c r="BL57" s="1280"/>
      <c r="BM57" s="1280"/>
      <c r="BN57" s="1280"/>
      <c r="BO57" s="1280"/>
      <c r="BP57" s="1277">
        <v>59.4</v>
      </c>
      <c r="BQ57" s="1277"/>
      <c r="BR57" s="1277"/>
      <c r="BS57" s="1277"/>
      <c r="BT57" s="1277"/>
      <c r="BU57" s="1277"/>
      <c r="BV57" s="1277"/>
      <c r="BW57" s="1277"/>
      <c r="BX57" s="1277">
        <v>60.7</v>
      </c>
      <c r="BY57" s="1277"/>
      <c r="BZ57" s="1277"/>
      <c r="CA57" s="1277"/>
      <c r="CB57" s="1277"/>
      <c r="CC57" s="1277"/>
      <c r="CD57" s="1277"/>
      <c r="CE57" s="1277"/>
      <c r="CF57" s="1277">
        <v>61.4</v>
      </c>
      <c r="CG57" s="1277"/>
      <c r="CH57" s="1277"/>
      <c r="CI57" s="1277"/>
      <c r="CJ57" s="1277"/>
      <c r="CK57" s="1277"/>
      <c r="CL57" s="1277"/>
      <c r="CM57" s="1277"/>
      <c r="CN57" s="1277">
        <v>62.6</v>
      </c>
      <c r="CO57" s="1277"/>
      <c r="CP57" s="1277"/>
      <c r="CQ57" s="1277"/>
      <c r="CR57" s="1277"/>
      <c r="CS57" s="1277"/>
      <c r="CT57" s="1277"/>
      <c r="CU57" s="1277"/>
      <c r="CV57" s="1277">
        <v>62.8</v>
      </c>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597</v>
      </c>
    </row>
    <row r="64" spans="1:109" x14ac:dyDescent="0.15">
      <c r="B64" s="376"/>
      <c r="G64" s="383"/>
      <c r="I64" s="396"/>
      <c r="J64" s="396"/>
      <c r="K64" s="396"/>
      <c r="L64" s="396"/>
      <c r="M64" s="396"/>
      <c r="N64" s="397"/>
      <c r="AM64" s="383"/>
      <c r="AN64" s="383" t="s">
        <v>591</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5" customHeight="1" x14ac:dyDescent="0.15">
      <c r="B65" s="376"/>
      <c r="AN65" s="1289" t="s">
        <v>600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592</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551</v>
      </c>
      <c r="BQ72" s="1282"/>
      <c r="BR72" s="1282"/>
      <c r="BS72" s="1282"/>
      <c r="BT72" s="1282"/>
      <c r="BU72" s="1282"/>
      <c r="BV72" s="1282"/>
      <c r="BW72" s="1282"/>
      <c r="BX72" s="1282" t="s">
        <v>552</v>
      </c>
      <c r="BY72" s="1282"/>
      <c r="BZ72" s="1282"/>
      <c r="CA72" s="1282"/>
      <c r="CB72" s="1282"/>
      <c r="CC72" s="1282"/>
      <c r="CD72" s="1282"/>
      <c r="CE72" s="1282"/>
      <c r="CF72" s="1282" t="s">
        <v>553</v>
      </c>
      <c r="CG72" s="1282"/>
      <c r="CH72" s="1282"/>
      <c r="CI72" s="1282"/>
      <c r="CJ72" s="1282"/>
      <c r="CK72" s="1282"/>
      <c r="CL72" s="1282"/>
      <c r="CM72" s="1282"/>
      <c r="CN72" s="1282" t="s">
        <v>554</v>
      </c>
      <c r="CO72" s="1282"/>
      <c r="CP72" s="1282"/>
      <c r="CQ72" s="1282"/>
      <c r="CR72" s="1282"/>
      <c r="CS72" s="1282"/>
      <c r="CT72" s="1282"/>
      <c r="CU72" s="1282"/>
      <c r="CV72" s="1282" t="s">
        <v>555</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593</v>
      </c>
      <c r="AO73" s="1280"/>
      <c r="AP73" s="1280"/>
      <c r="AQ73" s="1280"/>
      <c r="AR73" s="1280"/>
      <c r="AS73" s="1280"/>
      <c r="AT73" s="1280"/>
      <c r="AU73" s="1280"/>
      <c r="AV73" s="1280"/>
      <c r="AW73" s="1280"/>
      <c r="AX73" s="1280"/>
      <c r="AY73" s="1280"/>
      <c r="AZ73" s="1280"/>
      <c r="BA73" s="1280"/>
      <c r="BB73" s="1280" t="s">
        <v>594</v>
      </c>
      <c r="BC73" s="1280"/>
      <c r="BD73" s="1280"/>
      <c r="BE73" s="1280"/>
      <c r="BF73" s="1280"/>
      <c r="BG73" s="1280"/>
      <c r="BH73" s="1280"/>
      <c r="BI73" s="1280"/>
      <c r="BJ73" s="1280"/>
      <c r="BK73" s="1280"/>
      <c r="BL73" s="1280"/>
      <c r="BM73" s="1280"/>
      <c r="BN73" s="1280"/>
      <c r="BO73" s="1280"/>
      <c r="BP73" s="1277">
        <v>39.6</v>
      </c>
      <c r="BQ73" s="1277"/>
      <c r="BR73" s="1277"/>
      <c r="BS73" s="1277"/>
      <c r="BT73" s="1277"/>
      <c r="BU73" s="1277"/>
      <c r="BV73" s="1277"/>
      <c r="BW73" s="1277"/>
      <c r="BX73" s="1277">
        <v>46.6</v>
      </c>
      <c r="BY73" s="1277"/>
      <c r="BZ73" s="1277"/>
      <c r="CA73" s="1277"/>
      <c r="CB73" s="1277"/>
      <c r="CC73" s="1277"/>
      <c r="CD73" s="1277"/>
      <c r="CE73" s="1277"/>
      <c r="CF73" s="1277">
        <v>64.400000000000006</v>
      </c>
      <c r="CG73" s="1277"/>
      <c r="CH73" s="1277"/>
      <c r="CI73" s="1277"/>
      <c r="CJ73" s="1277"/>
      <c r="CK73" s="1277"/>
      <c r="CL73" s="1277"/>
      <c r="CM73" s="1277"/>
      <c r="CN73" s="1277">
        <v>37.4</v>
      </c>
      <c r="CO73" s="1277"/>
      <c r="CP73" s="1277"/>
      <c r="CQ73" s="1277"/>
      <c r="CR73" s="1277"/>
      <c r="CS73" s="1277"/>
      <c r="CT73" s="1277"/>
      <c r="CU73" s="1277"/>
      <c r="CV73" s="1277">
        <v>24.8</v>
      </c>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598</v>
      </c>
      <c r="BC75" s="1280"/>
      <c r="BD75" s="1280"/>
      <c r="BE75" s="1280"/>
      <c r="BF75" s="1280"/>
      <c r="BG75" s="1280"/>
      <c r="BH75" s="1280"/>
      <c r="BI75" s="1280"/>
      <c r="BJ75" s="1280"/>
      <c r="BK75" s="1280"/>
      <c r="BL75" s="1280"/>
      <c r="BM75" s="1280"/>
      <c r="BN75" s="1280"/>
      <c r="BO75" s="1280"/>
      <c r="BP75" s="1277">
        <v>6.5</v>
      </c>
      <c r="BQ75" s="1277"/>
      <c r="BR75" s="1277"/>
      <c r="BS75" s="1277"/>
      <c r="BT75" s="1277"/>
      <c r="BU75" s="1277"/>
      <c r="BV75" s="1277"/>
      <c r="BW75" s="1277"/>
      <c r="BX75" s="1277">
        <v>5.7</v>
      </c>
      <c r="BY75" s="1277"/>
      <c r="BZ75" s="1277"/>
      <c r="CA75" s="1277"/>
      <c r="CB75" s="1277"/>
      <c r="CC75" s="1277"/>
      <c r="CD75" s="1277"/>
      <c r="CE75" s="1277"/>
      <c r="CF75" s="1277">
        <v>5</v>
      </c>
      <c r="CG75" s="1277"/>
      <c r="CH75" s="1277"/>
      <c r="CI75" s="1277"/>
      <c r="CJ75" s="1277"/>
      <c r="CK75" s="1277"/>
      <c r="CL75" s="1277"/>
      <c r="CM75" s="1277"/>
      <c r="CN75" s="1277">
        <v>4.9000000000000004</v>
      </c>
      <c r="CO75" s="1277"/>
      <c r="CP75" s="1277"/>
      <c r="CQ75" s="1277"/>
      <c r="CR75" s="1277"/>
      <c r="CS75" s="1277"/>
      <c r="CT75" s="1277"/>
      <c r="CU75" s="1277"/>
      <c r="CV75" s="1277">
        <v>5.6</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596</v>
      </c>
      <c r="AO77" s="1282"/>
      <c r="AP77" s="1282"/>
      <c r="AQ77" s="1282"/>
      <c r="AR77" s="1282"/>
      <c r="AS77" s="1282"/>
      <c r="AT77" s="1282"/>
      <c r="AU77" s="1282"/>
      <c r="AV77" s="1282"/>
      <c r="AW77" s="1282"/>
      <c r="AX77" s="1282"/>
      <c r="AY77" s="1282"/>
      <c r="AZ77" s="1282"/>
      <c r="BA77" s="1282"/>
      <c r="BB77" s="1280" t="s">
        <v>594</v>
      </c>
      <c r="BC77" s="1280"/>
      <c r="BD77" s="1280"/>
      <c r="BE77" s="1280"/>
      <c r="BF77" s="1280"/>
      <c r="BG77" s="1280"/>
      <c r="BH77" s="1280"/>
      <c r="BI77" s="1280"/>
      <c r="BJ77" s="1280"/>
      <c r="BK77" s="1280"/>
      <c r="BL77" s="1280"/>
      <c r="BM77" s="1280"/>
      <c r="BN77" s="1280"/>
      <c r="BO77" s="1280"/>
      <c r="BP77" s="1277">
        <v>37.700000000000003</v>
      </c>
      <c r="BQ77" s="1277"/>
      <c r="BR77" s="1277"/>
      <c r="BS77" s="1277"/>
      <c r="BT77" s="1277"/>
      <c r="BU77" s="1277"/>
      <c r="BV77" s="1277"/>
      <c r="BW77" s="1277"/>
      <c r="BX77" s="1277">
        <v>37.9</v>
      </c>
      <c r="BY77" s="1277"/>
      <c r="BZ77" s="1277"/>
      <c r="CA77" s="1277"/>
      <c r="CB77" s="1277"/>
      <c r="CC77" s="1277"/>
      <c r="CD77" s="1277"/>
      <c r="CE77" s="1277"/>
      <c r="CF77" s="1277">
        <v>38.700000000000003</v>
      </c>
      <c r="CG77" s="1277"/>
      <c r="CH77" s="1277"/>
      <c r="CI77" s="1277"/>
      <c r="CJ77" s="1277"/>
      <c r="CK77" s="1277"/>
      <c r="CL77" s="1277"/>
      <c r="CM77" s="1277"/>
      <c r="CN77" s="1277">
        <v>32.5</v>
      </c>
      <c r="CO77" s="1277"/>
      <c r="CP77" s="1277"/>
      <c r="CQ77" s="1277"/>
      <c r="CR77" s="1277"/>
      <c r="CS77" s="1277"/>
      <c r="CT77" s="1277"/>
      <c r="CU77" s="1277"/>
      <c r="CV77" s="1277">
        <v>23</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598</v>
      </c>
      <c r="BC79" s="1280"/>
      <c r="BD79" s="1280"/>
      <c r="BE79" s="1280"/>
      <c r="BF79" s="1280"/>
      <c r="BG79" s="1280"/>
      <c r="BH79" s="1280"/>
      <c r="BI79" s="1280"/>
      <c r="BJ79" s="1280"/>
      <c r="BK79" s="1280"/>
      <c r="BL79" s="1280"/>
      <c r="BM79" s="1280"/>
      <c r="BN79" s="1280"/>
      <c r="BO79" s="1280"/>
      <c r="BP79" s="1277">
        <v>8.9</v>
      </c>
      <c r="BQ79" s="1277"/>
      <c r="BR79" s="1277"/>
      <c r="BS79" s="1277"/>
      <c r="BT79" s="1277"/>
      <c r="BU79" s="1277"/>
      <c r="BV79" s="1277"/>
      <c r="BW79" s="1277"/>
      <c r="BX79" s="1277">
        <v>8.6999999999999993</v>
      </c>
      <c r="BY79" s="1277"/>
      <c r="BZ79" s="1277"/>
      <c r="CA79" s="1277"/>
      <c r="CB79" s="1277"/>
      <c r="CC79" s="1277"/>
      <c r="CD79" s="1277"/>
      <c r="CE79" s="1277"/>
      <c r="CF79" s="1277">
        <v>8.8000000000000007</v>
      </c>
      <c r="CG79" s="1277"/>
      <c r="CH79" s="1277"/>
      <c r="CI79" s="1277"/>
      <c r="CJ79" s="1277"/>
      <c r="CK79" s="1277"/>
      <c r="CL79" s="1277"/>
      <c r="CM79" s="1277"/>
      <c r="CN79" s="1277">
        <v>8.6999999999999993</v>
      </c>
      <c r="CO79" s="1277"/>
      <c r="CP79" s="1277"/>
      <c r="CQ79" s="1277"/>
      <c r="CR79" s="1277"/>
      <c r="CS79" s="1277"/>
      <c r="CT79" s="1277"/>
      <c r="CU79" s="1277"/>
      <c r="CV79" s="1277">
        <v>8.1999999999999993</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MzneAhcdVcLHU4H5RF+5FDWrXU/E5SScRV0Sg8zA/TbufbJm1JIz2BK1V6m/fk0rGdps4aoMusukMozz1SMLQg==" saltValue="fx14MagfhWbAqtrrzBRgI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 zoomScale="70" zoomScaleNormal="7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498</v>
      </c>
    </row>
  </sheetData>
  <sheetProtection algorithmName="SHA-512" hashValue="8nwwjvrGuC+R3oB6fO24EuZEyyKLWcC5DIe+gwMizvgp0rlQewpFTc42EKr/JP1KeVJmHJbttPEQrFjUPKu0GQ==" saltValue="BSn0QRP4wnowxKB+tjeFj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4" zoomScale="55" zoomScaleNormal="5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498</v>
      </c>
    </row>
  </sheetData>
  <sheetProtection algorithmName="SHA-512" hashValue="hJ9YA/oElNdyYtEqkbUivvXASqYYVArqrWAMkLkCcJ5QAdjsg8YMTwxc8Hf6ZFkO06SgUn6IubILT6aQ/IQQQg==" saltValue="r8f6L3dfLNfPyP2CPn1ic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548</v>
      </c>
      <c r="G2" s="148"/>
      <c r="H2" s="149"/>
    </row>
    <row r="3" spans="1:8" x14ac:dyDescent="0.15">
      <c r="A3" s="145" t="s">
        <v>541</v>
      </c>
      <c r="B3" s="150"/>
      <c r="C3" s="151"/>
      <c r="D3" s="152">
        <v>59841</v>
      </c>
      <c r="E3" s="153"/>
      <c r="F3" s="154">
        <v>72656</v>
      </c>
      <c r="G3" s="155"/>
      <c r="H3" s="156"/>
    </row>
    <row r="4" spans="1:8" x14ac:dyDescent="0.15">
      <c r="A4" s="157"/>
      <c r="B4" s="158"/>
      <c r="C4" s="159"/>
      <c r="D4" s="160">
        <v>29915</v>
      </c>
      <c r="E4" s="161"/>
      <c r="F4" s="162">
        <v>36448</v>
      </c>
      <c r="G4" s="163"/>
      <c r="H4" s="164"/>
    </row>
    <row r="5" spans="1:8" x14ac:dyDescent="0.15">
      <c r="A5" s="145" t="s">
        <v>543</v>
      </c>
      <c r="B5" s="150"/>
      <c r="C5" s="151"/>
      <c r="D5" s="152">
        <v>77141</v>
      </c>
      <c r="E5" s="153"/>
      <c r="F5" s="154">
        <v>65080</v>
      </c>
      <c r="G5" s="155"/>
      <c r="H5" s="156"/>
    </row>
    <row r="6" spans="1:8" x14ac:dyDescent="0.15">
      <c r="A6" s="157"/>
      <c r="B6" s="158"/>
      <c r="C6" s="159"/>
      <c r="D6" s="160">
        <v>31288</v>
      </c>
      <c r="E6" s="161"/>
      <c r="F6" s="162">
        <v>38201</v>
      </c>
      <c r="G6" s="163"/>
      <c r="H6" s="164"/>
    </row>
    <row r="7" spans="1:8" x14ac:dyDescent="0.15">
      <c r="A7" s="145" t="s">
        <v>544</v>
      </c>
      <c r="B7" s="150"/>
      <c r="C7" s="151"/>
      <c r="D7" s="152">
        <v>108729</v>
      </c>
      <c r="E7" s="153"/>
      <c r="F7" s="154">
        <v>79288</v>
      </c>
      <c r="G7" s="155"/>
      <c r="H7" s="156"/>
    </row>
    <row r="8" spans="1:8" x14ac:dyDescent="0.15">
      <c r="A8" s="157"/>
      <c r="B8" s="158"/>
      <c r="C8" s="159"/>
      <c r="D8" s="160">
        <v>73602</v>
      </c>
      <c r="E8" s="161"/>
      <c r="F8" s="162">
        <v>41870</v>
      </c>
      <c r="G8" s="163"/>
      <c r="H8" s="164"/>
    </row>
    <row r="9" spans="1:8" x14ac:dyDescent="0.15">
      <c r="A9" s="145" t="s">
        <v>545</v>
      </c>
      <c r="B9" s="150"/>
      <c r="C9" s="151"/>
      <c r="D9" s="152">
        <v>22742</v>
      </c>
      <c r="E9" s="153"/>
      <c r="F9" s="154">
        <v>84962</v>
      </c>
      <c r="G9" s="155"/>
      <c r="H9" s="156"/>
    </row>
    <row r="10" spans="1:8" x14ac:dyDescent="0.15">
      <c r="A10" s="157"/>
      <c r="B10" s="158"/>
      <c r="C10" s="159"/>
      <c r="D10" s="160">
        <v>11324</v>
      </c>
      <c r="E10" s="161"/>
      <c r="F10" s="162">
        <v>42793</v>
      </c>
      <c r="G10" s="163"/>
      <c r="H10" s="164"/>
    </row>
    <row r="11" spans="1:8" x14ac:dyDescent="0.15">
      <c r="A11" s="145" t="s">
        <v>546</v>
      </c>
      <c r="B11" s="150"/>
      <c r="C11" s="151"/>
      <c r="D11" s="152">
        <v>140333</v>
      </c>
      <c r="E11" s="153"/>
      <c r="F11" s="154">
        <v>71279</v>
      </c>
      <c r="G11" s="155"/>
      <c r="H11" s="156"/>
    </row>
    <row r="12" spans="1:8" x14ac:dyDescent="0.15">
      <c r="A12" s="157"/>
      <c r="B12" s="158"/>
      <c r="C12" s="165"/>
      <c r="D12" s="160">
        <v>114374</v>
      </c>
      <c r="E12" s="161"/>
      <c r="F12" s="162">
        <v>36731</v>
      </c>
      <c r="G12" s="163"/>
      <c r="H12" s="164"/>
    </row>
    <row r="13" spans="1:8" x14ac:dyDescent="0.15">
      <c r="A13" s="145"/>
      <c r="B13" s="150"/>
      <c r="C13" s="166"/>
      <c r="D13" s="167">
        <v>81757</v>
      </c>
      <c r="E13" s="168"/>
      <c r="F13" s="169">
        <v>74653</v>
      </c>
      <c r="G13" s="170"/>
      <c r="H13" s="156"/>
    </row>
    <row r="14" spans="1:8" x14ac:dyDescent="0.15">
      <c r="A14" s="157"/>
      <c r="B14" s="158"/>
      <c r="C14" s="159"/>
      <c r="D14" s="160">
        <v>52101</v>
      </c>
      <c r="E14" s="161"/>
      <c r="F14" s="162">
        <v>39209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3.4</v>
      </c>
      <c r="C19" s="171">
        <f>ROUND(VALUE(SUBSTITUTE(実質収支比率等に係る経年分析!G$48,"▲","-")),2)</f>
        <v>5.03</v>
      </c>
      <c r="D19" s="171">
        <f>ROUND(VALUE(SUBSTITUTE(実質収支比率等に係る経年分析!H$48,"▲","-")),2)</f>
        <v>3.62</v>
      </c>
      <c r="E19" s="171">
        <f>ROUND(VALUE(SUBSTITUTE(実質収支比率等に係る経年分析!I$48,"▲","-")),2)</f>
        <v>13.2</v>
      </c>
      <c r="F19" s="171">
        <f>ROUND(VALUE(SUBSTITUTE(実質収支比率等に係る経年分析!J$48,"▲","-")),2)</f>
        <v>3.34</v>
      </c>
    </row>
    <row r="20" spans="1:11" x14ac:dyDescent="0.15">
      <c r="A20" s="171" t="s">
        <v>55</v>
      </c>
      <c r="B20" s="171">
        <f>ROUND(VALUE(SUBSTITUTE(実質収支比率等に係る経年分析!F$47,"▲","-")),2)</f>
        <v>4.18</v>
      </c>
      <c r="C20" s="171">
        <f>ROUND(VALUE(SUBSTITUTE(実質収支比率等に係る経年分析!G$47,"▲","-")),2)</f>
        <v>3.14</v>
      </c>
      <c r="D20" s="171">
        <f>ROUND(VALUE(SUBSTITUTE(実質収支比率等に係る経年分析!H$47,"▲","-")),2)</f>
        <v>1.66</v>
      </c>
      <c r="E20" s="171">
        <f>ROUND(VALUE(SUBSTITUTE(実質収支比率等に係る経年分析!I$47,"▲","-")),2)</f>
        <v>2.21</v>
      </c>
      <c r="F20" s="171">
        <f>ROUND(VALUE(SUBSTITUTE(実質収支比率等に係る経年分析!J$47,"▲","-")),2)</f>
        <v>6.4</v>
      </c>
    </row>
    <row r="21" spans="1:11" x14ac:dyDescent="0.15">
      <c r="A21" s="171" t="s">
        <v>56</v>
      </c>
      <c r="B21" s="171">
        <f>IF(ISNUMBER(VALUE(SUBSTITUTE(実質収支比率等に係る経年分析!F$49,"▲","-"))),ROUND(VALUE(SUBSTITUTE(実質収支比率等に係る経年分析!F$49,"▲","-")),2),NA())</f>
        <v>-3.65</v>
      </c>
      <c r="C21" s="171">
        <f>IF(ISNUMBER(VALUE(SUBSTITUTE(実質収支比率等に係る経年分析!G$49,"▲","-"))),ROUND(VALUE(SUBSTITUTE(実質収支比率等に係る経年分析!G$49,"▲","-")),2),NA())</f>
        <v>0.42</v>
      </c>
      <c r="D21" s="171">
        <f>IF(ISNUMBER(VALUE(SUBSTITUTE(実質収支比率等に係る経年分析!H$49,"▲","-"))),ROUND(VALUE(SUBSTITUTE(実質収支比率等に係る経年分析!H$49,"▲","-")),2),NA())</f>
        <v>-2.87</v>
      </c>
      <c r="E21" s="171">
        <f>IF(ISNUMBER(VALUE(SUBSTITUTE(実質収支比率等に係る経年分析!I$49,"▲","-"))),ROUND(VALUE(SUBSTITUTE(実質収支比率等に係る経年分析!I$49,"▲","-")),2),NA())</f>
        <v>10.26</v>
      </c>
      <c r="F21" s="171">
        <f>IF(ISNUMBER(VALUE(SUBSTITUTE(実質収支比率等に係る経年分析!J$49,"▲","-"))),ROUND(VALUE(SUBSTITUTE(実質収支比率等に係る経年分析!J$49,"▲","-")),2),NA())</f>
        <v>-5.15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工業用地造成事業特別会計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人吉球磨交通体系整備特別会計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0.12</v>
      </c>
    </row>
    <row r="32" spans="1:11" x14ac:dyDescent="0.15">
      <c r="A32" s="172" t="str">
        <f>IF(連結実質赤字比率に係る赤字・黒字の構成分析!C$38="",NA(),連結実質赤字比率に係る赤字・黒字の構成分析!C$38)</f>
        <v>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1.99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2.1800000000000002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2.68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0.72</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3.77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2.84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3.78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2.6</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2.3199999999999998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3.56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2.3199999999999998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3.27</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5.0199999999999996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3.61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3.33</v>
      </c>
    </row>
    <row r="36" spans="1:16" x14ac:dyDescent="0.15">
      <c r="A36" s="172" t="str">
        <f>IF(連結実質赤字比率に係る赤字・黒字の構成分析!C$34="",NA(),連結実質赤字比率に係る赤字・黒字の構成分析!C$34)</f>
        <v>水道事業特別会計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8.73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8.6999999999999993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1584</v>
      </c>
      <c r="E42" s="173"/>
      <c r="F42" s="173"/>
      <c r="G42" s="173">
        <f>'実質公債費比率（分子）の構造'!L$52</f>
        <v>1430</v>
      </c>
      <c r="H42" s="173"/>
      <c r="I42" s="173"/>
      <c r="J42" s="173">
        <f>'実質公債費比率（分子）の構造'!M$52</f>
        <v>1389</v>
      </c>
      <c r="K42" s="173"/>
      <c r="L42" s="173"/>
      <c r="M42" s="173">
        <f>'実質公債費比率（分子）の構造'!N$52</f>
        <v>1380</v>
      </c>
      <c r="N42" s="173"/>
      <c r="O42" s="173"/>
      <c r="P42" s="173">
        <f>'実質公債費比率（分子）の構造'!O$52</f>
        <v>1317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459</v>
      </c>
      <c r="C45" s="173"/>
      <c r="D45" s="173"/>
      <c r="E45" s="173">
        <f>'実質公債費比率（分子）の構造'!L$49</f>
        <v>229</v>
      </c>
      <c r="F45" s="173"/>
      <c r="G45" s="173"/>
      <c r="H45" s="173">
        <f>'実質公債費比率（分子）の構造'!M$49</f>
        <v>233</v>
      </c>
      <c r="I45" s="173"/>
      <c r="J45" s="173"/>
      <c r="K45" s="173">
        <f>'実質公債費比率（分子）の構造'!N$49</f>
        <v>217</v>
      </c>
      <c r="L45" s="173"/>
      <c r="M45" s="173"/>
      <c r="N45" s="173">
        <f>'実質公債費比率（分子）の構造'!O$49</f>
        <v>190</v>
      </c>
      <c r="O45" s="173"/>
      <c r="P45" s="173"/>
    </row>
    <row r="46" spans="1:16" x14ac:dyDescent="0.15">
      <c r="A46" s="173" t="s">
        <v>67</v>
      </c>
      <c r="B46" s="173">
        <f>'実質公債費比率（分子）の構造'!K$48</f>
        <v>87</v>
      </c>
      <c r="C46" s="173"/>
      <c r="D46" s="173"/>
      <c r="E46" s="173">
        <f>'実質公債費比率（分子）の構造'!L$48</f>
        <v>91</v>
      </c>
      <c r="F46" s="173"/>
      <c r="G46" s="173"/>
      <c r="H46" s="173">
        <f>'実質公債費比率（分子）の構造'!M$48</f>
        <v>128</v>
      </c>
      <c r="I46" s="173"/>
      <c r="J46" s="173"/>
      <c r="K46" s="173">
        <f>'実質公債費比率（分子）の構造'!N$48</f>
        <v>189</v>
      </c>
      <c r="L46" s="173"/>
      <c r="M46" s="173"/>
      <c r="N46" s="173">
        <f>'実質公債費比率（分子）の構造'!O$48</f>
        <v>141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1476</v>
      </c>
      <c r="C49" s="173"/>
      <c r="D49" s="173"/>
      <c r="E49" s="173">
        <f>'実質公債費比率（分子）の構造'!L$45</f>
        <v>1446</v>
      </c>
      <c r="F49" s="173"/>
      <c r="G49" s="173"/>
      <c r="H49" s="173">
        <f>'実質公債費比率（分子）の構造'!M$45</f>
        <v>1412</v>
      </c>
      <c r="I49" s="173"/>
      <c r="J49" s="173"/>
      <c r="K49" s="173">
        <f>'実質公債費比率（分子）の構造'!N$45</f>
        <v>1411</v>
      </c>
      <c r="L49" s="173"/>
      <c r="M49" s="173"/>
      <c r="N49" s="173">
        <f>'実質公債費比率（分子）の構造'!O$45</f>
        <v>1524</v>
      </c>
      <c r="O49" s="173"/>
      <c r="P49" s="173"/>
    </row>
    <row r="50" spans="1:16" x14ac:dyDescent="0.15">
      <c r="A50" s="173" t="s">
        <v>71</v>
      </c>
      <c r="B50" s="173" t="e">
        <f>NA()</f>
        <v>#N/A</v>
      </c>
      <c r="C50" s="173">
        <f>IF(ISNUMBER('実質公債費比率（分子）の構造'!K$53),'実質公債費比率（分子）の構造'!K$53,NA())</f>
        <v>438</v>
      </c>
      <c r="D50" s="173" t="e">
        <f>NA()</f>
        <v>#N/A</v>
      </c>
      <c r="E50" s="173" t="e">
        <f>NA()</f>
        <v>#N/A</v>
      </c>
      <c r="F50" s="173">
        <f>IF(ISNUMBER('実質公債費比率（分子）の構造'!L$53),'実質公債費比率（分子）の構造'!L$53,NA())</f>
        <v>336</v>
      </c>
      <c r="G50" s="173" t="e">
        <f>NA()</f>
        <v>#N/A</v>
      </c>
      <c r="H50" s="173" t="e">
        <f>NA()</f>
        <v>#N/A</v>
      </c>
      <c r="I50" s="173">
        <f>IF(ISNUMBER('実質公債費比率（分子）の構造'!M$53),'実質公債費比率（分子）の構造'!M$53,NA())</f>
        <v>384</v>
      </c>
      <c r="J50" s="173" t="e">
        <f>NA()</f>
        <v>#N/A</v>
      </c>
      <c r="K50" s="173" t="e">
        <f>NA()</f>
        <v>#N/A</v>
      </c>
      <c r="L50" s="173">
        <f>IF(ISNUMBER('実質公債費比率（分子）の構造'!N$53),'実質公債費比率（分子）の構造'!N$53,NA())</f>
        <v>437</v>
      </c>
      <c r="M50" s="173" t="e">
        <f>NA()</f>
        <v>#N/A</v>
      </c>
      <c r="N50" s="173" t="e">
        <f>NA()</f>
        <v>#N/A</v>
      </c>
      <c r="O50" s="173">
        <f>IF(ISNUMBER('実質公債費比率（分子）の構造'!O$53),'実質公債費比率（分子）の構造'!O$53,NA())</f>
        <v>538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11708</v>
      </c>
      <c r="E56" s="172"/>
      <c r="F56" s="172"/>
      <c r="G56" s="172">
        <f>'将来負担比率（分子）の構造'!J$52</f>
        <v>11773</v>
      </c>
      <c r="H56" s="172"/>
      <c r="I56" s="172"/>
      <c r="J56" s="172">
        <f>'将来負担比率（分子）の構造'!K$52</f>
        <v>11995</v>
      </c>
      <c r="K56" s="172"/>
      <c r="L56" s="172"/>
      <c r="M56" s="172">
        <f>'将来負担比率（分子）の構造'!L$52</f>
        <v>14349</v>
      </c>
      <c r="N56" s="172"/>
      <c r="O56" s="172"/>
      <c r="P56" s="172">
        <f>'将来負担比率（分子）の構造'!M$52</f>
        <v>19646</v>
      </c>
    </row>
    <row r="57" spans="1:16" x14ac:dyDescent="0.15">
      <c r="A57" s="172" t="s">
        <v>42</v>
      </c>
      <c r="B57" s="172"/>
      <c r="C57" s="172"/>
      <c r="D57" s="172">
        <f>'将来負担比率（分子）の構造'!I$51</f>
        <v>1982</v>
      </c>
      <c r="E57" s="172"/>
      <c r="F57" s="172"/>
      <c r="G57" s="172">
        <f>'将来負担比率（分子）の構造'!J$51</f>
        <v>1873</v>
      </c>
      <c r="H57" s="172"/>
      <c r="I57" s="172"/>
      <c r="J57" s="172">
        <f>'将来負担比率（分子）の構造'!K$51</f>
        <v>1797</v>
      </c>
      <c r="K57" s="172"/>
      <c r="L57" s="172"/>
      <c r="M57" s="172">
        <f>'将来負担比率（分子）の構造'!L$51</f>
        <v>1694</v>
      </c>
      <c r="N57" s="172"/>
      <c r="O57" s="172"/>
      <c r="P57" s="172">
        <f>'将来負担比率（分子）の構造'!M$51</f>
        <v>1274</v>
      </c>
    </row>
    <row r="58" spans="1:16" x14ac:dyDescent="0.15">
      <c r="A58" s="172" t="s">
        <v>41</v>
      </c>
      <c r="B58" s="172"/>
      <c r="C58" s="172"/>
      <c r="D58" s="172">
        <f>'将来負担比率（分子）の構造'!I$50</f>
        <v>2250</v>
      </c>
      <c r="E58" s="172"/>
      <c r="F58" s="172"/>
      <c r="G58" s="172">
        <f>'将来負担比率（分子）の構造'!J$50</f>
        <v>1986</v>
      </c>
      <c r="H58" s="172"/>
      <c r="I58" s="172"/>
      <c r="J58" s="172">
        <f>'将来負担比率（分子）の構造'!K$50</f>
        <v>1842</v>
      </c>
      <c r="K58" s="172"/>
      <c r="L58" s="172"/>
      <c r="M58" s="172">
        <f>'将来負担比率（分子）の構造'!L$50</f>
        <v>4277</v>
      </c>
      <c r="N58" s="172"/>
      <c r="O58" s="172"/>
      <c r="P58" s="172">
        <f>'将来負担比率（分子）の構造'!M$50</f>
        <v>5640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2557</v>
      </c>
      <c r="C62" s="172"/>
      <c r="D62" s="172"/>
      <c r="E62" s="172">
        <f>'将来負担比率（分子）の構造'!J$45</f>
        <v>2511</v>
      </c>
      <c r="F62" s="172"/>
      <c r="G62" s="172"/>
      <c r="H62" s="172">
        <f>'将来負担比率（分子）の構造'!K$45</f>
        <v>2451</v>
      </c>
      <c r="I62" s="172"/>
      <c r="J62" s="172"/>
      <c r="K62" s="172">
        <f>'将来負担比率（分子）の構造'!L$45</f>
        <v>2472</v>
      </c>
      <c r="L62" s="172"/>
      <c r="M62" s="172"/>
      <c r="N62" s="172">
        <f>'将来負担比率（分子）の構造'!M$45</f>
        <v>2438</v>
      </c>
      <c r="O62" s="172"/>
      <c r="P62" s="172"/>
    </row>
    <row r="63" spans="1:16" x14ac:dyDescent="0.15">
      <c r="A63" s="172" t="s">
        <v>34</v>
      </c>
      <c r="B63" s="172">
        <f>'将来負担比率（分子）の構造'!I$44</f>
        <v>1030</v>
      </c>
      <c r="C63" s="172"/>
      <c r="D63" s="172"/>
      <c r="E63" s="172">
        <f>'将来負担比率（分子）の構造'!J$44</f>
        <v>956</v>
      </c>
      <c r="F63" s="172"/>
      <c r="G63" s="172"/>
      <c r="H63" s="172">
        <f>'将来負担比率（分子）の構造'!K$44</f>
        <v>778</v>
      </c>
      <c r="I63" s="172"/>
      <c r="J63" s="172"/>
      <c r="K63" s="172">
        <f>'将来負担比率（分子）の構造'!L$44</f>
        <v>768</v>
      </c>
      <c r="L63" s="172"/>
      <c r="M63" s="172"/>
      <c r="N63" s="172">
        <f>'将来負担比率（分子）の構造'!M$44</f>
        <v>594</v>
      </c>
      <c r="O63" s="172"/>
      <c r="P63" s="172"/>
    </row>
    <row r="64" spans="1:16" x14ac:dyDescent="0.15">
      <c r="A64" s="172" t="s">
        <v>33</v>
      </c>
      <c r="B64" s="172">
        <f>'将来負担比率（分子）の構造'!I$43</f>
        <v>1339</v>
      </c>
      <c r="C64" s="172"/>
      <c r="D64" s="172"/>
      <c r="E64" s="172">
        <f>'将来負担比率（分子）の構造'!J$43</f>
        <v>1259</v>
      </c>
      <c r="F64" s="172"/>
      <c r="G64" s="172"/>
      <c r="H64" s="172">
        <f>'将来負担比率（分子）の構造'!K$43</f>
        <v>1245</v>
      </c>
      <c r="I64" s="172"/>
      <c r="J64" s="172"/>
      <c r="K64" s="172">
        <f>'将来負担比率（分子）の構造'!L$43</f>
        <v>2052</v>
      </c>
      <c r="L64" s="172"/>
      <c r="M64" s="172"/>
      <c r="N64" s="172">
        <f>'将来負担比率（分子）の構造'!M$43</f>
        <v>1408</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14053</v>
      </c>
      <c r="C66" s="172"/>
      <c r="D66" s="172"/>
      <c r="E66" s="172">
        <f>'将来負担比率（分子）の構造'!J$41</f>
        <v>14470</v>
      </c>
      <c r="F66" s="172"/>
      <c r="G66" s="172"/>
      <c r="H66" s="172">
        <f>'将来負担比率（分子）の構造'!K$41</f>
        <v>16111</v>
      </c>
      <c r="I66" s="172"/>
      <c r="J66" s="172"/>
      <c r="K66" s="172">
        <f>'将来負担比率（分子）の構造'!L$41</f>
        <v>17990</v>
      </c>
      <c r="L66" s="172"/>
      <c r="M66" s="172"/>
      <c r="N66" s="172">
        <f>'将来負担比率（分子）の構造'!M$41</f>
        <v>24173</v>
      </c>
      <c r="O66" s="172"/>
      <c r="P66" s="172"/>
    </row>
    <row r="67" spans="1:16" x14ac:dyDescent="0.15">
      <c r="A67" s="172" t="s">
        <v>75</v>
      </c>
      <c r="B67" s="172" t="e">
        <f>NA()</f>
        <v>#N/A</v>
      </c>
      <c r="C67" s="172">
        <f>IF(ISNUMBER('将来負担比率（分子）の構造'!I$53), IF('将来負担比率（分子）の構造'!I$53 &lt; 0, 0, '将来負担比率（分子）の構造'!I$53), NA())</f>
        <v>3040</v>
      </c>
      <c r="D67" s="172" t="e">
        <f>NA()</f>
        <v>#N/A</v>
      </c>
      <c r="E67" s="172" t="e">
        <f>NA()</f>
        <v>#N/A</v>
      </c>
      <c r="F67" s="172">
        <f>IF(ISNUMBER('将来負担比率（分子）の構造'!J$53), IF('将来負担比率（分子）の構造'!J$53 &lt; 0, 0, '将来負担比率（分子）の構造'!J$53), NA())</f>
        <v>3563</v>
      </c>
      <c r="G67" s="172" t="e">
        <f>NA()</f>
        <v>#N/A</v>
      </c>
      <c r="H67" s="172" t="e">
        <f>NA()</f>
        <v>#N/A</v>
      </c>
      <c r="I67" s="172">
        <f>IF(ISNUMBER('将来負担比率（分子）の構造'!K$53), IF('将来負担比率（分子）の構造'!K$53 &lt; 0, 0, '将来負担比率（分子）の構造'!K$53), NA())</f>
        <v>4950</v>
      </c>
      <c r="J67" s="172" t="e">
        <f>NA()</f>
        <v>#N/A</v>
      </c>
      <c r="K67" s="172" t="e">
        <f>NA()</f>
        <v>#N/A</v>
      </c>
      <c r="L67" s="172">
        <f>IF(ISNUMBER('将来負担比率（分子）の構造'!L$53), IF('将来負担比率（分子）の構造'!L$53 &lt; 0, 0, '将来負担比率（分子）の構造'!L$53), NA())</f>
        <v>2962</v>
      </c>
      <c r="M67" s="172" t="e">
        <f>NA()</f>
        <v>#N/A</v>
      </c>
      <c r="N67" s="172" t="e">
        <f>NA()</f>
        <v>#N/A</v>
      </c>
      <c r="O67" s="172">
        <f>IF(ISNUMBER('将来負担比率（分子）の構造'!M$53), IF('将来負担比率（分子）の構造'!M$53 &lt; 0, 0, '将来負担比率（分子）の構造'!M$53), NA())</f>
        <v>2055</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147</v>
      </c>
      <c r="C72" s="176">
        <f>基金残高に係る経年分析!G55</f>
        <v>200</v>
      </c>
      <c r="D72" s="176">
        <f>基金残高に係る経年分析!H55</f>
        <v>600</v>
      </c>
    </row>
    <row r="73" spans="1:16" x14ac:dyDescent="0.15">
      <c r="A73" s="175" t="s">
        <v>78</v>
      </c>
      <c r="B73" s="176">
        <f>基金残高に係る経年分析!F56</f>
        <v>156</v>
      </c>
      <c r="C73" s="176">
        <f>基金残高に係る経年分析!G56</f>
        <v>1656</v>
      </c>
      <c r="D73" s="176">
        <f>基金残高に係る経年分析!H56</f>
        <v>2629</v>
      </c>
    </row>
    <row r="74" spans="1:16" x14ac:dyDescent="0.15">
      <c r="A74" s="175" t="s">
        <v>79</v>
      </c>
      <c r="B74" s="176">
        <f>基金残高に係る経年分析!F57</f>
        <v>1042</v>
      </c>
      <c r="C74" s="176">
        <f>基金残高に係る経年分析!G57</f>
        <v>1790</v>
      </c>
      <c r="D74" s="176">
        <f>基金残高に係る経年分析!H57</f>
        <v>1768</v>
      </c>
    </row>
  </sheetData>
  <sheetProtection algorithmName="SHA-512" hashValue="BjvN9m6ovm49P3urNyk98OEJMFzh8jlycYzO6ljdaoRAc+mYYrhU9lxiA72JW/MXbhDU3X6ltgdp1oLaXJ6law==" saltValue="H4mRR3R/JTS/2s7kUCiu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214</v>
      </c>
      <c r="DI1" s="643"/>
      <c r="DJ1" s="643"/>
      <c r="DK1" s="643"/>
      <c r="DL1" s="643"/>
      <c r="DM1" s="643"/>
      <c r="DN1" s="644"/>
      <c r="DO1" s="212"/>
      <c r="DP1" s="642" t="s">
        <v>215</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217</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218</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219</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220</v>
      </c>
      <c r="S4" s="646"/>
      <c r="T4" s="646"/>
      <c r="U4" s="646"/>
      <c r="V4" s="646"/>
      <c r="W4" s="646"/>
      <c r="X4" s="646"/>
      <c r="Y4" s="647"/>
      <c r="Z4" s="645" t="s">
        <v>221</v>
      </c>
      <c r="AA4" s="646"/>
      <c r="AB4" s="646"/>
      <c r="AC4" s="647"/>
      <c r="AD4" s="645" t="s">
        <v>222</v>
      </c>
      <c r="AE4" s="646"/>
      <c r="AF4" s="646"/>
      <c r="AG4" s="646"/>
      <c r="AH4" s="646"/>
      <c r="AI4" s="646"/>
      <c r="AJ4" s="646"/>
      <c r="AK4" s="647"/>
      <c r="AL4" s="645" t="s">
        <v>221</v>
      </c>
      <c r="AM4" s="646"/>
      <c r="AN4" s="646"/>
      <c r="AO4" s="647"/>
      <c r="AP4" s="651" t="s">
        <v>223</v>
      </c>
      <c r="AQ4" s="651"/>
      <c r="AR4" s="651"/>
      <c r="AS4" s="651"/>
      <c r="AT4" s="651"/>
      <c r="AU4" s="651"/>
      <c r="AV4" s="651"/>
      <c r="AW4" s="651"/>
      <c r="AX4" s="651"/>
      <c r="AY4" s="651"/>
      <c r="AZ4" s="651"/>
      <c r="BA4" s="651"/>
      <c r="BB4" s="651"/>
      <c r="BC4" s="651"/>
      <c r="BD4" s="651"/>
      <c r="BE4" s="651"/>
      <c r="BF4" s="651"/>
      <c r="BG4" s="651" t="s">
        <v>224</v>
      </c>
      <c r="BH4" s="651"/>
      <c r="BI4" s="651"/>
      <c r="BJ4" s="651"/>
      <c r="BK4" s="651"/>
      <c r="BL4" s="651"/>
      <c r="BM4" s="651"/>
      <c r="BN4" s="651"/>
      <c r="BO4" s="651" t="s">
        <v>221</v>
      </c>
      <c r="BP4" s="651"/>
      <c r="BQ4" s="651"/>
      <c r="BR4" s="651"/>
      <c r="BS4" s="651" t="s">
        <v>225</v>
      </c>
      <c r="BT4" s="651"/>
      <c r="BU4" s="651"/>
      <c r="BV4" s="651"/>
      <c r="BW4" s="651"/>
      <c r="BX4" s="651"/>
      <c r="BY4" s="651"/>
      <c r="BZ4" s="651"/>
      <c r="CA4" s="651"/>
      <c r="CB4" s="651"/>
      <c r="CD4" s="648" t="s">
        <v>226</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3" customFormat="1" ht="11.25" customHeight="1" x14ac:dyDescent="0.15">
      <c r="B5" s="652" t="s">
        <v>227</v>
      </c>
      <c r="C5" s="653"/>
      <c r="D5" s="653"/>
      <c r="E5" s="653"/>
      <c r="F5" s="653"/>
      <c r="G5" s="653"/>
      <c r="H5" s="653"/>
      <c r="I5" s="653"/>
      <c r="J5" s="653"/>
      <c r="K5" s="653"/>
      <c r="L5" s="653"/>
      <c r="M5" s="653"/>
      <c r="N5" s="653"/>
      <c r="O5" s="653"/>
      <c r="P5" s="653"/>
      <c r="Q5" s="654"/>
      <c r="R5" s="655">
        <v>3564492</v>
      </c>
      <c r="S5" s="656"/>
      <c r="T5" s="656"/>
      <c r="U5" s="656"/>
      <c r="V5" s="656"/>
      <c r="W5" s="656"/>
      <c r="X5" s="656"/>
      <c r="Y5" s="657"/>
      <c r="Z5" s="658">
        <v>11</v>
      </c>
      <c r="AA5" s="658"/>
      <c r="AB5" s="658"/>
      <c r="AC5" s="658"/>
      <c r="AD5" s="659">
        <v>3394361</v>
      </c>
      <c r="AE5" s="659"/>
      <c r="AF5" s="659"/>
      <c r="AG5" s="659"/>
      <c r="AH5" s="659"/>
      <c r="AI5" s="659"/>
      <c r="AJ5" s="659"/>
      <c r="AK5" s="659"/>
      <c r="AL5" s="660">
        <v>36.799999999999997</v>
      </c>
      <c r="AM5" s="661"/>
      <c r="AN5" s="661"/>
      <c r="AO5" s="662"/>
      <c r="AP5" s="652" t="s">
        <v>228</v>
      </c>
      <c r="AQ5" s="653"/>
      <c r="AR5" s="653"/>
      <c r="AS5" s="653"/>
      <c r="AT5" s="653"/>
      <c r="AU5" s="653"/>
      <c r="AV5" s="653"/>
      <c r="AW5" s="653"/>
      <c r="AX5" s="653"/>
      <c r="AY5" s="653"/>
      <c r="AZ5" s="653"/>
      <c r="BA5" s="653"/>
      <c r="BB5" s="653"/>
      <c r="BC5" s="653"/>
      <c r="BD5" s="653"/>
      <c r="BE5" s="653"/>
      <c r="BF5" s="654"/>
      <c r="BG5" s="666">
        <v>3394361</v>
      </c>
      <c r="BH5" s="667"/>
      <c r="BI5" s="667"/>
      <c r="BJ5" s="667"/>
      <c r="BK5" s="667"/>
      <c r="BL5" s="667"/>
      <c r="BM5" s="667"/>
      <c r="BN5" s="668"/>
      <c r="BO5" s="669">
        <v>95.2</v>
      </c>
      <c r="BP5" s="669"/>
      <c r="BQ5" s="669"/>
      <c r="BR5" s="669"/>
      <c r="BS5" s="670">
        <v>79556</v>
      </c>
      <c r="BT5" s="670"/>
      <c r="BU5" s="670"/>
      <c r="BV5" s="670"/>
      <c r="BW5" s="670"/>
      <c r="BX5" s="670"/>
      <c r="BY5" s="670"/>
      <c r="BZ5" s="670"/>
      <c r="CA5" s="670"/>
      <c r="CB5" s="674"/>
      <c r="CD5" s="648" t="s">
        <v>223</v>
      </c>
      <c r="CE5" s="649"/>
      <c r="CF5" s="649"/>
      <c r="CG5" s="649"/>
      <c r="CH5" s="649"/>
      <c r="CI5" s="649"/>
      <c r="CJ5" s="649"/>
      <c r="CK5" s="649"/>
      <c r="CL5" s="649"/>
      <c r="CM5" s="649"/>
      <c r="CN5" s="649"/>
      <c r="CO5" s="649"/>
      <c r="CP5" s="649"/>
      <c r="CQ5" s="650"/>
      <c r="CR5" s="648" t="s">
        <v>229</v>
      </c>
      <c r="CS5" s="649"/>
      <c r="CT5" s="649"/>
      <c r="CU5" s="649"/>
      <c r="CV5" s="649"/>
      <c r="CW5" s="649"/>
      <c r="CX5" s="649"/>
      <c r="CY5" s="650"/>
      <c r="CZ5" s="648" t="s">
        <v>221</v>
      </c>
      <c r="DA5" s="649"/>
      <c r="DB5" s="649"/>
      <c r="DC5" s="650"/>
      <c r="DD5" s="648" t="s">
        <v>230</v>
      </c>
      <c r="DE5" s="649"/>
      <c r="DF5" s="649"/>
      <c r="DG5" s="649"/>
      <c r="DH5" s="649"/>
      <c r="DI5" s="649"/>
      <c r="DJ5" s="649"/>
      <c r="DK5" s="649"/>
      <c r="DL5" s="649"/>
      <c r="DM5" s="649"/>
      <c r="DN5" s="649"/>
      <c r="DO5" s="649"/>
      <c r="DP5" s="650"/>
      <c r="DQ5" s="648" t="s">
        <v>231</v>
      </c>
      <c r="DR5" s="649"/>
      <c r="DS5" s="649"/>
      <c r="DT5" s="649"/>
      <c r="DU5" s="649"/>
      <c r="DV5" s="649"/>
      <c r="DW5" s="649"/>
      <c r="DX5" s="649"/>
      <c r="DY5" s="649"/>
      <c r="DZ5" s="649"/>
      <c r="EA5" s="649"/>
      <c r="EB5" s="649"/>
      <c r="EC5" s="650"/>
    </row>
    <row r="6" spans="2:143" ht="11.25" customHeight="1" x14ac:dyDescent="0.15">
      <c r="B6" s="663" t="s">
        <v>232</v>
      </c>
      <c r="C6" s="664"/>
      <c r="D6" s="664"/>
      <c r="E6" s="664"/>
      <c r="F6" s="664"/>
      <c r="G6" s="664"/>
      <c r="H6" s="664"/>
      <c r="I6" s="664"/>
      <c r="J6" s="664"/>
      <c r="K6" s="664"/>
      <c r="L6" s="664"/>
      <c r="M6" s="664"/>
      <c r="N6" s="664"/>
      <c r="O6" s="664"/>
      <c r="P6" s="664"/>
      <c r="Q6" s="665"/>
      <c r="R6" s="666">
        <v>166465</v>
      </c>
      <c r="S6" s="667"/>
      <c r="T6" s="667"/>
      <c r="U6" s="667"/>
      <c r="V6" s="667"/>
      <c r="W6" s="667"/>
      <c r="X6" s="667"/>
      <c r="Y6" s="668"/>
      <c r="Z6" s="669">
        <v>0.5</v>
      </c>
      <c r="AA6" s="669"/>
      <c r="AB6" s="669"/>
      <c r="AC6" s="669"/>
      <c r="AD6" s="670">
        <v>166465</v>
      </c>
      <c r="AE6" s="670"/>
      <c r="AF6" s="670"/>
      <c r="AG6" s="670"/>
      <c r="AH6" s="670"/>
      <c r="AI6" s="670"/>
      <c r="AJ6" s="670"/>
      <c r="AK6" s="670"/>
      <c r="AL6" s="671">
        <v>1.8</v>
      </c>
      <c r="AM6" s="672"/>
      <c r="AN6" s="672"/>
      <c r="AO6" s="673"/>
      <c r="AP6" s="663" t="s">
        <v>233</v>
      </c>
      <c r="AQ6" s="664"/>
      <c r="AR6" s="664"/>
      <c r="AS6" s="664"/>
      <c r="AT6" s="664"/>
      <c r="AU6" s="664"/>
      <c r="AV6" s="664"/>
      <c r="AW6" s="664"/>
      <c r="AX6" s="664"/>
      <c r="AY6" s="664"/>
      <c r="AZ6" s="664"/>
      <c r="BA6" s="664"/>
      <c r="BB6" s="664"/>
      <c r="BC6" s="664"/>
      <c r="BD6" s="664"/>
      <c r="BE6" s="664"/>
      <c r="BF6" s="665"/>
      <c r="BG6" s="666">
        <v>3394361</v>
      </c>
      <c r="BH6" s="667"/>
      <c r="BI6" s="667"/>
      <c r="BJ6" s="667"/>
      <c r="BK6" s="667"/>
      <c r="BL6" s="667"/>
      <c r="BM6" s="667"/>
      <c r="BN6" s="668"/>
      <c r="BO6" s="669">
        <v>95.2</v>
      </c>
      <c r="BP6" s="669"/>
      <c r="BQ6" s="669"/>
      <c r="BR6" s="669"/>
      <c r="BS6" s="670">
        <v>79556</v>
      </c>
      <c r="BT6" s="670"/>
      <c r="BU6" s="670"/>
      <c r="BV6" s="670"/>
      <c r="BW6" s="670"/>
      <c r="BX6" s="670"/>
      <c r="BY6" s="670"/>
      <c r="BZ6" s="670"/>
      <c r="CA6" s="670"/>
      <c r="CB6" s="674"/>
      <c r="CD6" s="677" t="s">
        <v>234</v>
      </c>
      <c r="CE6" s="678"/>
      <c r="CF6" s="678"/>
      <c r="CG6" s="678"/>
      <c r="CH6" s="678"/>
      <c r="CI6" s="678"/>
      <c r="CJ6" s="678"/>
      <c r="CK6" s="678"/>
      <c r="CL6" s="678"/>
      <c r="CM6" s="678"/>
      <c r="CN6" s="678"/>
      <c r="CO6" s="678"/>
      <c r="CP6" s="678"/>
      <c r="CQ6" s="679"/>
      <c r="CR6" s="666">
        <v>170359</v>
      </c>
      <c r="CS6" s="667"/>
      <c r="CT6" s="667"/>
      <c r="CU6" s="667"/>
      <c r="CV6" s="667"/>
      <c r="CW6" s="667"/>
      <c r="CX6" s="667"/>
      <c r="CY6" s="668"/>
      <c r="CZ6" s="660">
        <v>0.5</v>
      </c>
      <c r="DA6" s="661"/>
      <c r="DB6" s="661"/>
      <c r="DC6" s="680"/>
      <c r="DD6" s="675" t="s">
        <v>128</v>
      </c>
      <c r="DE6" s="667"/>
      <c r="DF6" s="667"/>
      <c r="DG6" s="667"/>
      <c r="DH6" s="667"/>
      <c r="DI6" s="667"/>
      <c r="DJ6" s="667"/>
      <c r="DK6" s="667"/>
      <c r="DL6" s="667"/>
      <c r="DM6" s="667"/>
      <c r="DN6" s="667"/>
      <c r="DO6" s="667"/>
      <c r="DP6" s="668"/>
      <c r="DQ6" s="675">
        <v>170359</v>
      </c>
      <c r="DR6" s="667"/>
      <c r="DS6" s="667"/>
      <c r="DT6" s="667"/>
      <c r="DU6" s="667"/>
      <c r="DV6" s="667"/>
      <c r="DW6" s="667"/>
      <c r="DX6" s="667"/>
      <c r="DY6" s="667"/>
      <c r="DZ6" s="667"/>
      <c r="EA6" s="667"/>
      <c r="EB6" s="667"/>
      <c r="EC6" s="676"/>
    </row>
    <row r="7" spans="2:143" ht="11.25" customHeight="1" x14ac:dyDescent="0.15">
      <c r="B7" s="663" t="s">
        <v>235</v>
      </c>
      <c r="C7" s="664"/>
      <c r="D7" s="664"/>
      <c r="E7" s="664"/>
      <c r="F7" s="664"/>
      <c r="G7" s="664"/>
      <c r="H7" s="664"/>
      <c r="I7" s="664"/>
      <c r="J7" s="664"/>
      <c r="K7" s="664"/>
      <c r="L7" s="664"/>
      <c r="M7" s="664"/>
      <c r="N7" s="664"/>
      <c r="O7" s="664"/>
      <c r="P7" s="664"/>
      <c r="Q7" s="665"/>
      <c r="R7" s="666">
        <v>1762</v>
      </c>
      <c r="S7" s="667"/>
      <c r="T7" s="667"/>
      <c r="U7" s="667"/>
      <c r="V7" s="667"/>
      <c r="W7" s="667"/>
      <c r="X7" s="667"/>
      <c r="Y7" s="668"/>
      <c r="Z7" s="669">
        <v>0</v>
      </c>
      <c r="AA7" s="669"/>
      <c r="AB7" s="669"/>
      <c r="AC7" s="669"/>
      <c r="AD7" s="670">
        <v>1762</v>
      </c>
      <c r="AE7" s="670"/>
      <c r="AF7" s="670"/>
      <c r="AG7" s="670"/>
      <c r="AH7" s="670"/>
      <c r="AI7" s="670"/>
      <c r="AJ7" s="670"/>
      <c r="AK7" s="670"/>
      <c r="AL7" s="671">
        <v>0</v>
      </c>
      <c r="AM7" s="672"/>
      <c r="AN7" s="672"/>
      <c r="AO7" s="673"/>
      <c r="AP7" s="663" t="s">
        <v>236</v>
      </c>
      <c r="AQ7" s="664"/>
      <c r="AR7" s="664"/>
      <c r="AS7" s="664"/>
      <c r="AT7" s="664"/>
      <c r="AU7" s="664"/>
      <c r="AV7" s="664"/>
      <c r="AW7" s="664"/>
      <c r="AX7" s="664"/>
      <c r="AY7" s="664"/>
      <c r="AZ7" s="664"/>
      <c r="BA7" s="664"/>
      <c r="BB7" s="664"/>
      <c r="BC7" s="664"/>
      <c r="BD7" s="664"/>
      <c r="BE7" s="664"/>
      <c r="BF7" s="665"/>
      <c r="BG7" s="666">
        <v>1492658</v>
      </c>
      <c r="BH7" s="667"/>
      <c r="BI7" s="667"/>
      <c r="BJ7" s="667"/>
      <c r="BK7" s="667"/>
      <c r="BL7" s="667"/>
      <c r="BM7" s="667"/>
      <c r="BN7" s="668"/>
      <c r="BO7" s="669">
        <v>41.9</v>
      </c>
      <c r="BP7" s="669"/>
      <c r="BQ7" s="669"/>
      <c r="BR7" s="669"/>
      <c r="BS7" s="670">
        <v>79556</v>
      </c>
      <c r="BT7" s="670"/>
      <c r="BU7" s="670"/>
      <c r="BV7" s="670"/>
      <c r="BW7" s="670"/>
      <c r="BX7" s="670"/>
      <c r="BY7" s="670"/>
      <c r="BZ7" s="670"/>
      <c r="CA7" s="670"/>
      <c r="CB7" s="674"/>
      <c r="CD7" s="681" t="s">
        <v>237</v>
      </c>
      <c r="CE7" s="682"/>
      <c r="CF7" s="682"/>
      <c r="CG7" s="682"/>
      <c r="CH7" s="682"/>
      <c r="CI7" s="682"/>
      <c r="CJ7" s="682"/>
      <c r="CK7" s="682"/>
      <c r="CL7" s="682"/>
      <c r="CM7" s="682"/>
      <c r="CN7" s="682"/>
      <c r="CO7" s="682"/>
      <c r="CP7" s="682"/>
      <c r="CQ7" s="683"/>
      <c r="CR7" s="666">
        <v>6999644</v>
      </c>
      <c r="CS7" s="667"/>
      <c r="CT7" s="667"/>
      <c r="CU7" s="667"/>
      <c r="CV7" s="667"/>
      <c r="CW7" s="667"/>
      <c r="CX7" s="667"/>
      <c r="CY7" s="668"/>
      <c r="CZ7" s="669">
        <v>21.9</v>
      </c>
      <c r="DA7" s="669"/>
      <c r="DB7" s="669"/>
      <c r="DC7" s="669"/>
      <c r="DD7" s="675">
        <v>2617293</v>
      </c>
      <c r="DE7" s="667"/>
      <c r="DF7" s="667"/>
      <c r="DG7" s="667"/>
      <c r="DH7" s="667"/>
      <c r="DI7" s="667"/>
      <c r="DJ7" s="667"/>
      <c r="DK7" s="667"/>
      <c r="DL7" s="667"/>
      <c r="DM7" s="667"/>
      <c r="DN7" s="667"/>
      <c r="DO7" s="667"/>
      <c r="DP7" s="668"/>
      <c r="DQ7" s="675">
        <v>3249679</v>
      </c>
      <c r="DR7" s="667"/>
      <c r="DS7" s="667"/>
      <c r="DT7" s="667"/>
      <c r="DU7" s="667"/>
      <c r="DV7" s="667"/>
      <c r="DW7" s="667"/>
      <c r="DX7" s="667"/>
      <c r="DY7" s="667"/>
      <c r="DZ7" s="667"/>
      <c r="EA7" s="667"/>
      <c r="EB7" s="667"/>
      <c r="EC7" s="676"/>
    </row>
    <row r="8" spans="2:143" ht="11.25" customHeight="1" x14ac:dyDescent="0.15">
      <c r="B8" s="663" t="s">
        <v>238</v>
      </c>
      <c r="C8" s="664"/>
      <c r="D8" s="664"/>
      <c r="E8" s="664"/>
      <c r="F8" s="664"/>
      <c r="G8" s="664"/>
      <c r="H8" s="664"/>
      <c r="I8" s="664"/>
      <c r="J8" s="664"/>
      <c r="K8" s="664"/>
      <c r="L8" s="664"/>
      <c r="M8" s="664"/>
      <c r="N8" s="664"/>
      <c r="O8" s="664"/>
      <c r="P8" s="664"/>
      <c r="Q8" s="665"/>
      <c r="R8" s="666">
        <v>7924</v>
      </c>
      <c r="S8" s="667"/>
      <c r="T8" s="667"/>
      <c r="U8" s="667"/>
      <c r="V8" s="667"/>
      <c r="W8" s="667"/>
      <c r="X8" s="667"/>
      <c r="Y8" s="668"/>
      <c r="Z8" s="669">
        <v>0</v>
      </c>
      <c r="AA8" s="669"/>
      <c r="AB8" s="669"/>
      <c r="AC8" s="669"/>
      <c r="AD8" s="670">
        <v>7924</v>
      </c>
      <c r="AE8" s="670"/>
      <c r="AF8" s="670"/>
      <c r="AG8" s="670"/>
      <c r="AH8" s="670"/>
      <c r="AI8" s="670"/>
      <c r="AJ8" s="670"/>
      <c r="AK8" s="670"/>
      <c r="AL8" s="671">
        <v>0.1</v>
      </c>
      <c r="AM8" s="672"/>
      <c r="AN8" s="672"/>
      <c r="AO8" s="673"/>
      <c r="AP8" s="663" t="s">
        <v>239</v>
      </c>
      <c r="AQ8" s="664"/>
      <c r="AR8" s="664"/>
      <c r="AS8" s="664"/>
      <c r="AT8" s="664"/>
      <c r="AU8" s="664"/>
      <c r="AV8" s="664"/>
      <c r="AW8" s="664"/>
      <c r="AX8" s="664"/>
      <c r="AY8" s="664"/>
      <c r="AZ8" s="664"/>
      <c r="BA8" s="664"/>
      <c r="BB8" s="664"/>
      <c r="BC8" s="664"/>
      <c r="BD8" s="664"/>
      <c r="BE8" s="664"/>
      <c r="BF8" s="665"/>
      <c r="BG8" s="666">
        <v>51920</v>
      </c>
      <c r="BH8" s="667"/>
      <c r="BI8" s="667"/>
      <c r="BJ8" s="667"/>
      <c r="BK8" s="667"/>
      <c r="BL8" s="667"/>
      <c r="BM8" s="667"/>
      <c r="BN8" s="668"/>
      <c r="BO8" s="669">
        <v>1.5</v>
      </c>
      <c r="BP8" s="669"/>
      <c r="BQ8" s="669"/>
      <c r="BR8" s="669"/>
      <c r="BS8" s="670" t="s">
        <v>128</v>
      </c>
      <c r="BT8" s="670"/>
      <c r="BU8" s="670"/>
      <c r="BV8" s="670"/>
      <c r="BW8" s="670"/>
      <c r="BX8" s="670"/>
      <c r="BY8" s="670"/>
      <c r="BZ8" s="670"/>
      <c r="CA8" s="670"/>
      <c r="CB8" s="674"/>
      <c r="CD8" s="681" t="s">
        <v>240</v>
      </c>
      <c r="CE8" s="682"/>
      <c r="CF8" s="682"/>
      <c r="CG8" s="682"/>
      <c r="CH8" s="682"/>
      <c r="CI8" s="682"/>
      <c r="CJ8" s="682"/>
      <c r="CK8" s="682"/>
      <c r="CL8" s="682"/>
      <c r="CM8" s="682"/>
      <c r="CN8" s="682"/>
      <c r="CO8" s="682"/>
      <c r="CP8" s="682"/>
      <c r="CQ8" s="683"/>
      <c r="CR8" s="666">
        <v>8368960</v>
      </c>
      <c r="CS8" s="667"/>
      <c r="CT8" s="667"/>
      <c r="CU8" s="667"/>
      <c r="CV8" s="667"/>
      <c r="CW8" s="667"/>
      <c r="CX8" s="667"/>
      <c r="CY8" s="668"/>
      <c r="CZ8" s="669">
        <v>26.2</v>
      </c>
      <c r="DA8" s="669"/>
      <c r="DB8" s="669"/>
      <c r="DC8" s="669"/>
      <c r="DD8" s="675">
        <v>27000</v>
      </c>
      <c r="DE8" s="667"/>
      <c r="DF8" s="667"/>
      <c r="DG8" s="667"/>
      <c r="DH8" s="667"/>
      <c r="DI8" s="667"/>
      <c r="DJ8" s="667"/>
      <c r="DK8" s="667"/>
      <c r="DL8" s="667"/>
      <c r="DM8" s="667"/>
      <c r="DN8" s="667"/>
      <c r="DO8" s="667"/>
      <c r="DP8" s="668"/>
      <c r="DQ8" s="675">
        <v>3670078</v>
      </c>
      <c r="DR8" s="667"/>
      <c r="DS8" s="667"/>
      <c r="DT8" s="667"/>
      <c r="DU8" s="667"/>
      <c r="DV8" s="667"/>
      <c r="DW8" s="667"/>
      <c r="DX8" s="667"/>
      <c r="DY8" s="667"/>
      <c r="DZ8" s="667"/>
      <c r="EA8" s="667"/>
      <c r="EB8" s="667"/>
      <c r="EC8" s="676"/>
    </row>
    <row r="9" spans="2:143" ht="11.25" customHeight="1" x14ac:dyDescent="0.15">
      <c r="B9" s="663" t="s">
        <v>241</v>
      </c>
      <c r="C9" s="664"/>
      <c r="D9" s="664"/>
      <c r="E9" s="664"/>
      <c r="F9" s="664"/>
      <c r="G9" s="664"/>
      <c r="H9" s="664"/>
      <c r="I9" s="664"/>
      <c r="J9" s="664"/>
      <c r="K9" s="664"/>
      <c r="L9" s="664"/>
      <c r="M9" s="664"/>
      <c r="N9" s="664"/>
      <c r="O9" s="664"/>
      <c r="P9" s="664"/>
      <c r="Q9" s="665"/>
      <c r="R9" s="666">
        <v>15757</v>
      </c>
      <c r="S9" s="667"/>
      <c r="T9" s="667"/>
      <c r="U9" s="667"/>
      <c r="V9" s="667"/>
      <c r="W9" s="667"/>
      <c r="X9" s="667"/>
      <c r="Y9" s="668"/>
      <c r="Z9" s="669">
        <v>0</v>
      </c>
      <c r="AA9" s="669"/>
      <c r="AB9" s="669"/>
      <c r="AC9" s="669"/>
      <c r="AD9" s="670">
        <v>15757</v>
      </c>
      <c r="AE9" s="670"/>
      <c r="AF9" s="670"/>
      <c r="AG9" s="670"/>
      <c r="AH9" s="670"/>
      <c r="AI9" s="670"/>
      <c r="AJ9" s="670"/>
      <c r="AK9" s="670"/>
      <c r="AL9" s="671">
        <v>0.2</v>
      </c>
      <c r="AM9" s="672"/>
      <c r="AN9" s="672"/>
      <c r="AO9" s="673"/>
      <c r="AP9" s="663" t="s">
        <v>242</v>
      </c>
      <c r="AQ9" s="664"/>
      <c r="AR9" s="664"/>
      <c r="AS9" s="664"/>
      <c r="AT9" s="664"/>
      <c r="AU9" s="664"/>
      <c r="AV9" s="664"/>
      <c r="AW9" s="664"/>
      <c r="AX9" s="664"/>
      <c r="AY9" s="664"/>
      <c r="AZ9" s="664"/>
      <c r="BA9" s="664"/>
      <c r="BB9" s="664"/>
      <c r="BC9" s="664"/>
      <c r="BD9" s="664"/>
      <c r="BE9" s="664"/>
      <c r="BF9" s="665"/>
      <c r="BG9" s="666">
        <v>1110903</v>
      </c>
      <c r="BH9" s="667"/>
      <c r="BI9" s="667"/>
      <c r="BJ9" s="667"/>
      <c r="BK9" s="667"/>
      <c r="BL9" s="667"/>
      <c r="BM9" s="667"/>
      <c r="BN9" s="668"/>
      <c r="BO9" s="669">
        <v>31.2</v>
      </c>
      <c r="BP9" s="669"/>
      <c r="BQ9" s="669"/>
      <c r="BR9" s="669"/>
      <c r="BS9" s="670" t="s">
        <v>128</v>
      </c>
      <c r="BT9" s="670"/>
      <c r="BU9" s="670"/>
      <c r="BV9" s="670"/>
      <c r="BW9" s="670"/>
      <c r="BX9" s="670"/>
      <c r="BY9" s="670"/>
      <c r="BZ9" s="670"/>
      <c r="CA9" s="670"/>
      <c r="CB9" s="674"/>
      <c r="CD9" s="681" t="s">
        <v>243</v>
      </c>
      <c r="CE9" s="682"/>
      <c r="CF9" s="682"/>
      <c r="CG9" s="682"/>
      <c r="CH9" s="682"/>
      <c r="CI9" s="682"/>
      <c r="CJ9" s="682"/>
      <c r="CK9" s="682"/>
      <c r="CL9" s="682"/>
      <c r="CM9" s="682"/>
      <c r="CN9" s="682"/>
      <c r="CO9" s="682"/>
      <c r="CP9" s="682"/>
      <c r="CQ9" s="683"/>
      <c r="CR9" s="666">
        <v>6602690</v>
      </c>
      <c r="CS9" s="667"/>
      <c r="CT9" s="667"/>
      <c r="CU9" s="667"/>
      <c r="CV9" s="667"/>
      <c r="CW9" s="667"/>
      <c r="CX9" s="667"/>
      <c r="CY9" s="668"/>
      <c r="CZ9" s="669">
        <v>20.6</v>
      </c>
      <c r="DA9" s="669"/>
      <c r="DB9" s="669"/>
      <c r="DC9" s="669"/>
      <c r="DD9" s="675">
        <v>14737</v>
      </c>
      <c r="DE9" s="667"/>
      <c r="DF9" s="667"/>
      <c r="DG9" s="667"/>
      <c r="DH9" s="667"/>
      <c r="DI9" s="667"/>
      <c r="DJ9" s="667"/>
      <c r="DK9" s="667"/>
      <c r="DL9" s="667"/>
      <c r="DM9" s="667"/>
      <c r="DN9" s="667"/>
      <c r="DO9" s="667"/>
      <c r="DP9" s="668"/>
      <c r="DQ9" s="675">
        <v>1040308</v>
      </c>
      <c r="DR9" s="667"/>
      <c r="DS9" s="667"/>
      <c r="DT9" s="667"/>
      <c r="DU9" s="667"/>
      <c r="DV9" s="667"/>
      <c r="DW9" s="667"/>
      <c r="DX9" s="667"/>
      <c r="DY9" s="667"/>
      <c r="DZ9" s="667"/>
      <c r="EA9" s="667"/>
      <c r="EB9" s="667"/>
      <c r="EC9" s="676"/>
    </row>
    <row r="10" spans="2:143" ht="11.25" customHeight="1" x14ac:dyDescent="0.15">
      <c r="B10" s="663" t="s">
        <v>244</v>
      </c>
      <c r="C10" s="664"/>
      <c r="D10" s="664"/>
      <c r="E10" s="664"/>
      <c r="F10" s="664"/>
      <c r="G10" s="664"/>
      <c r="H10" s="664"/>
      <c r="I10" s="664"/>
      <c r="J10" s="664"/>
      <c r="K10" s="664"/>
      <c r="L10" s="664"/>
      <c r="M10" s="664"/>
      <c r="N10" s="664"/>
      <c r="O10" s="664"/>
      <c r="P10" s="664"/>
      <c r="Q10" s="665"/>
      <c r="R10" s="666" t="s">
        <v>128</v>
      </c>
      <c r="S10" s="667"/>
      <c r="T10" s="667"/>
      <c r="U10" s="667"/>
      <c r="V10" s="667"/>
      <c r="W10" s="667"/>
      <c r="X10" s="667"/>
      <c r="Y10" s="668"/>
      <c r="Z10" s="669" t="s">
        <v>128</v>
      </c>
      <c r="AA10" s="669"/>
      <c r="AB10" s="669"/>
      <c r="AC10" s="669"/>
      <c r="AD10" s="670" t="s">
        <v>128</v>
      </c>
      <c r="AE10" s="670"/>
      <c r="AF10" s="670"/>
      <c r="AG10" s="670"/>
      <c r="AH10" s="670"/>
      <c r="AI10" s="670"/>
      <c r="AJ10" s="670"/>
      <c r="AK10" s="670"/>
      <c r="AL10" s="671" t="s">
        <v>128</v>
      </c>
      <c r="AM10" s="672"/>
      <c r="AN10" s="672"/>
      <c r="AO10" s="673"/>
      <c r="AP10" s="663" t="s">
        <v>245</v>
      </c>
      <c r="AQ10" s="664"/>
      <c r="AR10" s="664"/>
      <c r="AS10" s="664"/>
      <c r="AT10" s="664"/>
      <c r="AU10" s="664"/>
      <c r="AV10" s="664"/>
      <c r="AW10" s="664"/>
      <c r="AX10" s="664"/>
      <c r="AY10" s="664"/>
      <c r="AZ10" s="664"/>
      <c r="BA10" s="664"/>
      <c r="BB10" s="664"/>
      <c r="BC10" s="664"/>
      <c r="BD10" s="664"/>
      <c r="BE10" s="664"/>
      <c r="BF10" s="665"/>
      <c r="BG10" s="666">
        <v>121515</v>
      </c>
      <c r="BH10" s="667"/>
      <c r="BI10" s="667"/>
      <c r="BJ10" s="667"/>
      <c r="BK10" s="667"/>
      <c r="BL10" s="667"/>
      <c r="BM10" s="667"/>
      <c r="BN10" s="668"/>
      <c r="BO10" s="669">
        <v>3.4</v>
      </c>
      <c r="BP10" s="669"/>
      <c r="BQ10" s="669"/>
      <c r="BR10" s="669"/>
      <c r="BS10" s="670">
        <v>20098</v>
      </c>
      <c r="BT10" s="670"/>
      <c r="BU10" s="670"/>
      <c r="BV10" s="670"/>
      <c r="BW10" s="670"/>
      <c r="BX10" s="670"/>
      <c r="BY10" s="670"/>
      <c r="BZ10" s="670"/>
      <c r="CA10" s="670"/>
      <c r="CB10" s="674"/>
      <c r="CD10" s="681" t="s">
        <v>246</v>
      </c>
      <c r="CE10" s="682"/>
      <c r="CF10" s="682"/>
      <c r="CG10" s="682"/>
      <c r="CH10" s="682"/>
      <c r="CI10" s="682"/>
      <c r="CJ10" s="682"/>
      <c r="CK10" s="682"/>
      <c r="CL10" s="682"/>
      <c r="CM10" s="682"/>
      <c r="CN10" s="682"/>
      <c r="CO10" s="682"/>
      <c r="CP10" s="682"/>
      <c r="CQ10" s="683"/>
      <c r="CR10" s="666">
        <v>15632</v>
      </c>
      <c r="CS10" s="667"/>
      <c r="CT10" s="667"/>
      <c r="CU10" s="667"/>
      <c r="CV10" s="667"/>
      <c r="CW10" s="667"/>
      <c r="CX10" s="667"/>
      <c r="CY10" s="668"/>
      <c r="CZ10" s="669">
        <v>0</v>
      </c>
      <c r="DA10" s="669"/>
      <c r="DB10" s="669"/>
      <c r="DC10" s="669"/>
      <c r="DD10" s="675" t="s">
        <v>128</v>
      </c>
      <c r="DE10" s="667"/>
      <c r="DF10" s="667"/>
      <c r="DG10" s="667"/>
      <c r="DH10" s="667"/>
      <c r="DI10" s="667"/>
      <c r="DJ10" s="667"/>
      <c r="DK10" s="667"/>
      <c r="DL10" s="667"/>
      <c r="DM10" s="667"/>
      <c r="DN10" s="667"/>
      <c r="DO10" s="667"/>
      <c r="DP10" s="668"/>
      <c r="DQ10" s="675">
        <v>15632</v>
      </c>
      <c r="DR10" s="667"/>
      <c r="DS10" s="667"/>
      <c r="DT10" s="667"/>
      <c r="DU10" s="667"/>
      <c r="DV10" s="667"/>
      <c r="DW10" s="667"/>
      <c r="DX10" s="667"/>
      <c r="DY10" s="667"/>
      <c r="DZ10" s="667"/>
      <c r="EA10" s="667"/>
      <c r="EB10" s="667"/>
      <c r="EC10" s="676"/>
    </row>
    <row r="11" spans="2:143" ht="11.25" customHeight="1" x14ac:dyDescent="0.15">
      <c r="B11" s="663" t="s">
        <v>247</v>
      </c>
      <c r="C11" s="664"/>
      <c r="D11" s="664"/>
      <c r="E11" s="664"/>
      <c r="F11" s="664"/>
      <c r="G11" s="664"/>
      <c r="H11" s="664"/>
      <c r="I11" s="664"/>
      <c r="J11" s="664"/>
      <c r="K11" s="664"/>
      <c r="L11" s="664"/>
      <c r="M11" s="664"/>
      <c r="N11" s="664"/>
      <c r="O11" s="664"/>
      <c r="P11" s="664"/>
      <c r="Q11" s="665"/>
      <c r="R11" s="666">
        <v>822054</v>
      </c>
      <c r="S11" s="667"/>
      <c r="T11" s="667"/>
      <c r="U11" s="667"/>
      <c r="V11" s="667"/>
      <c r="W11" s="667"/>
      <c r="X11" s="667"/>
      <c r="Y11" s="668"/>
      <c r="Z11" s="671">
        <v>2.5</v>
      </c>
      <c r="AA11" s="672"/>
      <c r="AB11" s="672"/>
      <c r="AC11" s="684"/>
      <c r="AD11" s="675">
        <v>822054</v>
      </c>
      <c r="AE11" s="667"/>
      <c r="AF11" s="667"/>
      <c r="AG11" s="667"/>
      <c r="AH11" s="667"/>
      <c r="AI11" s="667"/>
      <c r="AJ11" s="667"/>
      <c r="AK11" s="668"/>
      <c r="AL11" s="671">
        <v>8.9</v>
      </c>
      <c r="AM11" s="672"/>
      <c r="AN11" s="672"/>
      <c r="AO11" s="673"/>
      <c r="AP11" s="663" t="s">
        <v>248</v>
      </c>
      <c r="AQ11" s="664"/>
      <c r="AR11" s="664"/>
      <c r="AS11" s="664"/>
      <c r="AT11" s="664"/>
      <c r="AU11" s="664"/>
      <c r="AV11" s="664"/>
      <c r="AW11" s="664"/>
      <c r="AX11" s="664"/>
      <c r="AY11" s="664"/>
      <c r="AZ11" s="664"/>
      <c r="BA11" s="664"/>
      <c r="BB11" s="664"/>
      <c r="BC11" s="664"/>
      <c r="BD11" s="664"/>
      <c r="BE11" s="664"/>
      <c r="BF11" s="665"/>
      <c r="BG11" s="666">
        <v>208320</v>
      </c>
      <c r="BH11" s="667"/>
      <c r="BI11" s="667"/>
      <c r="BJ11" s="667"/>
      <c r="BK11" s="667"/>
      <c r="BL11" s="667"/>
      <c r="BM11" s="667"/>
      <c r="BN11" s="668"/>
      <c r="BO11" s="669">
        <v>5.8</v>
      </c>
      <c r="BP11" s="669"/>
      <c r="BQ11" s="669"/>
      <c r="BR11" s="669"/>
      <c r="BS11" s="670">
        <v>59458</v>
      </c>
      <c r="BT11" s="670"/>
      <c r="BU11" s="670"/>
      <c r="BV11" s="670"/>
      <c r="BW11" s="670"/>
      <c r="BX11" s="670"/>
      <c r="BY11" s="670"/>
      <c r="BZ11" s="670"/>
      <c r="CA11" s="670"/>
      <c r="CB11" s="674"/>
      <c r="CD11" s="681" t="s">
        <v>249</v>
      </c>
      <c r="CE11" s="682"/>
      <c r="CF11" s="682"/>
      <c r="CG11" s="682"/>
      <c r="CH11" s="682"/>
      <c r="CI11" s="682"/>
      <c r="CJ11" s="682"/>
      <c r="CK11" s="682"/>
      <c r="CL11" s="682"/>
      <c r="CM11" s="682"/>
      <c r="CN11" s="682"/>
      <c r="CO11" s="682"/>
      <c r="CP11" s="682"/>
      <c r="CQ11" s="683"/>
      <c r="CR11" s="666">
        <v>1125792</v>
      </c>
      <c r="CS11" s="667"/>
      <c r="CT11" s="667"/>
      <c r="CU11" s="667"/>
      <c r="CV11" s="667"/>
      <c r="CW11" s="667"/>
      <c r="CX11" s="667"/>
      <c r="CY11" s="668"/>
      <c r="CZ11" s="669">
        <v>3.5</v>
      </c>
      <c r="DA11" s="669"/>
      <c r="DB11" s="669"/>
      <c r="DC11" s="669"/>
      <c r="DD11" s="675">
        <v>65898</v>
      </c>
      <c r="DE11" s="667"/>
      <c r="DF11" s="667"/>
      <c r="DG11" s="667"/>
      <c r="DH11" s="667"/>
      <c r="DI11" s="667"/>
      <c r="DJ11" s="667"/>
      <c r="DK11" s="667"/>
      <c r="DL11" s="667"/>
      <c r="DM11" s="667"/>
      <c r="DN11" s="667"/>
      <c r="DO11" s="667"/>
      <c r="DP11" s="668"/>
      <c r="DQ11" s="675">
        <v>449843</v>
      </c>
      <c r="DR11" s="667"/>
      <c r="DS11" s="667"/>
      <c r="DT11" s="667"/>
      <c r="DU11" s="667"/>
      <c r="DV11" s="667"/>
      <c r="DW11" s="667"/>
      <c r="DX11" s="667"/>
      <c r="DY11" s="667"/>
      <c r="DZ11" s="667"/>
      <c r="EA11" s="667"/>
      <c r="EB11" s="667"/>
      <c r="EC11" s="676"/>
    </row>
    <row r="12" spans="2:143" ht="11.25" customHeight="1" x14ac:dyDescent="0.15">
      <c r="B12" s="663" t="s">
        <v>250</v>
      </c>
      <c r="C12" s="664"/>
      <c r="D12" s="664"/>
      <c r="E12" s="664"/>
      <c r="F12" s="664"/>
      <c r="G12" s="664"/>
      <c r="H12" s="664"/>
      <c r="I12" s="664"/>
      <c r="J12" s="664"/>
      <c r="K12" s="664"/>
      <c r="L12" s="664"/>
      <c r="M12" s="664"/>
      <c r="N12" s="664"/>
      <c r="O12" s="664"/>
      <c r="P12" s="664"/>
      <c r="Q12" s="665"/>
      <c r="R12" s="666">
        <v>1047</v>
      </c>
      <c r="S12" s="667"/>
      <c r="T12" s="667"/>
      <c r="U12" s="667"/>
      <c r="V12" s="667"/>
      <c r="W12" s="667"/>
      <c r="X12" s="667"/>
      <c r="Y12" s="668"/>
      <c r="Z12" s="669">
        <v>0</v>
      </c>
      <c r="AA12" s="669"/>
      <c r="AB12" s="669"/>
      <c r="AC12" s="669"/>
      <c r="AD12" s="670">
        <v>1047</v>
      </c>
      <c r="AE12" s="670"/>
      <c r="AF12" s="670"/>
      <c r="AG12" s="670"/>
      <c r="AH12" s="670"/>
      <c r="AI12" s="670"/>
      <c r="AJ12" s="670"/>
      <c r="AK12" s="670"/>
      <c r="AL12" s="671">
        <v>0</v>
      </c>
      <c r="AM12" s="672"/>
      <c r="AN12" s="672"/>
      <c r="AO12" s="673"/>
      <c r="AP12" s="663" t="s">
        <v>251</v>
      </c>
      <c r="AQ12" s="664"/>
      <c r="AR12" s="664"/>
      <c r="AS12" s="664"/>
      <c r="AT12" s="664"/>
      <c r="AU12" s="664"/>
      <c r="AV12" s="664"/>
      <c r="AW12" s="664"/>
      <c r="AX12" s="664"/>
      <c r="AY12" s="664"/>
      <c r="AZ12" s="664"/>
      <c r="BA12" s="664"/>
      <c r="BB12" s="664"/>
      <c r="BC12" s="664"/>
      <c r="BD12" s="664"/>
      <c r="BE12" s="664"/>
      <c r="BF12" s="665"/>
      <c r="BG12" s="666">
        <v>1499636</v>
      </c>
      <c r="BH12" s="667"/>
      <c r="BI12" s="667"/>
      <c r="BJ12" s="667"/>
      <c r="BK12" s="667"/>
      <c r="BL12" s="667"/>
      <c r="BM12" s="667"/>
      <c r="BN12" s="668"/>
      <c r="BO12" s="669">
        <v>42.1</v>
      </c>
      <c r="BP12" s="669"/>
      <c r="BQ12" s="669"/>
      <c r="BR12" s="669"/>
      <c r="BS12" s="670" t="s">
        <v>128</v>
      </c>
      <c r="BT12" s="670"/>
      <c r="BU12" s="670"/>
      <c r="BV12" s="670"/>
      <c r="BW12" s="670"/>
      <c r="BX12" s="670"/>
      <c r="BY12" s="670"/>
      <c r="BZ12" s="670"/>
      <c r="CA12" s="670"/>
      <c r="CB12" s="674"/>
      <c r="CD12" s="681" t="s">
        <v>252</v>
      </c>
      <c r="CE12" s="682"/>
      <c r="CF12" s="682"/>
      <c r="CG12" s="682"/>
      <c r="CH12" s="682"/>
      <c r="CI12" s="682"/>
      <c r="CJ12" s="682"/>
      <c r="CK12" s="682"/>
      <c r="CL12" s="682"/>
      <c r="CM12" s="682"/>
      <c r="CN12" s="682"/>
      <c r="CO12" s="682"/>
      <c r="CP12" s="682"/>
      <c r="CQ12" s="683"/>
      <c r="CR12" s="666">
        <v>986563</v>
      </c>
      <c r="CS12" s="667"/>
      <c r="CT12" s="667"/>
      <c r="CU12" s="667"/>
      <c r="CV12" s="667"/>
      <c r="CW12" s="667"/>
      <c r="CX12" s="667"/>
      <c r="CY12" s="668"/>
      <c r="CZ12" s="669">
        <v>3.1</v>
      </c>
      <c r="DA12" s="669"/>
      <c r="DB12" s="669"/>
      <c r="DC12" s="669"/>
      <c r="DD12" s="675">
        <v>97832</v>
      </c>
      <c r="DE12" s="667"/>
      <c r="DF12" s="667"/>
      <c r="DG12" s="667"/>
      <c r="DH12" s="667"/>
      <c r="DI12" s="667"/>
      <c r="DJ12" s="667"/>
      <c r="DK12" s="667"/>
      <c r="DL12" s="667"/>
      <c r="DM12" s="667"/>
      <c r="DN12" s="667"/>
      <c r="DO12" s="667"/>
      <c r="DP12" s="668"/>
      <c r="DQ12" s="675">
        <v>488237</v>
      </c>
      <c r="DR12" s="667"/>
      <c r="DS12" s="667"/>
      <c r="DT12" s="667"/>
      <c r="DU12" s="667"/>
      <c r="DV12" s="667"/>
      <c r="DW12" s="667"/>
      <c r="DX12" s="667"/>
      <c r="DY12" s="667"/>
      <c r="DZ12" s="667"/>
      <c r="EA12" s="667"/>
      <c r="EB12" s="667"/>
      <c r="EC12" s="676"/>
    </row>
    <row r="13" spans="2:143" ht="11.25" customHeight="1" x14ac:dyDescent="0.15">
      <c r="B13" s="663" t="s">
        <v>253</v>
      </c>
      <c r="C13" s="664"/>
      <c r="D13" s="664"/>
      <c r="E13" s="664"/>
      <c r="F13" s="664"/>
      <c r="G13" s="664"/>
      <c r="H13" s="664"/>
      <c r="I13" s="664"/>
      <c r="J13" s="664"/>
      <c r="K13" s="664"/>
      <c r="L13" s="664"/>
      <c r="M13" s="664"/>
      <c r="N13" s="664"/>
      <c r="O13" s="664"/>
      <c r="P13" s="664"/>
      <c r="Q13" s="665"/>
      <c r="R13" s="666" t="s">
        <v>128</v>
      </c>
      <c r="S13" s="667"/>
      <c r="T13" s="667"/>
      <c r="U13" s="667"/>
      <c r="V13" s="667"/>
      <c r="W13" s="667"/>
      <c r="X13" s="667"/>
      <c r="Y13" s="668"/>
      <c r="Z13" s="669" t="s">
        <v>128</v>
      </c>
      <c r="AA13" s="669"/>
      <c r="AB13" s="669"/>
      <c r="AC13" s="669"/>
      <c r="AD13" s="670" t="s">
        <v>128</v>
      </c>
      <c r="AE13" s="670"/>
      <c r="AF13" s="670"/>
      <c r="AG13" s="670"/>
      <c r="AH13" s="670"/>
      <c r="AI13" s="670"/>
      <c r="AJ13" s="670"/>
      <c r="AK13" s="670"/>
      <c r="AL13" s="671" t="s">
        <v>128</v>
      </c>
      <c r="AM13" s="672"/>
      <c r="AN13" s="672"/>
      <c r="AO13" s="673"/>
      <c r="AP13" s="663" t="s">
        <v>254</v>
      </c>
      <c r="AQ13" s="664"/>
      <c r="AR13" s="664"/>
      <c r="AS13" s="664"/>
      <c r="AT13" s="664"/>
      <c r="AU13" s="664"/>
      <c r="AV13" s="664"/>
      <c r="AW13" s="664"/>
      <c r="AX13" s="664"/>
      <c r="AY13" s="664"/>
      <c r="AZ13" s="664"/>
      <c r="BA13" s="664"/>
      <c r="BB13" s="664"/>
      <c r="BC13" s="664"/>
      <c r="BD13" s="664"/>
      <c r="BE13" s="664"/>
      <c r="BF13" s="665"/>
      <c r="BG13" s="666">
        <v>1489985</v>
      </c>
      <c r="BH13" s="667"/>
      <c r="BI13" s="667"/>
      <c r="BJ13" s="667"/>
      <c r="BK13" s="667"/>
      <c r="BL13" s="667"/>
      <c r="BM13" s="667"/>
      <c r="BN13" s="668"/>
      <c r="BO13" s="669">
        <v>41.8</v>
      </c>
      <c r="BP13" s="669"/>
      <c r="BQ13" s="669"/>
      <c r="BR13" s="669"/>
      <c r="BS13" s="670" t="s">
        <v>128</v>
      </c>
      <c r="BT13" s="670"/>
      <c r="BU13" s="670"/>
      <c r="BV13" s="670"/>
      <c r="BW13" s="670"/>
      <c r="BX13" s="670"/>
      <c r="BY13" s="670"/>
      <c r="BZ13" s="670"/>
      <c r="CA13" s="670"/>
      <c r="CB13" s="674"/>
      <c r="CD13" s="681" t="s">
        <v>255</v>
      </c>
      <c r="CE13" s="682"/>
      <c r="CF13" s="682"/>
      <c r="CG13" s="682"/>
      <c r="CH13" s="682"/>
      <c r="CI13" s="682"/>
      <c r="CJ13" s="682"/>
      <c r="CK13" s="682"/>
      <c r="CL13" s="682"/>
      <c r="CM13" s="682"/>
      <c r="CN13" s="682"/>
      <c r="CO13" s="682"/>
      <c r="CP13" s="682"/>
      <c r="CQ13" s="683"/>
      <c r="CR13" s="666">
        <v>1332705</v>
      </c>
      <c r="CS13" s="667"/>
      <c r="CT13" s="667"/>
      <c r="CU13" s="667"/>
      <c r="CV13" s="667"/>
      <c r="CW13" s="667"/>
      <c r="CX13" s="667"/>
      <c r="CY13" s="668"/>
      <c r="CZ13" s="669">
        <v>4.2</v>
      </c>
      <c r="DA13" s="669"/>
      <c r="DB13" s="669"/>
      <c r="DC13" s="669"/>
      <c r="DD13" s="675">
        <v>711838</v>
      </c>
      <c r="DE13" s="667"/>
      <c r="DF13" s="667"/>
      <c r="DG13" s="667"/>
      <c r="DH13" s="667"/>
      <c r="DI13" s="667"/>
      <c r="DJ13" s="667"/>
      <c r="DK13" s="667"/>
      <c r="DL13" s="667"/>
      <c r="DM13" s="667"/>
      <c r="DN13" s="667"/>
      <c r="DO13" s="667"/>
      <c r="DP13" s="668"/>
      <c r="DQ13" s="675">
        <v>642123</v>
      </c>
      <c r="DR13" s="667"/>
      <c r="DS13" s="667"/>
      <c r="DT13" s="667"/>
      <c r="DU13" s="667"/>
      <c r="DV13" s="667"/>
      <c r="DW13" s="667"/>
      <c r="DX13" s="667"/>
      <c r="DY13" s="667"/>
      <c r="DZ13" s="667"/>
      <c r="EA13" s="667"/>
      <c r="EB13" s="667"/>
      <c r="EC13" s="676"/>
    </row>
    <row r="14" spans="2:143" ht="11.25" customHeight="1" x14ac:dyDescent="0.15">
      <c r="B14" s="663" t="s">
        <v>256</v>
      </c>
      <c r="C14" s="664"/>
      <c r="D14" s="664"/>
      <c r="E14" s="664"/>
      <c r="F14" s="664"/>
      <c r="G14" s="664"/>
      <c r="H14" s="664"/>
      <c r="I14" s="664"/>
      <c r="J14" s="664"/>
      <c r="K14" s="664"/>
      <c r="L14" s="664"/>
      <c r="M14" s="664"/>
      <c r="N14" s="664"/>
      <c r="O14" s="664"/>
      <c r="P14" s="664"/>
      <c r="Q14" s="665"/>
      <c r="R14" s="666" t="s">
        <v>128</v>
      </c>
      <c r="S14" s="667"/>
      <c r="T14" s="667"/>
      <c r="U14" s="667"/>
      <c r="V14" s="667"/>
      <c r="W14" s="667"/>
      <c r="X14" s="667"/>
      <c r="Y14" s="668"/>
      <c r="Z14" s="669" t="s">
        <v>128</v>
      </c>
      <c r="AA14" s="669"/>
      <c r="AB14" s="669"/>
      <c r="AC14" s="669"/>
      <c r="AD14" s="670" t="s">
        <v>128</v>
      </c>
      <c r="AE14" s="670"/>
      <c r="AF14" s="670"/>
      <c r="AG14" s="670"/>
      <c r="AH14" s="670"/>
      <c r="AI14" s="670"/>
      <c r="AJ14" s="670"/>
      <c r="AK14" s="670"/>
      <c r="AL14" s="671" t="s">
        <v>128</v>
      </c>
      <c r="AM14" s="672"/>
      <c r="AN14" s="672"/>
      <c r="AO14" s="673"/>
      <c r="AP14" s="663" t="s">
        <v>257</v>
      </c>
      <c r="AQ14" s="664"/>
      <c r="AR14" s="664"/>
      <c r="AS14" s="664"/>
      <c r="AT14" s="664"/>
      <c r="AU14" s="664"/>
      <c r="AV14" s="664"/>
      <c r="AW14" s="664"/>
      <c r="AX14" s="664"/>
      <c r="AY14" s="664"/>
      <c r="AZ14" s="664"/>
      <c r="BA14" s="664"/>
      <c r="BB14" s="664"/>
      <c r="BC14" s="664"/>
      <c r="BD14" s="664"/>
      <c r="BE14" s="664"/>
      <c r="BF14" s="665"/>
      <c r="BG14" s="666">
        <v>127394</v>
      </c>
      <c r="BH14" s="667"/>
      <c r="BI14" s="667"/>
      <c r="BJ14" s="667"/>
      <c r="BK14" s="667"/>
      <c r="BL14" s="667"/>
      <c r="BM14" s="667"/>
      <c r="BN14" s="668"/>
      <c r="BO14" s="669">
        <v>3.6</v>
      </c>
      <c r="BP14" s="669"/>
      <c r="BQ14" s="669"/>
      <c r="BR14" s="669"/>
      <c r="BS14" s="670" t="s">
        <v>128</v>
      </c>
      <c r="BT14" s="670"/>
      <c r="BU14" s="670"/>
      <c r="BV14" s="670"/>
      <c r="BW14" s="670"/>
      <c r="BX14" s="670"/>
      <c r="BY14" s="670"/>
      <c r="BZ14" s="670"/>
      <c r="CA14" s="670"/>
      <c r="CB14" s="674"/>
      <c r="CD14" s="681" t="s">
        <v>258</v>
      </c>
      <c r="CE14" s="682"/>
      <c r="CF14" s="682"/>
      <c r="CG14" s="682"/>
      <c r="CH14" s="682"/>
      <c r="CI14" s="682"/>
      <c r="CJ14" s="682"/>
      <c r="CK14" s="682"/>
      <c r="CL14" s="682"/>
      <c r="CM14" s="682"/>
      <c r="CN14" s="682"/>
      <c r="CO14" s="682"/>
      <c r="CP14" s="682"/>
      <c r="CQ14" s="683"/>
      <c r="CR14" s="666">
        <v>1121470</v>
      </c>
      <c r="CS14" s="667"/>
      <c r="CT14" s="667"/>
      <c r="CU14" s="667"/>
      <c r="CV14" s="667"/>
      <c r="CW14" s="667"/>
      <c r="CX14" s="667"/>
      <c r="CY14" s="668"/>
      <c r="CZ14" s="669">
        <v>3.5</v>
      </c>
      <c r="DA14" s="669"/>
      <c r="DB14" s="669"/>
      <c r="DC14" s="669"/>
      <c r="DD14" s="675">
        <v>496710</v>
      </c>
      <c r="DE14" s="667"/>
      <c r="DF14" s="667"/>
      <c r="DG14" s="667"/>
      <c r="DH14" s="667"/>
      <c r="DI14" s="667"/>
      <c r="DJ14" s="667"/>
      <c r="DK14" s="667"/>
      <c r="DL14" s="667"/>
      <c r="DM14" s="667"/>
      <c r="DN14" s="667"/>
      <c r="DO14" s="667"/>
      <c r="DP14" s="668"/>
      <c r="DQ14" s="675">
        <v>619005</v>
      </c>
      <c r="DR14" s="667"/>
      <c r="DS14" s="667"/>
      <c r="DT14" s="667"/>
      <c r="DU14" s="667"/>
      <c r="DV14" s="667"/>
      <c r="DW14" s="667"/>
      <c r="DX14" s="667"/>
      <c r="DY14" s="667"/>
      <c r="DZ14" s="667"/>
      <c r="EA14" s="667"/>
      <c r="EB14" s="667"/>
      <c r="EC14" s="676"/>
    </row>
    <row r="15" spans="2:143" ht="11.25" customHeight="1" x14ac:dyDescent="0.15">
      <c r="B15" s="663" t="s">
        <v>259</v>
      </c>
      <c r="C15" s="664"/>
      <c r="D15" s="664"/>
      <c r="E15" s="664"/>
      <c r="F15" s="664"/>
      <c r="G15" s="664"/>
      <c r="H15" s="664"/>
      <c r="I15" s="664"/>
      <c r="J15" s="664"/>
      <c r="K15" s="664"/>
      <c r="L15" s="664"/>
      <c r="M15" s="664"/>
      <c r="N15" s="664"/>
      <c r="O15" s="664"/>
      <c r="P15" s="664"/>
      <c r="Q15" s="665"/>
      <c r="R15" s="666" t="s">
        <v>128</v>
      </c>
      <c r="S15" s="667"/>
      <c r="T15" s="667"/>
      <c r="U15" s="667"/>
      <c r="V15" s="667"/>
      <c r="W15" s="667"/>
      <c r="X15" s="667"/>
      <c r="Y15" s="668"/>
      <c r="Z15" s="669" t="s">
        <v>128</v>
      </c>
      <c r="AA15" s="669"/>
      <c r="AB15" s="669"/>
      <c r="AC15" s="669"/>
      <c r="AD15" s="670" t="s">
        <v>128</v>
      </c>
      <c r="AE15" s="670"/>
      <c r="AF15" s="670"/>
      <c r="AG15" s="670"/>
      <c r="AH15" s="670"/>
      <c r="AI15" s="670"/>
      <c r="AJ15" s="670"/>
      <c r="AK15" s="670"/>
      <c r="AL15" s="671" t="s">
        <v>128</v>
      </c>
      <c r="AM15" s="672"/>
      <c r="AN15" s="672"/>
      <c r="AO15" s="673"/>
      <c r="AP15" s="663" t="s">
        <v>260</v>
      </c>
      <c r="AQ15" s="664"/>
      <c r="AR15" s="664"/>
      <c r="AS15" s="664"/>
      <c r="AT15" s="664"/>
      <c r="AU15" s="664"/>
      <c r="AV15" s="664"/>
      <c r="AW15" s="664"/>
      <c r="AX15" s="664"/>
      <c r="AY15" s="664"/>
      <c r="AZ15" s="664"/>
      <c r="BA15" s="664"/>
      <c r="BB15" s="664"/>
      <c r="BC15" s="664"/>
      <c r="BD15" s="664"/>
      <c r="BE15" s="664"/>
      <c r="BF15" s="665"/>
      <c r="BG15" s="666">
        <v>274673</v>
      </c>
      <c r="BH15" s="667"/>
      <c r="BI15" s="667"/>
      <c r="BJ15" s="667"/>
      <c r="BK15" s="667"/>
      <c r="BL15" s="667"/>
      <c r="BM15" s="667"/>
      <c r="BN15" s="668"/>
      <c r="BO15" s="669">
        <v>7.7</v>
      </c>
      <c r="BP15" s="669"/>
      <c r="BQ15" s="669"/>
      <c r="BR15" s="669"/>
      <c r="BS15" s="670" t="s">
        <v>128</v>
      </c>
      <c r="BT15" s="670"/>
      <c r="BU15" s="670"/>
      <c r="BV15" s="670"/>
      <c r="BW15" s="670"/>
      <c r="BX15" s="670"/>
      <c r="BY15" s="670"/>
      <c r="BZ15" s="670"/>
      <c r="CA15" s="670"/>
      <c r="CB15" s="674"/>
      <c r="CD15" s="681" t="s">
        <v>261</v>
      </c>
      <c r="CE15" s="682"/>
      <c r="CF15" s="682"/>
      <c r="CG15" s="682"/>
      <c r="CH15" s="682"/>
      <c r="CI15" s="682"/>
      <c r="CJ15" s="682"/>
      <c r="CK15" s="682"/>
      <c r="CL15" s="682"/>
      <c r="CM15" s="682"/>
      <c r="CN15" s="682"/>
      <c r="CO15" s="682"/>
      <c r="CP15" s="682"/>
      <c r="CQ15" s="683"/>
      <c r="CR15" s="666">
        <v>1340650</v>
      </c>
      <c r="CS15" s="667"/>
      <c r="CT15" s="667"/>
      <c r="CU15" s="667"/>
      <c r="CV15" s="667"/>
      <c r="CW15" s="667"/>
      <c r="CX15" s="667"/>
      <c r="CY15" s="668"/>
      <c r="CZ15" s="669">
        <v>4.2</v>
      </c>
      <c r="DA15" s="669"/>
      <c r="DB15" s="669"/>
      <c r="DC15" s="669"/>
      <c r="DD15" s="675">
        <v>338109</v>
      </c>
      <c r="DE15" s="667"/>
      <c r="DF15" s="667"/>
      <c r="DG15" s="667"/>
      <c r="DH15" s="667"/>
      <c r="DI15" s="667"/>
      <c r="DJ15" s="667"/>
      <c r="DK15" s="667"/>
      <c r="DL15" s="667"/>
      <c r="DM15" s="667"/>
      <c r="DN15" s="667"/>
      <c r="DO15" s="667"/>
      <c r="DP15" s="668"/>
      <c r="DQ15" s="675">
        <v>906436</v>
      </c>
      <c r="DR15" s="667"/>
      <c r="DS15" s="667"/>
      <c r="DT15" s="667"/>
      <c r="DU15" s="667"/>
      <c r="DV15" s="667"/>
      <c r="DW15" s="667"/>
      <c r="DX15" s="667"/>
      <c r="DY15" s="667"/>
      <c r="DZ15" s="667"/>
      <c r="EA15" s="667"/>
      <c r="EB15" s="667"/>
      <c r="EC15" s="676"/>
    </row>
    <row r="16" spans="2:143" ht="11.25" customHeight="1" x14ac:dyDescent="0.15">
      <c r="B16" s="663" t="s">
        <v>262</v>
      </c>
      <c r="C16" s="664"/>
      <c r="D16" s="664"/>
      <c r="E16" s="664"/>
      <c r="F16" s="664"/>
      <c r="G16" s="664"/>
      <c r="H16" s="664"/>
      <c r="I16" s="664"/>
      <c r="J16" s="664"/>
      <c r="K16" s="664"/>
      <c r="L16" s="664"/>
      <c r="M16" s="664"/>
      <c r="N16" s="664"/>
      <c r="O16" s="664"/>
      <c r="P16" s="664"/>
      <c r="Q16" s="665"/>
      <c r="R16" s="666">
        <v>9011</v>
      </c>
      <c r="S16" s="667"/>
      <c r="T16" s="667"/>
      <c r="U16" s="667"/>
      <c r="V16" s="667"/>
      <c r="W16" s="667"/>
      <c r="X16" s="667"/>
      <c r="Y16" s="668"/>
      <c r="Z16" s="669">
        <v>0</v>
      </c>
      <c r="AA16" s="669"/>
      <c r="AB16" s="669"/>
      <c r="AC16" s="669"/>
      <c r="AD16" s="670">
        <v>9011</v>
      </c>
      <c r="AE16" s="670"/>
      <c r="AF16" s="670"/>
      <c r="AG16" s="670"/>
      <c r="AH16" s="670"/>
      <c r="AI16" s="670"/>
      <c r="AJ16" s="670"/>
      <c r="AK16" s="670"/>
      <c r="AL16" s="671">
        <v>0.1</v>
      </c>
      <c r="AM16" s="672"/>
      <c r="AN16" s="672"/>
      <c r="AO16" s="673"/>
      <c r="AP16" s="663" t="s">
        <v>263</v>
      </c>
      <c r="AQ16" s="664"/>
      <c r="AR16" s="664"/>
      <c r="AS16" s="664"/>
      <c r="AT16" s="664"/>
      <c r="AU16" s="664"/>
      <c r="AV16" s="664"/>
      <c r="AW16" s="664"/>
      <c r="AX16" s="664"/>
      <c r="AY16" s="664"/>
      <c r="AZ16" s="664"/>
      <c r="BA16" s="664"/>
      <c r="BB16" s="664"/>
      <c r="BC16" s="664"/>
      <c r="BD16" s="664"/>
      <c r="BE16" s="664"/>
      <c r="BF16" s="665"/>
      <c r="BG16" s="666" t="s">
        <v>128</v>
      </c>
      <c r="BH16" s="667"/>
      <c r="BI16" s="667"/>
      <c r="BJ16" s="667"/>
      <c r="BK16" s="667"/>
      <c r="BL16" s="667"/>
      <c r="BM16" s="667"/>
      <c r="BN16" s="668"/>
      <c r="BO16" s="669" t="s">
        <v>128</v>
      </c>
      <c r="BP16" s="669"/>
      <c r="BQ16" s="669"/>
      <c r="BR16" s="669"/>
      <c r="BS16" s="670" t="s">
        <v>128</v>
      </c>
      <c r="BT16" s="670"/>
      <c r="BU16" s="670"/>
      <c r="BV16" s="670"/>
      <c r="BW16" s="670"/>
      <c r="BX16" s="670"/>
      <c r="BY16" s="670"/>
      <c r="BZ16" s="670"/>
      <c r="CA16" s="670"/>
      <c r="CB16" s="674"/>
      <c r="CD16" s="681" t="s">
        <v>264</v>
      </c>
      <c r="CE16" s="682"/>
      <c r="CF16" s="682"/>
      <c r="CG16" s="682"/>
      <c r="CH16" s="682"/>
      <c r="CI16" s="682"/>
      <c r="CJ16" s="682"/>
      <c r="CK16" s="682"/>
      <c r="CL16" s="682"/>
      <c r="CM16" s="682"/>
      <c r="CN16" s="682"/>
      <c r="CO16" s="682"/>
      <c r="CP16" s="682"/>
      <c r="CQ16" s="683"/>
      <c r="CR16" s="666">
        <v>2395312</v>
      </c>
      <c r="CS16" s="667"/>
      <c r="CT16" s="667"/>
      <c r="CU16" s="667"/>
      <c r="CV16" s="667"/>
      <c r="CW16" s="667"/>
      <c r="CX16" s="667"/>
      <c r="CY16" s="668"/>
      <c r="CZ16" s="669">
        <v>7.5</v>
      </c>
      <c r="DA16" s="669"/>
      <c r="DB16" s="669"/>
      <c r="DC16" s="669"/>
      <c r="DD16" s="675" t="s">
        <v>128</v>
      </c>
      <c r="DE16" s="667"/>
      <c r="DF16" s="667"/>
      <c r="DG16" s="667"/>
      <c r="DH16" s="667"/>
      <c r="DI16" s="667"/>
      <c r="DJ16" s="667"/>
      <c r="DK16" s="667"/>
      <c r="DL16" s="667"/>
      <c r="DM16" s="667"/>
      <c r="DN16" s="667"/>
      <c r="DO16" s="667"/>
      <c r="DP16" s="668"/>
      <c r="DQ16" s="675">
        <v>629237</v>
      </c>
      <c r="DR16" s="667"/>
      <c r="DS16" s="667"/>
      <c r="DT16" s="667"/>
      <c r="DU16" s="667"/>
      <c r="DV16" s="667"/>
      <c r="DW16" s="667"/>
      <c r="DX16" s="667"/>
      <c r="DY16" s="667"/>
      <c r="DZ16" s="667"/>
      <c r="EA16" s="667"/>
      <c r="EB16" s="667"/>
      <c r="EC16" s="676"/>
    </row>
    <row r="17" spans="2:133" ht="11.25" customHeight="1" x14ac:dyDescent="0.15">
      <c r="B17" s="663" t="s">
        <v>265</v>
      </c>
      <c r="C17" s="664"/>
      <c r="D17" s="664"/>
      <c r="E17" s="664"/>
      <c r="F17" s="664"/>
      <c r="G17" s="664"/>
      <c r="H17" s="664"/>
      <c r="I17" s="664"/>
      <c r="J17" s="664"/>
      <c r="K17" s="664"/>
      <c r="L17" s="664"/>
      <c r="M17" s="664"/>
      <c r="N17" s="664"/>
      <c r="O17" s="664"/>
      <c r="P17" s="664"/>
      <c r="Q17" s="665"/>
      <c r="R17" s="666">
        <v>46825</v>
      </c>
      <c r="S17" s="667"/>
      <c r="T17" s="667"/>
      <c r="U17" s="667"/>
      <c r="V17" s="667"/>
      <c r="W17" s="667"/>
      <c r="X17" s="667"/>
      <c r="Y17" s="668"/>
      <c r="Z17" s="669">
        <v>0.1</v>
      </c>
      <c r="AA17" s="669"/>
      <c r="AB17" s="669"/>
      <c r="AC17" s="669"/>
      <c r="AD17" s="670">
        <v>46825</v>
      </c>
      <c r="AE17" s="670"/>
      <c r="AF17" s="670"/>
      <c r="AG17" s="670"/>
      <c r="AH17" s="670"/>
      <c r="AI17" s="670"/>
      <c r="AJ17" s="670"/>
      <c r="AK17" s="670"/>
      <c r="AL17" s="671">
        <v>0.5</v>
      </c>
      <c r="AM17" s="672"/>
      <c r="AN17" s="672"/>
      <c r="AO17" s="673"/>
      <c r="AP17" s="663" t="s">
        <v>266</v>
      </c>
      <c r="AQ17" s="664"/>
      <c r="AR17" s="664"/>
      <c r="AS17" s="664"/>
      <c r="AT17" s="664"/>
      <c r="AU17" s="664"/>
      <c r="AV17" s="664"/>
      <c r="AW17" s="664"/>
      <c r="AX17" s="664"/>
      <c r="AY17" s="664"/>
      <c r="AZ17" s="664"/>
      <c r="BA17" s="664"/>
      <c r="BB17" s="664"/>
      <c r="BC17" s="664"/>
      <c r="BD17" s="664"/>
      <c r="BE17" s="664"/>
      <c r="BF17" s="665"/>
      <c r="BG17" s="666" t="s">
        <v>128</v>
      </c>
      <c r="BH17" s="667"/>
      <c r="BI17" s="667"/>
      <c r="BJ17" s="667"/>
      <c r="BK17" s="667"/>
      <c r="BL17" s="667"/>
      <c r="BM17" s="667"/>
      <c r="BN17" s="668"/>
      <c r="BO17" s="669" t="s">
        <v>128</v>
      </c>
      <c r="BP17" s="669"/>
      <c r="BQ17" s="669"/>
      <c r="BR17" s="669"/>
      <c r="BS17" s="670" t="s">
        <v>128</v>
      </c>
      <c r="BT17" s="670"/>
      <c r="BU17" s="670"/>
      <c r="BV17" s="670"/>
      <c r="BW17" s="670"/>
      <c r="BX17" s="670"/>
      <c r="BY17" s="670"/>
      <c r="BZ17" s="670"/>
      <c r="CA17" s="670"/>
      <c r="CB17" s="674"/>
      <c r="CD17" s="681" t="s">
        <v>267</v>
      </c>
      <c r="CE17" s="682"/>
      <c r="CF17" s="682"/>
      <c r="CG17" s="682"/>
      <c r="CH17" s="682"/>
      <c r="CI17" s="682"/>
      <c r="CJ17" s="682"/>
      <c r="CK17" s="682"/>
      <c r="CL17" s="682"/>
      <c r="CM17" s="682"/>
      <c r="CN17" s="682"/>
      <c r="CO17" s="682"/>
      <c r="CP17" s="682"/>
      <c r="CQ17" s="683"/>
      <c r="CR17" s="666">
        <v>1524339</v>
      </c>
      <c r="CS17" s="667"/>
      <c r="CT17" s="667"/>
      <c r="CU17" s="667"/>
      <c r="CV17" s="667"/>
      <c r="CW17" s="667"/>
      <c r="CX17" s="667"/>
      <c r="CY17" s="668"/>
      <c r="CZ17" s="669">
        <v>4.8</v>
      </c>
      <c r="DA17" s="669"/>
      <c r="DB17" s="669"/>
      <c r="DC17" s="669"/>
      <c r="DD17" s="675" t="s">
        <v>128</v>
      </c>
      <c r="DE17" s="667"/>
      <c r="DF17" s="667"/>
      <c r="DG17" s="667"/>
      <c r="DH17" s="667"/>
      <c r="DI17" s="667"/>
      <c r="DJ17" s="667"/>
      <c r="DK17" s="667"/>
      <c r="DL17" s="667"/>
      <c r="DM17" s="667"/>
      <c r="DN17" s="667"/>
      <c r="DO17" s="667"/>
      <c r="DP17" s="668"/>
      <c r="DQ17" s="675">
        <v>1426107</v>
      </c>
      <c r="DR17" s="667"/>
      <c r="DS17" s="667"/>
      <c r="DT17" s="667"/>
      <c r="DU17" s="667"/>
      <c r="DV17" s="667"/>
      <c r="DW17" s="667"/>
      <c r="DX17" s="667"/>
      <c r="DY17" s="667"/>
      <c r="DZ17" s="667"/>
      <c r="EA17" s="667"/>
      <c r="EB17" s="667"/>
      <c r="EC17" s="676"/>
    </row>
    <row r="18" spans="2:133" ht="11.25" customHeight="1" x14ac:dyDescent="0.15">
      <c r="B18" s="663" t="s">
        <v>268</v>
      </c>
      <c r="C18" s="664"/>
      <c r="D18" s="664"/>
      <c r="E18" s="664"/>
      <c r="F18" s="664"/>
      <c r="G18" s="664"/>
      <c r="H18" s="664"/>
      <c r="I18" s="664"/>
      <c r="J18" s="664"/>
      <c r="K18" s="664"/>
      <c r="L18" s="664"/>
      <c r="M18" s="664"/>
      <c r="N18" s="664"/>
      <c r="O18" s="664"/>
      <c r="P18" s="664"/>
      <c r="Q18" s="665"/>
      <c r="R18" s="666">
        <v>90076</v>
      </c>
      <c r="S18" s="667"/>
      <c r="T18" s="667"/>
      <c r="U18" s="667"/>
      <c r="V18" s="667"/>
      <c r="W18" s="667"/>
      <c r="X18" s="667"/>
      <c r="Y18" s="668"/>
      <c r="Z18" s="669">
        <v>0.3</v>
      </c>
      <c r="AA18" s="669"/>
      <c r="AB18" s="669"/>
      <c r="AC18" s="669"/>
      <c r="AD18" s="670">
        <v>83594</v>
      </c>
      <c r="AE18" s="670"/>
      <c r="AF18" s="670"/>
      <c r="AG18" s="670"/>
      <c r="AH18" s="670"/>
      <c r="AI18" s="670"/>
      <c r="AJ18" s="670"/>
      <c r="AK18" s="670"/>
      <c r="AL18" s="671">
        <v>0.89999997615814209</v>
      </c>
      <c r="AM18" s="672"/>
      <c r="AN18" s="672"/>
      <c r="AO18" s="673"/>
      <c r="AP18" s="663" t="s">
        <v>269</v>
      </c>
      <c r="AQ18" s="664"/>
      <c r="AR18" s="664"/>
      <c r="AS18" s="664"/>
      <c r="AT18" s="664"/>
      <c r="AU18" s="664"/>
      <c r="AV18" s="664"/>
      <c r="AW18" s="664"/>
      <c r="AX18" s="664"/>
      <c r="AY18" s="664"/>
      <c r="AZ18" s="664"/>
      <c r="BA18" s="664"/>
      <c r="BB18" s="664"/>
      <c r="BC18" s="664"/>
      <c r="BD18" s="664"/>
      <c r="BE18" s="664"/>
      <c r="BF18" s="665"/>
      <c r="BG18" s="666" t="s">
        <v>128</v>
      </c>
      <c r="BH18" s="667"/>
      <c r="BI18" s="667"/>
      <c r="BJ18" s="667"/>
      <c r="BK18" s="667"/>
      <c r="BL18" s="667"/>
      <c r="BM18" s="667"/>
      <c r="BN18" s="668"/>
      <c r="BO18" s="669" t="s">
        <v>128</v>
      </c>
      <c r="BP18" s="669"/>
      <c r="BQ18" s="669"/>
      <c r="BR18" s="669"/>
      <c r="BS18" s="670" t="s">
        <v>128</v>
      </c>
      <c r="BT18" s="670"/>
      <c r="BU18" s="670"/>
      <c r="BV18" s="670"/>
      <c r="BW18" s="670"/>
      <c r="BX18" s="670"/>
      <c r="BY18" s="670"/>
      <c r="BZ18" s="670"/>
      <c r="CA18" s="670"/>
      <c r="CB18" s="674"/>
      <c r="CD18" s="681" t="s">
        <v>270</v>
      </c>
      <c r="CE18" s="682"/>
      <c r="CF18" s="682"/>
      <c r="CG18" s="682"/>
      <c r="CH18" s="682"/>
      <c r="CI18" s="682"/>
      <c r="CJ18" s="682"/>
      <c r="CK18" s="682"/>
      <c r="CL18" s="682"/>
      <c r="CM18" s="682"/>
      <c r="CN18" s="682"/>
      <c r="CO18" s="682"/>
      <c r="CP18" s="682"/>
      <c r="CQ18" s="683"/>
      <c r="CR18" s="666" t="s">
        <v>128</v>
      </c>
      <c r="CS18" s="667"/>
      <c r="CT18" s="667"/>
      <c r="CU18" s="667"/>
      <c r="CV18" s="667"/>
      <c r="CW18" s="667"/>
      <c r="CX18" s="667"/>
      <c r="CY18" s="668"/>
      <c r="CZ18" s="669" t="s">
        <v>128</v>
      </c>
      <c r="DA18" s="669"/>
      <c r="DB18" s="669"/>
      <c r="DC18" s="669"/>
      <c r="DD18" s="675" t="s">
        <v>128</v>
      </c>
      <c r="DE18" s="667"/>
      <c r="DF18" s="667"/>
      <c r="DG18" s="667"/>
      <c r="DH18" s="667"/>
      <c r="DI18" s="667"/>
      <c r="DJ18" s="667"/>
      <c r="DK18" s="667"/>
      <c r="DL18" s="667"/>
      <c r="DM18" s="667"/>
      <c r="DN18" s="667"/>
      <c r="DO18" s="667"/>
      <c r="DP18" s="668"/>
      <c r="DQ18" s="675" t="s">
        <v>128</v>
      </c>
      <c r="DR18" s="667"/>
      <c r="DS18" s="667"/>
      <c r="DT18" s="667"/>
      <c r="DU18" s="667"/>
      <c r="DV18" s="667"/>
      <c r="DW18" s="667"/>
      <c r="DX18" s="667"/>
      <c r="DY18" s="667"/>
      <c r="DZ18" s="667"/>
      <c r="EA18" s="667"/>
      <c r="EB18" s="667"/>
      <c r="EC18" s="676"/>
    </row>
    <row r="19" spans="2:133" ht="11.25" customHeight="1" x14ac:dyDescent="0.15">
      <c r="B19" s="663" t="s">
        <v>271</v>
      </c>
      <c r="C19" s="664"/>
      <c r="D19" s="664"/>
      <c r="E19" s="664"/>
      <c r="F19" s="664"/>
      <c r="G19" s="664"/>
      <c r="H19" s="664"/>
      <c r="I19" s="664"/>
      <c r="J19" s="664"/>
      <c r="K19" s="664"/>
      <c r="L19" s="664"/>
      <c r="M19" s="664"/>
      <c r="N19" s="664"/>
      <c r="O19" s="664"/>
      <c r="P19" s="664"/>
      <c r="Q19" s="665"/>
      <c r="R19" s="666">
        <v>9023</v>
      </c>
      <c r="S19" s="667"/>
      <c r="T19" s="667"/>
      <c r="U19" s="667"/>
      <c r="V19" s="667"/>
      <c r="W19" s="667"/>
      <c r="X19" s="667"/>
      <c r="Y19" s="668"/>
      <c r="Z19" s="669">
        <v>0</v>
      </c>
      <c r="AA19" s="669"/>
      <c r="AB19" s="669"/>
      <c r="AC19" s="669"/>
      <c r="AD19" s="670">
        <v>9023</v>
      </c>
      <c r="AE19" s="670"/>
      <c r="AF19" s="670"/>
      <c r="AG19" s="670"/>
      <c r="AH19" s="670"/>
      <c r="AI19" s="670"/>
      <c r="AJ19" s="670"/>
      <c r="AK19" s="670"/>
      <c r="AL19" s="671">
        <v>0.1</v>
      </c>
      <c r="AM19" s="672"/>
      <c r="AN19" s="672"/>
      <c r="AO19" s="673"/>
      <c r="AP19" s="663" t="s">
        <v>272</v>
      </c>
      <c r="AQ19" s="664"/>
      <c r="AR19" s="664"/>
      <c r="AS19" s="664"/>
      <c r="AT19" s="664"/>
      <c r="AU19" s="664"/>
      <c r="AV19" s="664"/>
      <c r="AW19" s="664"/>
      <c r="AX19" s="664"/>
      <c r="AY19" s="664"/>
      <c r="AZ19" s="664"/>
      <c r="BA19" s="664"/>
      <c r="BB19" s="664"/>
      <c r="BC19" s="664"/>
      <c r="BD19" s="664"/>
      <c r="BE19" s="664"/>
      <c r="BF19" s="665"/>
      <c r="BG19" s="666">
        <v>170131</v>
      </c>
      <c r="BH19" s="667"/>
      <c r="BI19" s="667"/>
      <c r="BJ19" s="667"/>
      <c r="BK19" s="667"/>
      <c r="BL19" s="667"/>
      <c r="BM19" s="667"/>
      <c r="BN19" s="668"/>
      <c r="BO19" s="669">
        <v>4.8</v>
      </c>
      <c r="BP19" s="669"/>
      <c r="BQ19" s="669"/>
      <c r="BR19" s="669"/>
      <c r="BS19" s="670" t="s">
        <v>128</v>
      </c>
      <c r="BT19" s="670"/>
      <c r="BU19" s="670"/>
      <c r="BV19" s="670"/>
      <c r="BW19" s="670"/>
      <c r="BX19" s="670"/>
      <c r="BY19" s="670"/>
      <c r="BZ19" s="670"/>
      <c r="CA19" s="670"/>
      <c r="CB19" s="674"/>
      <c r="CD19" s="681" t="s">
        <v>273</v>
      </c>
      <c r="CE19" s="682"/>
      <c r="CF19" s="682"/>
      <c r="CG19" s="682"/>
      <c r="CH19" s="682"/>
      <c r="CI19" s="682"/>
      <c r="CJ19" s="682"/>
      <c r="CK19" s="682"/>
      <c r="CL19" s="682"/>
      <c r="CM19" s="682"/>
      <c r="CN19" s="682"/>
      <c r="CO19" s="682"/>
      <c r="CP19" s="682"/>
      <c r="CQ19" s="683"/>
      <c r="CR19" s="666" t="s">
        <v>128</v>
      </c>
      <c r="CS19" s="667"/>
      <c r="CT19" s="667"/>
      <c r="CU19" s="667"/>
      <c r="CV19" s="667"/>
      <c r="CW19" s="667"/>
      <c r="CX19" s="667"/>
      <c r="CY19" s="668"/>
      <c r="CZ19" s="669" t="s">
        <v>128</v>
      </c>
      <c r="DA19" s="669"/>
      <c r="DB19" s="669"/>
      <c r="DC19" s="669"/>
      <c r="DD19" s="675" t="s">
        <v>128</v>
      </c>
      <c r="DE19" s="667"/>
      <c r="DF19" s="667"/>
      <c r="DG19" s="667"/>
      <c r="DH19" s="667"/>
      <c r="DI19" s="667"/>
      <c r="DJ19" s="667"/>
      <c r="DK19" s="667"/>
      <c r="DL19" s="667"/>
      <c r="DM19" s="667"/>
      <c r="DN19" s="667"/>
      <c r="DO19" s="667"/>
      <c r="DP19" s="668"/>
      <c r="DQ19" s="675" t="s">
        <v>128</v>
      </c>
      <c r="DR19" s="667"/>
      <c r="DS19" s="667"/>
      <c r="DT19" s="667"/>
      <c r="DU19" s="667"/>
      <c r="DV19" s="667"/>
      <c r="DW19" s="667"/>
      <c r="DX19" s="667"/>
      <c r="DY19" s="667"/>
      <c r="DZ19" s="667"/>
      <c r="EA19" s="667"/>
      <c r="EB19" s="667"/>
      <c r="EC19" s="676"/>
    </row>
    <row r="20" spans="2:133" ht="11.25" customHeight="1" x14ac:dyDescent="0.15">
      <c r="B20" s="663" t="s">
        <v>274</v>
      </c>
      <c r="C20" s="664"/>
      <c r="D20" s="664"/>
      <c r="E20" s="664"/>
      <c r="F20" s="664"/>
      <c r="G20" s="664"/>
      <c r="H20" s="664"/>
      <c r="I20" s="664"/>
      <c r="J20" s="664"/>
      <c r="K20" s="664"/>
      <c r="L20" s="664"/>
      <c r="M20" s="664"/>
      <c r="N20" s="664"/>
      <c r="O20" s="664"/>
      <c r="P20" s="664"/>
      <c r="Q20" s="665"/>
      <c r="R20" s="666">
        <v>2868</v>
      </c>
      <c r="S20" s="667"/>
      <c r="T20" s="667"/>
      <c r="U20" s="667"/>
      <c r="V20" s="667"/>
      <c r="W20" s="667"/>
      <c r="X20" s="667"/>
      <c r="Y20" s="668"/>
      <c r="Z20" s="669">
        <v>0</v>
      </c>
      <c r="AA20" s="669"/>
      <c r="AB20" s="669"/>
      <c r="AC20" s="669"/>
      <c r="AD20" s="670">
        <v>2868</v>
      </c>
      <c r="AE20" s="670"/>
      <c r="AF20" s="670"/>
      <c r="AG20" s="670"/>
      <c r="AH20" s="670"/>
      <c r="AI20" s="670"/>
      <c r="AJ20" s="670"/>
      <c r="AK20" s="670"/>
      <c r="AL20" s="671">
        <v>0</v>
      </c>
      <c r="AM20" s="672"/>
      <c r="AN20" s="672"/>
      <c r="AO20" s="673"/>
      <c r="AP20" s="663" t="s">
        <v>275</v>
      </c>
      <c r="AQ20" s="664"/>
      <c r="AR20" s="664"/>
      <c r="AS20" s="664"/>
      <c r="AT20" s="664"/>
      <c r="AU20" s="664"/>
      <c r="AV20" s="664"/>
      <c r="AW20" s="664"/>
      <c r="AX20" s="664"/>
      <c r="AY20" s="664"/>
      <c r="AZ20" s="664"/>
      <c r="BA20" s="664"/>
      <c r="BB20" s="664"/>
      <c r="BC20" s="664"/>
      <c r="BD20" s="664"/>
      <c r="BE20" s="664"/>
      <c r="BF20" s="665"/>
      <c r="BG20" s="666">
        <v>170131</v>
      </c>
      <c r="BH20" s="667"/>
      <c r="BI20" s="667"/>
      <c r="BJ20" s="667"/>
      <c r="BK20" s="667"/>
      <c r="BL20" s="667"/>
      <c r="BM20" s="667"/>
      <c r="BN20" s="668"/>
      <c r="BO20" s="669">
        <v>4.8</v>
      </c>
      <c r="BP20" s="669"/>
      <c r="BQ20" s="669"/>
      <c r="BR20" s="669"/>
      <c r="BS20" s="670" t="s">
        <v>128</v>
      </c>
      <c r="BT20" s="670"/>
      <c r="BU20" s="670"/>
      <c r="BV20" s="670"/>
      <c r="BW20" s="670"/>
      <c r="BX20" s="670"/>
      <c r="BY20" s="670"/>
      <c r="BZ20" s="670"/>
      <c r="CA20" s="670"/>
      <c r="CB20" s="674"/>
      <c r="CD20" s="681" t="s">
        <v>276</v>
      </c>
      <c r="CE20" s="682"/>
      <c r="CF20" s="682"/>
      <c r="CG20" s="682"/>
      <c r="CH20" s="682"/>
      <c r="CI20" s="682"/>
      <c r="CJ20" s="682"/>
      <c r="CK20" s="682"/>
      <c r="CL20" s="682"/>
      <c r="CM20" s="682"/>
      <c r="CN20" s="682"/>
      <c r="CO20" s="682"/>
      <c r="CP20" s="682"/>
      <c r="CQ20" s="683"/>
      <c r="CR20" s="666">
        <v>31984116</v>
      </c>
      <c r="CS20" s="667"/>
      <c r="CT20" s="667"/>
      <c r="CU20" s="667"/>
      <c r="CV20" s="667"/>
      <c r="CW20" s="667"/>
      <c r="CX20" s="667"/>
      <c r="CY20" s="668"/>
      <c r="CZ20" s="669">
        <v>100</v>
      </c>
      <c r="DA20" s="669"/>
      <c r="DB20" s="669"/>
      <c r="DC20" s="669"/>
      <c r="DD20" s="675">
        <v>4369417</v>
      </c>
      <c r="DE20" s="667"/>
      <c r="DF20" s="667"/>
      <c r="DG20" s="667"/>
      <c r="DH20" s="667"/>
      <c r="DI20" s="667"/>
      <c r="DJ20" s="667"/>
      <c r="DK20" s="667"/>
      <c r="DL20" s="667"/>
      <c r="DM20" s="667"/>
      <c r="DN20" s="667"/>
      <c r="DO20" s="667"/>
      <c r="DP20" s="668"/>
      <c r="DQ20" s="675">
        <v>13307044</v>
      </c>
      <c r="DR20" s="667"/>
      <c r="DS20" s="667"/>
      <c r="DT20" s="667"/>
      <c r="DU20" s="667"/>
      <c r="DV20" s="667"/>
      <c r="DW20" s="667"/>
      <c r="DX20" s="667"/>
      <c r="DY20" s="667"/>
      <c r="DZ20" s="667"/>
      <c r="EA20" s="667"/>
      <c r="EB20" s="667"/>
      <c r="EC20" s="676"/>
    </row>
    <row r="21" spans="2:133" ht="11.25" customHeight="1" x14ac:dyDescent="0.15">
      <c r="B21" s="663" t="s">
        <v>277</v>
      </c>
      <c r="C21" s="664"/>
      <c r="D21" s="664"/>
      <c r="E21" s="664"/>
      <c r="F21" s="664"/>
      <c r="G21" s="664"/>
      <c r="H21" s="664"/>
      <c r="I21" s="664"/>
      <c r="J21" s="664"/>
      <c r="K21" s="664"/>
      <c r="L21" s="664"/>
      <c r="M21" s="664"/>
      <c r="N21" s="664"/>
      <c r="O21" s="664"/>
      <c r="P21" s="664"/>
      <c r="Q21" s="665"/>
      <c r="R21" s="666">
        <v>1793</v>
      </c>
      <c r="S21" s="667"/>
      <c r="T21" s="667"/>
      <c r="U21" s="667"/>
      <c r="V21" s="667"/>
      <c r="W21" s="667"/>
      <c r="X21" s="667"/>
      <c r="Y21" s="668"/>
      <c r="Z21" s="669">
        <v>0</v>
      </c>
      <c r="AA21" s="669"/>
      <c r="AB21" s="669"/>
      <c r="AC21" s="669"/>
      <c r="AD21" s="670">
        <v>1793</v>
      </c>
      <c r="AE21" s="670"/>
      <c r="AF21" s="670"/>
      <c r="AG21" s="670"/>
      <c r="AH21" s="670"/>
      <c r="AI21" s="670"/>
      <c r="AJ21" s="670"/>
      <c r="AK21" s="670"/>
      <c r="AL21" s="671">
        <v>0</v>
      </c>
      <c r="AM21" s="672"/>
      <c r="AN21" s="672"/>
      <c r="AO21" s="673"/>
      <c r="AP21" s="685" t="s">
        <v>278</v>
      </c>
      <c r="AQ21" s="686"/>
      <c r="AR21" s="686"/>
      <c r="AS21" s="686"/>
      <c r="AT21" s="686"/>
      <c r="AU21" s="686"/>
      <c r="AV21" s="686"/>
      <c r="AW21" s="686"/>
      <c r="AX21" s="686"/>
      <c r="AY21" s="686"/>
      <c r="AZ21" s="686"/>
      <c r="BA21" s="686"/>
      <c r="BB21" s="686"/>
      <c r="BC21" s="686"/>
      <c r="BD21" s="686"/>
      <c r="BE21" s="686"/>
      <c r="BF21" s="687"/>
      <c r="BG21" s="666">
        <v>7033</v>
      </c>
      <c r="BH21" s="667"/>
      <c r="BI21" s="667"/>
      <c r="BJ21" s="667"/>
      <c r="BK21" s="667"/>
      <c r="BL21" s="667"/>
      <c r="BM21" s="667"/>
      <c r="BN21" s="668"/>
      <c r="BO21" s="669">
        <v>0.2</v>
      </c>
      <c r="BP21" s="669"/>
      <c r="BQ21" s="669"/>
      <c r="BR21" s="669"/>
      <c r="BS21" s="670" t="s">
        <v>128</v>
      </c>
      <c r="BT21" s="670"/>
      <c r="BU21" s="670"/>
      <c r="BV21" s="670"/>
      <c r="BW21" s="670"/>
      <c r="BX21" s="670"/>
      <c r="BY21" s="670"/>
      <c r="BZ21" s="670"/>
      <c r="CA21" s="670"/>
      <c r="CB21" s="674"/>
      <c r="CD21" s="694"/>
      <c r="CE21" s="695"/>
      <c r="CF21" s="695"/>
      <c r="CG21" s="695"/>
      <c r="CH21" s="695"/>
      <c r="CI21" s="695"/>
      <c r="CJ21" s="695"/>
      <c r="CK21" s="695"/>
      <c r="CL21" s="695"/>
      <c r="CM21" s="695"/>
      <c r="CN21" s="695"/>
      <c r="CO21" s="695"/>
      <c r="CP21" s="695"/>
      <c r="CQ21" s="696"/>
      <c r="CR21" s="697"/>
      <c r="CS21" s="689"/>
      <c r="CT21" s="689"/>
      <c r="CU21" s="689"/>
      <c r="CV21" s="689"/>
      <c r="CW21" s="689"/>
      <c r="CX21" s="689"/>
      <c r="CY21" s="698"/>
      <c r="CZ21" s="699"/>
      <c r="DA21" s="699"/>
      <c r="DB21" s="699"/>
      <c r="DC21" s="699"/>
      <c r="DD21" s="688"/>
      <c r="DE21" s="689"/>
      <c r="DF21" s="689"/>
      <c r="DG21" s="689"/>
      <c r="DH21" s="689"/>
      <c r="DI21" s="689"/>
      <c r="DJ21" s="689"/>
      <c r="DK21" s="689"/>
      <c r="DL21" s="689"/>
      <c r="DM21" s="689"/>
      <c r="DN21" s="689"/>
      <c r="DO21" s="689"/>
      <c r="DP21" s="698"/>
      <c r="DQ21" s="688"/>
      <c r="DR21" s="689"/>
      <c r="DS21" s="689"/>
      <c r="DT21" s="689"/>
      <c r="DU21" s="689"/>
      <c r="DV21" s="689"/>
      <c r="DW21" s="689"/>
      <c r="DX21" s="689"/>
      <c r="DY21" s="689"/>
      <c r="DZ21" s="689"/>
      <c r="EA21" s="689"/>
      <c r="EB21" s="689"/>
      <c r="EC21" s="690"/>
    </row>
    <row r="22" spans="2:133" ht="11.25" customHeight="1" x14ac:dyDescent="0.15">
      <c r="B22" s="691" t="s">
        <v>279</v>
      </c>
      <c r="C22" s="692"/>
      <c r="D22" s="692"/>
      <c r="E22" s="692"/>
      <c r="F22" s="692"/>
      <c r="G22" s="692"/>
      <c r="H22" s="692"/>
      <c r="I22" s="692"/>
      <c r="J22" s="692"/>
      <c r="K22" s="692"/>
      <c r="L22" s="692"/>
      <c r="M22" s="692"/>
      <c r="N22" s="692"/>
      <c r="O22" s="692"/>
      <c r="P22" s="692"/>
      <c r="Q22" s="693"/>
      <c r="R22" s="666">
        <v>76392</v>
      </c>
      <c r="S22" s="667"/>
      <c r="T22" s="667"/>
      <c r="U22" s="667"/>
      <c r="V22" s="667"/>
      <c r="W22" s="667"/>
      <c r="X22" s="667"/>
      <c r="Y22" s="668"/>
      <c r="Z22" s="669">
        <v>0.2</v>
      </c>
      <c r="AA22" s="669"/>
      <c r="AB22" s="669"/>
      <c r="AC22" s="669"/>
      <c r="AD22" s="670">
        <v>69910</v>
      </c>
      <c r="AE22" s="670"/>
      <c r="AF22" s="670"/>
      <c r="AG22" s="670"/>
      <c r="AH22" s="670"/>
      <c r="AI22" s="670"/>
      <c r="AJ22" s="670"/>
      <c r="AK22" s="670"/>
      <c r="AL22" s="671">
        <v>0.80000001192092896</v>
      </c>
      <c r="AM22" s="672"/>
      <c r="AN22" s="672"/>
      <c r="AO22" s="673"/>
      <c r="AP22" s="685" t="s">
        <v>280</v>
      </c>
      <c r="AQ22" s="686"/>
      <c r="AR22" s="686"/>
      <c r="AS22" s="686"/>
      <c r="AT22" s="686"/>
      <c r="AU22" s="686"/>
      <c r="AV22" s="686"/>
      <c r="AW22" s="686"/>
      <c r="AX22" s="686"/>
      <c r="AY22" s="686"/>
      <c r="AZ22" s="686"/>
      <c r="BA22" s="686"/>
      <c r="BB22" s="686"/>
      <c r="BC22" s="686"/>
      <c r="BD22" s="686"/>
      <c r="BE22" s="686"/>
      <c r="BF22" s="687"/>
      <c r="BG22" s="666" t="s">
        <v>128</v>
      </c>
      <c r="BH22" s="667"/>
      <c r="BI22" s="667"/>
      <c r="BJ22" s="667"/>
      <c r="BK22" s="667"/>
      <c r="BL22" s="667"/>
      <c r="BM22" s="667"/>
      <c r="BN22" s="668"/>
      <c r="BO22" s="669" t="s">
        <v>128</v>
      </c>
      <c r="BP22" s="669"/>
      <c r="BQ22" s="669"/>
      <c r="BR22" s="669"/>
      <c r="BS22" s="670" t="s">
        <v>128</v>
      </c>
      <c r="BT22" s="670"/>
      <c r="BU22" s="670"/>
      <c r="BV22" s="670"/>
      <c r="BW22" s="670"/>
      <c r="BX22" s="670"/>
      <c r="BY22" s="670"/>
      <c r="BZ22" s="670"/>
      <c r="CA22" s="670"/>
      <c r="CB22" s="674"/>
      <c r="CD22" s="648" t="s">
        <v>281</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282</v>
      </c>
      <c r="C23" s="664"/>
      <c r="D23" s="664"/>
      <c r="E23" s="664"/>
      <c r="F23" s="664"/>
      <c r="G23" s="664"/>
      <c r="H23" s="664"/>
      <c r="I23" s="664"/>
      <c r="J23" s="664"/>
      <c r="K23" s="664"/>
      <c r="L23" s="664"/>
      <c r="M23" s="664"/>
      <c r="N23" s="664"/>
      <c r="O23" s="664"/>
      <c r="P23" s="664"/>
      <c r="Q23" s="665"/>
      <c r="R23" s="666">
        <v>6409810</v>
      </c>
      <c r="S23" s="667"/>
      <c r="T23" s="667"/>
      <c r="U23" s="667"/>
      <c r="V23" s="667"/>
      <c r="W23" s="667"/>
      <c r="X23" s="667"/>
      <c r="Y23" s="668"/>
      <c r="Z23" s="669">
        <v>19.8</v>
      </c>
      <c r="AA23" s="669"/>
      <c r="AB23" s="669"/>
      <c r="AC23" s="669"/>
      <c r="AD23" s="670">
        <v>4661185</v>
      </c>
      <c r="AE23" s="670"/>
      <c r="AF23" s="670"/>
      <c r="AG23" s="670"/>
      <c r="AH23" s="670"/>
      <c r="AI23" s="670"/>
      <c r="AJ23" s="670"/>
      <c r="AK23" s="670"/>
      <c r="AL23" s="671">
        <v>50.5</v>
      </c>
      <c r="AM23" s="672"/>
      <c r="AN23" s="672"/>
      <c r="AO23" s="673"/>
      <c r="AP23" s="685" t="s">
        <v>283</v>
      </c>
      <c r="AQ23" s="686"/>
      <c r="AR23" s="686"/>
      <c r="AS23" s="686"/>
      <c r="AT23" s="686"/>
      <c r="AU23" s="686"/>
      <c r="AV23" s="686"/>
      <c r="AW23" s="686"/>
      <c r="AX23" s="686"/>
      <c r="AY23" s="686"/>
      <c r="AZ23" s="686"/>
      <c r="BA23" s="686"/>
      <c r="BB23" s="686"/>
      <c r="BC23" s="686"/>
      <c r="BD23" s="686"/>
      <c r="BE23" s="686"/>
      <c r="BF23" s="687"/>
      <c r="BG23" s="666">
        <v>163098</v>
      </c>
      <c r="BH23" s="667"/>
      <c r="BI23" s="667"/>
      <c r="BJ23" s="667"/>
      <c r="BK23" s="667"/>
      <c r="BL23" s="667"/>
      <c r="BM23" s="667"/>
      <c r="BN23" s="668"/>
      <c r="BO23" s="669">
        <v>4.5999999999999996</v>
      </c>
      <c r="BP23" s="669"/>
      <c r="BQ23" s="669"/>
      <c r="BR23" s="669"/>
      <c r="BS23" s="670" t="s">
        <v>128</v>
      </c>
      <c r="BT23" s="670"/>
      <c r="BU23" s="670"/>
      <c r="BV23" s="670"/>
      <c r="BW23" s="670"/>
      <c r="BX23" s="670"/>
      <c r="BY23" s="670"/>
      <c r="BZ23" s="670"/>
      <c r="CA23" s="670"/>
      <c r="CB23" s="674"/>
      <c r="CD23" s="648" t="s">
        <v>223</v>
      </c>
      <c r="CE23" s="649"/>
      <c r="CF23" s="649"/>
      <c r="CG23" s="649"/>
      <c r="CH23" s="649"/>
      <c r="CI23" s="649"/>
      <c r="CJ23" s="649"/>
      <c r="CK23" s="649"/>
      <c r="CL23" s="649"/>
      <c r="CM23" s="649"/>
      <c r="CN23" s="649"/>
      <c r="CO23" s="649"/>
      <c r="CP23" s="649"/>
      <c r="CQ23" s="650"/>
      <c r="CR23" s="648" t="s">
        <v>284</v>
      </c>
      <c r="CS23" s="649"/>
      <c r="CT23" s="649"/>
      <c r="CU23" s="649"/>
      <c r="CV23" s="649"/>
      <c r="CW23" s="649"/>
      <c r="CX23" s="649"/>
      <c r="CY23" s="650"/>
      <c r="CZ23" s="648" t="s">
        <v>285</v>
      </c>
      <c r="DA23" s="649"/>
      <c r="DB23" s="649"/>
      <c r="DC23" s="650"/>
      <c r="DD23" s="648" t="s">
        <v>286</v>
      </c>
      <c r="DE23" s="649"/>
      <c r="DF23" s="649"/>
      <c r="DG23" s="649"/>
      <c r="DH23" s="649"/>
      <c r="DI23" s="649"/>
      <c r="DJ23" s="649"/>
      <c r="DK23" s="650"/>
      <c r="DL23" s="700" t="s">
        <v>287</v>
      </c>
      <c r="DM23" s="701"/>
      <c r="DN23" s="701"/>
      <c r="DO23" s="701"/>
      <c r="DP23" s="701"/>
      <c r="DQ23" s="701"/>
      <c r="DR23" s="701"/>
      <c r="DS23" s="701"/>
      <c r="DT23" s="701"/>
      <c r="DU23" s="701"/>
      <c r="DV23" s="702"/>
      <c r="DW23" s="648" t="s">
        <v>288</v>
      </c>
      <c r="DX23" s="649"/>
      <c r="DY23" s="649"/>
      <c r="DZ23" s="649"/>
      <c r="EA23" s="649"/>
      <c r="EB23" s="649"/>
      <c r="EC23" s="650"/>
    </row>
    <row r="24" spans="2:133" ht="11.25" customHeight="1" x14ac:dyDescent="0.15">
      <c r="B24" s="663" t="s">
        <v>289</v>
      </c>
      <c r="C24" s="664"/>
      <c r="D24" s="664"/>
      <c r="E24" s="664"/>
      <c r="F24" s="664"/>
      <c r="G24" s="664"/>
      <c r="H24" s="664"/>
      <c r="I24" s="664"/>
      <c r="J24" s="664"/>
      <c r="K24" s="664"/>
      <c r="L24" s="664"/>
      <c r="M24" s="664"/>
      <c r="N24" s="664"/>
      <c r="O24" s="664"/>
      <c r="P24" s="664"/>
      <c r="Q24" s="665"/>
      <c r="R24" s="666">
        <v>4661185</v>
      </c>
      <c r="S24" s="667"/>
      <c r="T24" s="667"/>
      <c r="U24" s="667"/>
      <c r="V24" s="667"/>
      <c r="W24" s="667"/>
      <c r="X24" s="667"/>
      <c r="Y24" s="668"/>
      <c r="Z24" s="669">
        <v>14.4</v>
      </c>
      <c r="AA24" s="669"/>
      <c r="AB24" s="669"/>
      <c r="AC24" s="669"/>
      <c r="AD24" s="670">
        <v>4661185</v>
      </c>
      <c r="AE24" s="670"/>
      <c r="AF24" s="670"/>
      <c r="AG24" s="670"/>
      <c r="AH24" s="670"/>
      <c r="AI24" s="670"/>
      <c r="AJ24" s="670"/>
      <c r="AK24" s="670"/>
      <c r="AL24" s="671">
        <v>50.5</v>
      </c>
      <c r="AM24" s="672"/>
      <c r="AN24" s="672"/>
      <c r="AO24" s="673"/>
      <c r="AP24" s="685" t="s">
        <v>290</v>
      </c>
      <c r="AQ24" s="686"/>
      <c r="AR24" s="686"/>
      <c r="AS24" s="686"/>
      <c r="AT24" s="686"/>
      <c r="AU24" s="686"/>
      <c r="AV24" s="686"/>
      <c r="AW24" s="686"/>
      <c r="AX24" s="686"/>
      <c r="AY24" s="686"/>
      <c r="AZ24" s="686"/>
      <c r="BA24" s="686"/>
      <c r="BB24" s="686"/>
      <c r="BC24" s="686"/>
      <c r="BD24" s="686"/>
      <c r="BE24" s="686"/>
      <c r="BF24" s="687"/>
      <c r="BG24" s="666" t="s">
        <v>128</v>
      </c>
      <c r="BH24" s="667"/>
      <c r="BI24" s="667"/>
      <c r="BJ24" s="667"/>
      <c r="BK24" s="667"/>
      <c r="BL24" s="667"/>
      <c r="BM24" s="667"/>
      <c r="BN24" s="668"/>
      <c r="BO24" s="669" t="s">
        <v>128</v>
      </c>
      <c r="BP24" s="669"/>
      <c r="BQ24" s="669"/>
      <c r="BR24" s="669"/>
      <c r="BS24" s="670" t="s">
        <v>128</v>
      </c>
      <c r="BT24" s="670"/>
      <c r="BU24" s="670"/>
      <c r="BV24" s="670"/>
      <c r="BW24" s="670"/>
      <c r="BX24" s="670"/>
      <c r="BY24" s="670"/>
      <c r="BZ24" s="670"/>
      <c r="CA24" s="670"/>
      <c r="CB24" s="674"/>
      <c r="CD24" s="677" t="s">
        <v>291</v>
      </c>
      <c r="CE24" s="678"/>
      <c r="CF24" s="678"/>
      <c r="CG24" s="678"/>
      <c r="CH24" s="678"/>
      <c r="CI24" s="678"/>
      <c r="CJ24" s="678"/>
      <c r="CK24" s="678"/>
      <c r="CL24" s="678"/>
      <c r="CM24" s="678"/>
      <c r="CN24" s="678"/>
      <c r="CO24" s="678"/>
      <c r="CP24" s="678"/>
      <c r="CQ24" s="679"/>
      <c r="CR24" s="655">
        <v>9686540</v>
      </c>
      <c r="CS24" s="656"/>
      <c r="CT24" s="656"/>
      <c r="CU24" s="656"/>
      <c r="CV24" s="656"/>
      <c r="CW24" s="656"/>
      <c r="CX24" s="656"/>
      <c r="CY24" s="657"/>
      <c r="CZ24" s="660">
        <v>30.3</v>
      </c>
      <c r="DA24" s="661"/>
      <c r="DB24" s="661"/>
      <c r="DC24" s="680"/>
      <c r="DD24" s="703">
        <v>5352337</v>
      </c>
      <c r="DE24" s="656"/>
      <c r="DF24" s="656"/>
      <c r="DG24" s="656"/>
      <c r="DH24" s="656"/>
      <c r="DI24" s="656"/>
      <c r="DJ24" s="656"/>
      <c r="DK24" s="657"/>
      <c r="DL24" s="703">
        <v>5161473</v>
      </c>
      <c r="DM24" s="656"/>
      <c r="DN24" s="656"/>
      <c r="DO24" s="656"/>
      <c r="DP24" s="656"/>
      <c r="DQ24" s="656"/>
      <c r="DR24" s="656"/>
      <c r="DS24" s="656"/>
      <c r="DT24" s="656"/>
      <c r="DU24" s="656"/>
      <c r="DV24" s="657"/>
      <c r="DW24" s="660">
        <v>53.3</v>
      </c>
      <c r="DX24" s="661"/>
      <c r="DY24" s="661"/>
      <c r="DZ24" s="661"/>
      <c r="EA24" s="661"/>
      <c r="EB24" s="661"/>
      <c r="EC24" s="662"/>
    </row>
    <row r="25" spans="2:133" ht="11.25" customHeight="1" x14ac:dyDescent="0.15">
      <c r="B25" s="663" t="s">
        <v>292</v>
      </c>
      <c r="C25" s="664"/>
      <c r="D25" s="664"/>
      <c r="E25" s="664"/>
      <c r="F25" s="664"/>
      <c r="G25" s="664"/>
      <c r="H25" s="664"/>
      <c r="I25" s="664"/>
      <c r="J25" s="664"/>
      <c r="K25" s="664"/>
      <c r="L25" s="664"/>
      <c r="M25" s="664"/>
      <c r="N25" s="664"/>
      <c r="O25" s="664"/>
      <c r="P25" s="664"/>
      <c r="Q25" s="665"/>
      <c r="R25" s="666">
        <v>1748625</v>
      </c>
      <c r="S25" s="667"/>
      <c r="T25" s="667"/>
      <c r="U25" s="667"/>
      <c r="V25" s="667"/>
      <c r="W25" s="667"/>
      <c r="X25" s="667"/>
      <c r="Y25" s="668"/>
      <c r="Z25" s="669">
        <v>5.4</v>
      </c>
      <c r="AA25" s="669"/>
      <c r="AB25" s="669"/>
      <c r="AC25" s="669"/>
      <c r="AD25" s="670" t="s">
        <v>128</v>
      </c>
      <c r="AE25" s="670"/>
      <c r="AF25" s="670"/>
      <c r="AG25" s="670"/>
      <c r="AH25" s="670"/>
      <c r="AI25" s="670"/>
      <c r="AJ25" s="670"/>
      <c r="AK25" s="670"/>
      <c r="AL25" s="671" t="s">
        <v>128</v>
      </c>
      <c r="AM25" s="672"/>
      <c r="AN25" s="672"/>
      <c r="AO25" s="673"/>
      <c r="AP25" s="685" t="s">
        <v>293</v>
      </c>
      <c r="AQ25" s="686"/>
      <c r="AR25" s="686"/>
      <c r="AS25" s="686"/>
      <c r="AT25" s="686"/>
      <c r="AU25" s="686"/>
      <c r="AV25" s="686"/>
      <c r="AW25" s="686"/>
      <c r="AX25" s="686"/>
      <c r="AY25" s="686"/>
      <c r="AZ25" s="686"/>
      <c r="BA25" s="686"/>
      <c r="BB25" s="686"/>
      <c r="BC25" s="686"/>
      <c r="BD25" s="686"/>
      <c r="BE25" s="686"/>
      <c r="BF25" s="687"/>
      <c r="BG25" s="666" t="s">
        <v>128</v>
      </c>
      <c r="BH25" s="667"/>
      <c r="BI25" s="667"/>
      <c r="BJ25" s="667"/>
      <c r="BK25" s="667"/>
      <c r="BL25" s="667"/>
      <c r="BM25" s="667"/>
      <c r="BN25" s="668"/>
      <c r="BO25" s="669" t="s">
        <v>128</v>
      </c>
      <c r="BP25" s="669"/>
      <c r="BQ25" s="669"/>
      <c r="BR25" s="669"/>
      <c r="BS25" s="670" t="s">
        <v>128</v>
      </c>
      <c r="BT25" s="670"/>
      <c r="BU25" s="670"/>
      <c r="BV25" s="670"/>
      <c r="BW25" s="670"/>
      <c r="BX25" s="670"/>
      <c r="BY25" s="670"/>
      <c r="BZ25" s="670"/>
      <c r="CA25" s="670"/>
      <c r="CB25" s="674"/>
      <c r="CD25" s="681" t="s">
        <v>294</v>
      </c>
      <c r="CE25" s="682"/>
      <c r="CF25" s="682"/>
      <c r="CG25" s="682"/>
      <c r="CH25" s="682"/>
      <c r="CI25" s="682"/>
      <c r="CJ25" s="682"/>
      <c r="CK25" s="682"/>
      <c r="CL25" s="682"/>
      <c r="CM25" s="682"/>
      <c r="CN25" s="682"/>
      <c r="CO25" s="682"/>
      <c r="CP25" s="682"/>
      <c r="CQ25" s="683"/>
      <c r="CR25" s="666">
        <v>2887773</v>
      </c>
      <c r="CS25" s="704"/>
      <c r="CT25" s="704"/>
      <c r="CU25" s="704"/>
      <c r="CV25" s="704"/>
      <c r="CW25" s="704"/>
      <c r="CX25" s="704"/>
      <c r="CY25" s="705"/>
      <c r="CZ25" s="671">
        <v>9</v>
      </c>
      <c r="DA25" s="706"/>
      <c r="DB25" s="706"/>
      <c r="DC25" s="709"/>
      <c r="DD25" s="675">
        <v>2628988</v>
      </c>
      <c r="DE25" s="704"/>
      <c r="DF25" s="704"/>
      <c r="DG25" s="704"/>
      <c r="DH25" s="704"/>
      <c r="DI25" s="704"/>
      <c r="DJ25" s="704"/>
      <c r="DK25" s="705"/>
      <c r="DL25" s="675">
        <v>2493327</v>
      </c>
      <c r="DM25" s="704"/>
      <c r="DN25" s="704"/>
      <c r="DO25" s="704"/>
      <c r="DP25" s="704"/>
      <c r="DQ25" s="704"/>
      <c r="DR25" s="704"/>
      <c r="DS25" s="704"/>
      <c r="DT25" s="704"/>
      <c r="DU25" s="704"/>
      <c r="DV25" s="705"/>
      <c r="DW25" s="671">
        <v>25.7</v>
      </c>
      <c r="DX25" s="706"/>
      <c r="DY25" s="706"/>
      <c r="DZ25" s="706"/>
      <c r="EA25" s="706"/>
      <c r="EB25" s="706"/>
      <c r="EC25" s="707"/>
    </row>
    <row r="26" spans="2:133" ht="11.25" customHeight="1" x14ac:dyDescent="0.15">
      <c r="B26" s="663" t="s">
        <v>295</v>
      </c>
      <c r="C26" s="664"/>
      <c r="D26" s="664"/>
      <c r="E26" s="664"/>
      <c r="F26" s="664"/>
      <c r="G26" s="664"/>
      <c r="H26" s="664"/>
      <c r="I26" s="664"/>
      <c r="J26" s="664"/>
      <c r="K26" s="664"/>
      <c r="L26" s="664"/>
      <c r="M26" s="664"/>
      <c r="N26" s="664"/>
      <c r="O26" s="664"/>
      <c r="P26" s="664"/>
      <c r="Q26" s="665"/>
      <c r="R26" s="666" t="s">
        <v>128</v>
      </c>
      <c r="S26" s="667"/>
      <c r="T26" s="667"/>
      <c r="U26" s="667"/>
      <c r="V26" s="667"/>
      <c r="W26" s="667"/>
      <c r="X26" s="667"/>
      <c r="Y26" s="668"/>
      <c r="Z26" s="669" t="s">
        <v>128</v>
      </c>
      <c r="AA26" s="669"/>
      <c r="AB26" s="669"/>
      <c r="AC26" s="669"/>
      <c r="AD26" s="670" t="s">
        <v>128</v>
      </c>
      <c r="AE26" s="670"/>
      <c r="AF26" s="670"/>
      <c r="AG26" s="670"/>
      <c r="AH26" s="670"/>
      <c r="AI26" s="670"/>
      <c r="AJ26" s="670"/>
      <c r="AK26" s="670"/>
      <c r="AL26" s="671" t="s">
        <v>128</v>
      </c>
      <c r="AM26" s="672"/>
      <c r="AN26" s="672"/>
      <c r="AO26" s="673"/>
      <c r="AP26" s="685" t="s">
        <v>296</v>
      </c>
      <c r="AQ26" s="708"/>
      <c r="AR26" s="708"/>
      <c r="AS26" s="708"/>
      <c r="AT26" s="708"/>
      <c r="AU26" s="708"/>
      <c r="AV26" s="708"/>
      <c r="AW26" s="708"/>
      <c r="AX26" s="708"/>
      <c r="AY26" s="708"/>
      <c r="AZ26" s="708"/>
      <c r="BA26" s="708"/>
      <c r="BB26" s="708"/>
      <c r="BC26" s="708"/>
      <c r="BD26" s="708"/>
      <c r="BE26" s="708"/>
      <c r="BF26" s="687"/>
      <c r="BG26" s="666" t="s">
        <v>128</v>
      </c>
      <c r="BH26" s="667"/>
      <c r="BI26" s="667"/>
      <c r="BJ26" s="667"/>
      <c r="BK26" s="667"/>
      <c r="BL26" s="667"/>
      <c r="BM26" s="667"/>
      <c r="BN26" s="668"/>
      <c r="BO26" s="669" t="s">
        <v>128</v>
      </c>
      <c r="BP26" s="669"/>
      <c r="BQ26" s="669"/>
      <c r="BR26" s="669"/>
      <c r="BS26" s="670" t="s">
        <v>128</v>
      </c>
      <c r="BT26" s="670"/>
      <c r="BU26" s="670"/>
      <c r="BV26" s="670"/>
      <c r="BW26" s="670"/>
      <c r="BX26" s="670"/>
      <c r="BY26" s="670"/>
      <c r="BZ26" s="670"/>
      <c r="CA26" s="670"/>
      <c r="CB26" s="674"/>
      <c r="CD26" s="681" t="s">
        <v>297</v>
      </c>
      <c r="CE26" s="682"/>
      <c r="CF26" s="682"/>
      <c r="CG26" s="682"/>
      <c r="CH26" s="682"/>
      <c r="CI26" s="682"/>
      <c r="CJ26" s="682"/>
      <c r="CK26" s="682"/>
      <c r="CL26" s="682"/>
      <c r="CM26" s="682"/>
      <c r="CN26" s="682"/>
      <c r="CO26" s="682"/>
      <c r="CP26" s="682"/>
      <c r="CQ26" s="683"/>
      <c r="CR26" s="666">
        <v>1693370</v>
      </c>
      <c r="CS26" s="667"/>
      <c r="CT26" s="667"/>
      <c r="CU26" s="667"/>
      <c r="CV26" s="667"/>
      <c r="CW26" s="667"/>
      <c r="CX26" s="667"/>
      <c r="CY26" s="668"/>
      <c r="CZ26" s="671">
        <v>5.3</v>
      </c>
      <c r="DA26" s="706"/>
      <c r="DB26" s="706"/>
      <c r="DC26" s="709"/>
      <c r="DD26" s="675">
        <v>1585288</v>
      </c>
      <c r="DE26" s="667"/>
      <c r="DF26" s="667"/>
      <c r="DG26" s="667"/>
      <c r="DH26" s="667"/>
      <c r="DI26" s="667"/>
      <c r="DJ26" s="667"/>
      <c r="DK26" s="668"/>
      <c r="DL26" s="675" t="s">
        <v>128</v>
      </c>
      <c r="DM26" s="667"/>
      <c r="DN26" s="667"/>
      <c r="DO26" s="667"/>
      <c r="DP26" s="667"/>
      <c r="DQ26" s="667"/>
      <c r="DR26" s="667"/>
      <c r="DS26" s="667"/>
      <c r="DT26" s="667"/>
      <c r="DU26" s="667"/>
      <c r="DV26" s="668"/>
      <c r="DW26" s="671" t="s">
        <v>128</v>
      </c>
      <c r="DX26" s="706"/>
      <c r="DY26" s="706"/>
      <c r="DZ26" s="706"/>
      <c r="EA26" s="706"/>
      <c r="EB26" s="706"/>
      <c r="EC26" s="707"/>
    </row>
    <row r="27" spans="2:133" ht="11.25" customHeight="1" x14ac:dyDescent="0.15">
      <c r="B27" s="663" t="s">
        <v>298</v>
      </c>
      <c r="C27" s="664"/>
      <c r="D27" s="664"/>
      <c r="E27" s="664"/>
      <c r="F27" s="664"/>
      <c r="G27" s="664"/>
      <c r="H27" s="664"/>
      <c r="I27" s="664"/>
      <c r="J27" s="664"/>
      <c r="K27" s="664"/>
      <c r="L27" s="664"/>
      <c r="M27" s="664"/>
      <c r="N27" s="664"/>
      <c r="O27" s="664"/>
      <c r="P27" s="664"/>
      <c r="Q27" s="665"/>
      <c r="R27" s="666">
        <v>11135223</v>
      </c>
      <c r="S27" s="667"/>
      <c r="T27" s="667"/>
      <c r="U27" s="667"/>
      <c r="V27" s="667"/>
      <c r="W27" s="667"/>
      <c r="X27" s="667"/>
      <c r="Y27" s="668"/>
      <c r="Z27" s="669">
        <v>34.299999999999997</v>
      </c>
      <c r="AA27" s="669"/>
      <c r="AB27" s="669"/>
      <c r="AC27" s="669"/>
      <c r="AD27" s="670">
        <v>9209985</v>
      </c>
      <c r="AE27" s="670"/>
      <c r="AF27" s="670"/>
      <c r="AG27" s="670"/>
      <c r="AH27" s="670"/>
      <c r="AI27" s="670"/>
      <c r="AJ27" s="670"/>
      <c r="AK27" s="670"/>
      <c r="AL27" s="671">
        <v>99.699996948242188</v>
      </c>
      <c r="AM27" s="672"/>
      <c r="AN27" s="672"/>
      <c r="AO27" s="673"/>
      <c r="AP27" s="663" t="s">
        <v>299</v>
      </c>
      <c r="AQ27" s="664"/>
      <c r="AR27" s="664"/>
      <c r="AS27" s="664"/>
      <c r="AT27" s="664"/>
      <c r="AU27" s="664"/>
      <c r="AV27" s="664"/>
      <c r="AW27" s="664"/>
      <c r="AX27" s="664"/>
      <c r="AY27" s="664"/>
      <c r="AZ27" s="664"/>
      <c r="BA27" s="664"/>
      <c r="BB27" s="664"/>
      <c r="BC27" s="664"/>
      <c r="BD27" s="664"/>
      <c r="BE27" s="664"/>
      <c r="BF27" s="665"/>
      <c r="BG27" s="666">
        <v>3564492</v>
      </c>
      <c r="BH27" s="667"/>
      <c r="BI27" s="667"/>
      <c r="BJ27" s="667"/>
      <c r="BK27" s="667"/>
      <c r="BL27" s="667"/>
      <c r="BM27" s="667"/>
      <c r="BN27" s="668"/>
      <c r="BO27" s="669">
        <v>100</v>
      </c>
      <c r="BP27" s="669"/>
      <c r="BQ27" s="669"/>
      <c r="BR27" s="669"/>
      <c r="BS27" s="670">
        <v>79556</v>
      </c>
      <c r="BT27" s="670"/>
      <c r="BU27" s="670"/>
      <c r="BV27" s="670"/>
      <c r="BW27" s="670"/>
      <c r="BX27" s="670"/>
      <c r="BY27" s="670"/>
      <c r="BZ27" s="670"/>
      <c r="CA27" s="670"/>
      <c r="CB27" s="674"/>
      <c r="CD27" s="681" t="s">
        <v>300</v>
      </c>
      <c r="CE27" s="682"/>
      <c r="CF27" s="682"/>
      <c r="CG27" s="682"/>
      <c r="CH27" s="682"/>
      <c r="CI27" s="682"/>
      <c r="CJ27" s="682"/>
      <c r="CK27" s="682"/>
      <c r="CL27" s="682"/>
      <c r="CM27" s="682"/>
      <c r="CN27" s="682"/>
      <c r="CO27" s="682"/>
      <c r="CP27" s="682"/>
      <c r="CQ27" s="683"/>
      <c r="CR27" s="666">
        <v>5274428</v>
      </c>
      <c r="CS27" s="704"/>
      <c r="CT27" s="704"/>
      <c r="CU27" s="704"/>
      <c r="CV27" s="704"/>
      <c r="CW27" s="704"/>
      <c r="CX27" s="704"/>
      <c r="CY27" s="705"/>
      <c r="CZ27" s="671">
        <v>16.5</v>
      </c>
      <c r="DA27" s="706"/>
      <c r="DB27" s="706"/>
      <c r="DC27" s="709"/>
      <c r="DD27" s="675">
        <v>1297242</v>
      </c>
      <c r="DE27" s="704"/>
      <c r="DF27" s="704"/>
      <c r="DG27" s="704"/>
      <c r="DH27" s="704"/>
      <c r="DI27" s="704"/>
      <c r="DJ27" s="704"/>
      <c r="DK27" s="705"/>
      <c r="DL27" s="675">
        <v>1243395</v>
      </c>
      <c r="DM27" s="704"/>
      <c r="DN27" s="704"/>
      <c r="DO27" s="704"/>
      <c r="DP27" s="704"/>
      <c r="DQ27" s="704"/>
      <c r="DR27" s="704"/>
      <c r="DS27" s="704"/>
      <c r="DT27" s="704"/>
      <c r="DU27" s="704"/>
      <c r="DV27" s="705"/>
      <c r="DW27" s="671">
        <v>12.8</v>
      </c>
      <c r="DX27" s="706"/>
      <c r="DY27" s="706"/>
      <c r="DZ27" s="706"/>
      <c r="EA27" s="706"/>
      <c r="EB27" s="706"/>
      <c r="EC27" s="707"/>
    </row>
    <row r="28" spans="2:133" ht="11.25" customHeight="1" x14ac:dyDescent="0.15">
      <c r="B28" s="663" t="s">
        <v>301</v>
      </c>
      <c r="C28" s="664"/>
      <c r="D28" s="664"/>
      <c r="E28" s="664"/>
      <c r="F28" s="664"/>
      <c r="G28" s="664"/>
      <c r="H28" s="664"/>
      <c r="I28" s="664"/>
      <c r="J28" s="664"/>
      <c r="K28" s="664"/>
      <c r="L28" s="664"/>
      <c r="M28" s="664"/>
      <c r="N28" s="664"/>
      <c r="O28" s="664"/>
      <c r="P28" s="664"/>
      <c r="Q28" s="665"/>
      <c r="R28" s="666">
        <v>3543</v>
      </c>
      <c r="S28" s="667"/>
      <c r="T28" s="667"/>
      <c r="U28" s="667"/>
      <c r="V28" s="667"/>
      <c r="W28" s="667"/>
      <c r="X28" s="667"/>
      <c r="Y28" s="668"/>
      <c r="Z28" s="669">
        <v>0</v>
      </c>
      <c r="AA28" s="669"/>
      <c r="AB28" s="669"/>
      <c r="AC28" s="669"/>
      <c r="AD28" s="670">
        <v>3543</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302</v>
      </c>
      <c r="CE28" s="682"/>
      <c r="CF28" s="682"/>
      <c r="CG28" s="682"/>
      <c r="CH28" s="682"/>
      <c r="CI28" s="682"/>
      <c r="CJ28" s="682"/>
      <c r="CK28" s="682"/>
      <c r="CL28" s="682"/>
      <c r="CM28" s="682"/>
      <c r="CN28" s="682"/>
      <c r="CO28" s="682"/>
      <c r="CP28" s="682"/>
      <c r="CQ28" s="683"/>
      <c r="CR28" s="666">
        <v>1524339</v>
      </c>
      <c r="CS28" s="667"/>
      <c r="CT28" s="667"/>
      <c r="CU28" s="667"/>
      <c r="CV28" s="667"/>
      <c r="CW28" s="667"/>
      <c r="CX28" s="667"/>
      <c r="CY28" s="668"/>
      <c r="CZ28" s="671">
        <v>4.8</v>
      </c>
      <c r="DA28" s="706"/>
      <c r="DB28" s="706"/>
      <c r="DC28" s="709"/>
      <c r="DD28" s="675">
        <v>1426107</v>
      </c>
      <c r="DE28" s="667"/>
      <c r="DF28" s="667"/>
      <c r="DG28" s="667"/>
      <c r="DH28" s="667"/>
      <c r="DI28" s="667"/>
      <c r="DJ28" s="667"/>
      <c r="DK28" s="668"/>
      <c r="DL28" s="675">
        <v>1424751</v>
      </c>
      <c r="DM28" s="667"/>
      <c r="DN28" s="667"/>
      <c r="DO28" s="667"/>
      <c r="DP28" s="667"/>
      <c r="DQ28" s="667"/>
      <c r="DR28" s="667"/>
      <c r="DS28" s="667"/>
      <c r="DT28" s="667"/>
      <c r="DU28" s="667"/>
      <c r="DV28" s="668"/>
      <c r="DW28" s="671">
        <v>14.7</v>
      </c>
      <c r="DX28" s="706"/>
      <c r="DY28" s="706"/>
      <c r="DZ28" s="706"/>
      <c r="EA28" s="706"/>
      <c r="EB28" s="706"/>
      <c r="EC28" s="707"/>
    </row>
    <row r="29" spans="2:133" ht="11.25" customHeight="1" x14ac:dyDescent="0.15">
      <c r="B29" s="663" t="s">
        <v>303</v>
      </c>
      <c r="C29" s="664"/>
      <c r="D29" s="664"/>
      <c r="E29" s="664"/>
      <c r="F29" s="664"/>
      <c r="G29" s="664"/>
      <c r="H29" s="664"/>
      <c r="I29" s="664"/>
      <c r="J29" s="664"/>
      <c r="K29" s="664"/>
      <c r="L29" s="664"/>
      <c r="M29" s="664"/>
      <c r="N29" s="664"/>
      <c r="O29" s="664"/>
      <c r="P29" s="664"/>
      <c r="Q29" s="665"/>
      <c r="R29" s="666">
        <v>81779</v>
      </c>
      <c r="S29" s="667"/>
      <c r="T29" s="667"/>
      <c r="U29" s="667"/>
      <c r="V29" s="667"/>
      <c r="W29" s="667"/>
      <c r="X29" s="667"/>
      <c r="Y29" s="668"/>
      <c r="Z29" s="669">
        <v>0.3</v>
      </c>
      <c r="AA29" s="669"/>
      <c r="AB29" s="669"/>
      <c r="AC29" s="669"/>
      <c r="AD29" s="670" t="s">
        <v>128</v>
      </c>
      <c r="AE29" s="670"/>
      <c r="AF29" s="670"/>
      <c r="AG29" s="670"/>
      <c r="AH29" s="670"/>
      <c r="AI29" s="670"/>
      <c r="AJ29" s="670"/>
      <c r="AK29" s="670"/>
      <c r="AL29" s="671" t="s">
        <v>128</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304</v>
      </c>
      <c r="CE29" s="716"/>
      <c r="CF29" s="681" t="s">
        <v>70</v>
      </c>
      <c r="CG29" s="682"/>
      <c r="CH29" s="682"/>
      <c r="CI29" s="682"/>
      <c r="CJ29" s="682"/>
      <c r="CK29" s="682"/>
      <c r="CL29" s="682"/>
      <c r="CM29" s="682"/>
      <c r="CN29" s="682"/>
      <c r="CO29" s="682"/>
      <c r="CP29" s="682"/>
      <c r="CQ29" s="683"/>
      <c r="CR29" s="666">
        <v>1524326</v>
      </c>
      <c r="CS29" s="704"/>
      <c r="CT29" s="704"/>
      <c r="CU29" s="704"/>
      <c r="CV29" s="704"/>
      <c r="CW29" s="704"/>
      <c r="CX29" s="704"/>
      <c r="CY29" s="705"/>
      <c r="CZ29" s="671">
        <v>4.8</v>
      </c>
      <c r="DA29" s="706"/>
      <c r="DB29" s="706"/>
      <c r="DC29" s="709"/>
      <c r="DD29" s="675">
        <v>1426094</v>
      </c>
      <c r="DE29" s="704"/>
      <c r="DF29" s="704"/>
      <c r="DG29" s="704"/>
      <c r="DH29" s="704"/>
      <c r="DI29" s="704"/>
      <c r="DJ29" s="704"/>
      <c r="DK29" s="705"/>
      <c r="DL29" s="675">
        <v>1424738</v>
      </c>
      <c r="DM29" s="704"/>
      <c r="DN29" s="704"/>
      <c r="DO29" s="704"/>
      <c r="DP29" s="704"/>
      <c r="DQ29" s="704"/>
      <c r="DR29" s="704"/>
      <c r="DS29" s="704"/>
      <c r="DT29" s="704"/>
      <c r="DU29" s="704"/>
      <c r="DV29" s="705"/>
      <c r="DW29" s="671">
        <v>14.7</v>
      </c>
      <c r="DX29" s="706"/>
      <c r="DY29" s="706"/>
      <c r="DZ29" s="706"/>
      <c r="EA29" s="706"/>
      <c r="EB29" s="706"/>
      <c r="EC29" s="707"/>
    </row>
    <row r="30" spans="2:133" ht="11.25" customHeight="1" x14ac:dyDescent="0.15">
      <c r="B30" s="663" t="s">
        <v>305</v>
      </c>
      <c r="C30" s="664"/>
      <c r="D30" s="664"/>
      <c r="E30" s="664"/>
      <c r="F30" s="664"/>
      <c r="G30" s="664"/>
      <c r="H30" s="664"/>
      <c r="I30" s="664"/>
      <c r="J30" s="664"/>
      <c r="K30" s="664"/>
      <c r="L30" s="664"/>
      <c r="M30" s="664"/>
      <c r="N30" s="664"/>
      <c r="O30" s="664"/>
      <c r="P30" s="664"/>
      <c r="Q30" s="665"/>
      <c r="R30" s="666">
        <v>195984</v>
      </c>
      <c r="S30" s="667"/>
      <c r="T30" s="667"/>
      <c r="U30" s="667"/>
      <c r="V30" s="667"/>
      <c r="W30" s="667"/>
      <c r="X30" s="667"/>
      <c r="Y30" s="668"/>
      <c r="Z30" s="669">
        <v>0.6</v>
      </c>
      <c r="AA30" s="669"/>
      <c r="AB30" s="669"/>
      <c r="AC30" s="669"/>
      <c r="AD30" s="670">
        <v>16031</v>
      </c>
      <c r="AE30" s="670"/>
      <c r="AF30" s="670"/>
      <c r="AG30" s="670"/>
      <c r="AH30" s="670"/>
      <c r="AI30" s="670"/>
      <c r="AJ30" s="670"/>
      <c r="AK30" s="670"/>
      <c r="AL30" s="671">
        <v>0.2</v>
      </c>
      <c r="AM30" s="672"/>
      <c r="AN30" s="672"/>
      <c r="AO30" s="673"/>
      <c r="AP30" s="645" t="s">
        <v>223</v>
      </c>
      <c r="AQ30" s="646"/>
      <c r="AR30" s="646"/>
      <c r="AS30" s="646"/>
      <c r="AT30" s="646"/>
      <c r="AU30" s="646"/>
      <c r="AV30" s="646"/>
      <c r="AW30" s="646"/>
      <c r="AX30" s="646"/>
      <c r="AY30" s="646"/>
      <c r="AZ30" s="646"/>
      <c r="BA30" s="646"/>
      <c r="BB30" s="646"/>
      <c r="BC30" s="646"/>
      <c r="BD30" s="646"/>
      <c r="BE30" s="646"/>
      <c r="BF30" s="647"/>
      <c r="BG30" s="645" t="s">
        <v>306</v>
      </c>
      <c r="BH30" s="713"/>
      <c r="BI30" s="713"/>
      <c r="BJ30" s="713"/>
      <c r="BK30" s="713"/>
      <c r="BL30" s="713"/>
      <c r="BM30" s="713"/>
      <c r="BN30" s="713"/>
      <c r="BO30" s="713"/>
      <c r="BP30" s="713"/>
      <c r="BQ30" s="714"/>
      <c r="BR30" s="645" t="s">
        <v>307</v>
      </c>
      <c r="BS30" s="713"/>
      <c r="BT30" s="713"/>
      <c r="BU30" s="713"/>
      <c r="BV30" s="713"/>
      <c r="BW30" s="713"/>
      <c r="BX30" s="713"/>
      <c r="BY30" s="713"/>
      <c r="BZ30" s="713"/>
      <c r="CA30" s="713"/>
      <c r="CB30" s="714"/>
      <c r="CD30" s="717"/>
      <c r="CE30" s="718"/>
      <c r="CF30" s="681" t="s">
        <v>308</v>
      </c>
      <c r="CG30" s="682"/>
      <c r="CH30" s="682"/>
      <c r="CI30" s="682"/>
      <c r="CJ30" s="682"/>
      <c r="CK30" s="682"/>
      <c r="CL30" s="682"/>
      <c r="CM30" s="682"/>
      <c r="CN30" s="682"/>
      <c r="CO30" s="682"/>
      <c r="CP30" s="682"/>
      <c r="CQ30" s="683"/>
      <c r="CR30" s="666">
        <v>1463745</v>
      </c>
      <c r="CS30" s="667"/>
      <c r="CT30" s="667"/>
      <c r="CU30" s="667"/>
      <c r="CV30" s="667"/>
      <c r="CW30" s="667"/>
      <c r="CX30" s="667"/>
      <c r="CY30" s="668"/>
      <c r="CZ30" s="671">
        <v>4.5999999999999996</v>
      </c>
      <c r="DA30" s="706"/>
      <c r="DB30" s="706"/>
      <c r="DC30" s="709"/>
      <c r="DD30" s="675">
        <v>1366545</v>
      </c>
      <c r="DE30" s="667"/>
      <c r="DF30" s="667"/>
      <c r="DG30" s="667"/>
      <c r="DH30" s="667"/>
      <c r="DI30" s="667"/>
      <c r="DJ30" s="667"/>
      <c r="DK30" s="668"/>
      <c r="DL30" s="675">
        <v>1365189</v>
      </c>
      <c r="DM30" s="667"/>
      <c r="DN30" s="667"/>
      <c r="DO30" s="667"/>
      <c r="DP30" s="667"/>
      <c r="DQ30" s="667"/>
      <c r="DR30" s="667"/>
      <c r="DS30" s="667"/>
      <c r="DT30" s="667"/>
      <c r="DU30" s="667"/>
      <c r="DV30" s="668"/>
      <c r="DW30" s="671">
        <v>14.1</v>
      </c>
      <c r="DX30" s="706"/>
      <c r="DY30" s="706"/>
      <c r="DZ30" s="706"/>
      <c r="EA30" s="706"/>
      <c r="EB30" s="706"/>
      <c r="EC30" s="707"/>
    </row>
    <row r="31" spans="2:133" ht="11.25" customHeight="1" x14ac:dyDescent="0.15">
      <c r="B31" s="663" t="s">
        <v>309</v>
      </c>
      <c r="C31" s="664"/>
      <c r="D31" s="664"/>
      <c r="E31" s="664"/>
      <c r="F31" s="664"/>
      <c r="G31" s="664"/>
      <c r="H31" s="664"/>
      <c r="I31" s="664"/>
      <c r="J31" s="664"/>
      <c r="K31" s="664"/>
      <c r="L31" s="664"/>
      <c r="M31" s="664"/>
      <c r="N31" s="664"/>
      <c r="O31" s="664"/>
      <c r="P31" s="664"/>
      <c r="Q31" s="665"/>
      <c r="R31" s="666">
        <v>52634</v>
      </c>
      <c r="S31" s="667"/>
      <c r="T31" s="667"/>
      <c r="U31" s="667"/>
      <c r="V31" s="667"/>
      <c r="W31" s="667"/>
      <c r="X31" s="667"/>
      <c r="Y31" s="668"/>
      <c r="Z31" s="669">
        <v>0.2</v>
      </c>
      <c r="AA31" s="669"/>
      <c r="AB31" s="669"/>
      <c r="AC31" s="669"/>
      <c r="AD31" s="670" t="s">
        <v>128</v>
      </c>
      <c r="AE31" s="670"/>
      <c r="AF31" s="670"/>
      <c r="AG31" s="670"/>
      <c r="AH31" s="670"/>
      <c r="AI31" s="670"/>
      <c r="AJ31" s="670"/>
      <c r="AK31" s="670"/>
      <c r="AL31" s="671" t="s">
        <v>128</v>
      </c>
      <c r="AM31" s="672"/>
      <c r="AN31" s="672"/>
      <c r="AO31" s="673"/>
      <c r="AP31" s="721" t="s">
        <v>310</v>
      </c>
      <c r="AQ31" s="722"/>
      <c r="AR31" s="722"/>
      <c r="AS31" s="722"/>
      <c r="AT31" s="727" t="s">
        <v>311</v>
      </c>
      <c r="AU31" s="367"/>
      <c r="AV31" s="367"/>
      <c r="AW31" s="367"/>
      <c r="AX31" s="652" t="s">
        <v>187</v>
      </c>
      <c r="AY31" s="653"/>
      <c r="AZ31" s="653"/>
      <c r="BA31" s="653"/>
      <c r="BB31" s="653"/>
      <c r="BC31" s="653"/>
      <c r="BD31" s="653"/>
      <c r="BE31" s="653"/>
      <c r="BF31" s="654"/>
      <c r="BG31" s="730">
        <v>99</v>
      </c>
      <c r="BH31" s="731"/>
      <c r="BI31" s="731"/>
      <c r="BJ31" s="731"/>
      <c r="BK31" s="731"/>
      <c r="BL31" s="731"/>
      <c r="BM31" s="661">
        <v>92.8</v>
      </c>
      <c r="BN31" s="731"/>
      <c r="BO31" s="731"/>
      <c r="BP31" s="731"/>
      <c r="BQ31" s="732"/>
      <c r="BR31" s="730">
        <v>97.9</v>
      </c>
      <c r="BS31" s="731"/>
      <c r="BT31" s="731"/>
      <c r="BU31" s="731"/>
      <c r="BV31" s="731"/>
      <c r="BW31" s="731"/>
      <c r="BX31" s="661">
        <v>91.4</v>
      </c>
      <c r="BY31" s="731"/>
      <c r="BZ31" s="731"/>
      <c r="CA31" s="731"/>
      <c r="CB31" s="732"/>
      <c r="CD31" s="717"/>
      <c r="CE31" s="718"/>
      <c r="CF31" s="681" t="s">
        <v>312</v>
      </c>
      <c r="CG31" s="682"/>
      <c r="CH31" s="682"/>
      <c r="CI31" s="682"/>
      <c r="CJ31" s="682"/>
      <c r="CK31" s="682"/>
      <c r="CL31" s="682"/>
      <c r="CM31" s="682"/>
      <c r="CN31" s="682"/>
      <c r="CO31" s="682"/>
      <c r="CP31" s="682"/>
      <c r="CQ31" s="683"/>
      <c r="CR31" s="666">
        <v>60581</v>
      </c>
      <c r="CS31" s="704"/>
      <c r="CT31" s="704"/>
      <c r="CU31" s="704"/>
      <c r="CV31" s="704"/>
      <c r="CW31" s="704"/>
      <c r="CX31" s="704"/>
      <c r="CY31" s="705"/>
      <c r="CZ31" s="671">
        <v>0.2</v>
      </c>
      <c r="DA31" s="706"/>
      <c r="DB31" s="706"/>
      <c r="DC31" s="709"/>
      <c r="DD31" s="675">
        <v>59549</v>
      </c>
      <c r="DE31" s="704"/>
      <c r="DF31" s="704"/>
      <c r="DG31" s="704"/>
      <c r="DH31" s="704"/>
      <c r="DI31" s="704"/>
      <c r="DJ31" s="704"/>
      <c r="DK31" s="705"/>
      <c r="DL31" s="675">
        <v>59549</v>
      </c>
      <c r="DM31" s="704"/>
      <c r="DN31" s="704"/>
      <c r="DO31" s="704"/>
      <c r="DP31" s="704"/>
      <c r="DQ31" s="704"/>
      <c r="DR31" s="704"/>
      <c r="DS31" s="704"/>
      <c r="DT31" s="704"/>
      <c r="DU31" s="704"/>
      <c r="DV31" s="705"/>
      <c r="DW31" s="671">
        <v>0.6</v>
      </c>
      <c r="DX31" s="706"/>
      <c r="DY31" s="706"/>
      <c r="DZ31" s="706"/>
      <c r="EA31" s="706"/>
      <c r="EB31" s="706"/>
      <c r="EC31" s="707"/>
    </row>
    <row r="32" spans="2:133" ht="11.25" customHeight="1" x14ac:dyDescent="0.15">
      <c r="B32" s="663" t="s">
        <v>313</v>
      </c>
      <c r="C32" s="664"/>
      <c r="D32" s="664"/>
      <c r="E32" s="664"/>
      <c r="F32" s="664"/>
      <c r="G32" s="664"/>
      <c r="H32" s="664"/>
      <c r="I32" s="664"/>
      <c r="J32" s="664"/>
      <c r="K32" s="664"/>
      <c r="L32" s="664"/>
      <c r="M32" s="664"/>
      <c r="N32" s="664"/>
      <c r="O32" s="664"/>
      <c r="P32" s="664"/>
      <c r="Q32" s="665"/>
      <c r="R32" s="666">
        <v>7968070</v>
      </c>
      <c r="S32" s="667"/>
      <c r="T32" s="667"/>
      <c r="U32" s="667"/>
      <c r="V32" s="667"/>
      <c r="W32" s="667"/>
      <c r="X32" s="667"/>
      <c r="Y32" s="668"/>
      <c r="Z32" s="669">
        <v>24.6</v>
      </c>
      <c r="AA32" s="669"/>
      <c r="AB32" s="669"/>
      <c r="AC32" s="669"/>
      <c r="AD32" s="670" t="s">
        <v>128</v>
      </c>
      <c r="AE32" s="670"/>
      <c r="AF32" s="670"/>
      <c r="AG32" s="670"/>
      <c r="AH32" s="670"/>
      <c r="AI32" s="670"/>
      <c r="AJ32" s="670"/>
      <c r="AK32" s="670"/>
      <c r="AL32" s="671" t="s">
        <v>128</v>
      </c>
      <c r="AM32" s="672"/>
      <c r="AN32" s="672"/>
      <c r="AO32" s="673"/>
      <c r="AP32" s="723"/>
      <c r="AQ32" s="724"/>
      <c r="AR32" s="724"/>
      <c r="AS32" s="724"/>
      <c r="AT32" s="728"/>
      <c r="AU32" s="363" t="s">
        <v>314</v>
      </c>
      <c r="AV32" s="363"/>
      <c r="AW32" s="363"/>
      <c r="AX32" s="663" t="s">
        <v>315</v>
      </c>
      <c r="AY32" s="664"/>
      <c r="AZ32" s="664"/>
      <c r="BA32" s="664"/>
      <c r="BB32" s="664"/>
      <c r="BC32" s="664"/>
      <c r="BD32" s="664"/>
      <c r="BE32" s="664"/>
      <c r="BF32" s="665"/>
      <c r="BG32" s="733">
        <v>99.2</v>
      </c>
      <c r="BH32" s="704"/>
      <c r="BI32" s="704"/>
      <c r="BJ32" s="704"/>
      <c r="BK32" s="704"/>
      <c r="BL32" s="704"/>
      <c r="BM32" s="672">
        <v>93.5</v>
      </c>
      <c r="BN32" s="734"/>
      <c r="BO32" s="734"/>
      <c r="BP32" s="734"/>
      <c r="BQ32" s="735"/>
      <c r="BR32" s="733">
        <v>98.6</v>
      </c>
      <c r="BS32" s="704"/>
      <c r="BT32" s="704"/>
      <c r="BU32" s="704"/>
      <c r="BV32" s="704"/>
      <c r="BW32" s="704"/>
      <c r="BX32" s="672">
        <v>92.5</v>
      </c>
      <c r="BY32" s="734"/>
      <c r="BZ32" s="734"/>
      <c r="CA32" s="734"/>
      <c r="CB32" s="735"/>
      <c r="CD32" s="719"/>
      <c r="CE32" s="720"/>
      <c r="CF32" s="681" t="s">
        <v>316</v>
      </c>
      <c r="CG32" s="682"/>
      <c r="CH32" s="682"/>
      <c r="CI32" s="682"/>
      <c r="CJ32" s="682"/>
      <c r="CK32" s="682"/>
      <c r="CL32" s="682"/>
      <c r="CM32" s="682"/>
      <c r="CN32" s="682"/>
      <c r="CO32" s="682"/>
      <c r="CP32" s="682"/>
      <c r="CQ32" s="683"/>
      <c r="CR32" s="666">
        <v>13</v>
      </c>
      <c r="CS32" s="667"/>
      <c r="CT32" s="667"/>
      <c r="CU32" s="667"/>
      <c r="CV32" s="667"/>
      <c r="CW32" s="667"/>
      <c r="CX32" s="667"/>
      <c r="CY32" s="668"/>
      <c r="CZ32" s="671">
        <v>0</v>
      </c>
      <c r="DA32" s="706"/>
      <c r="DB32" s="706"/>
      <c r="DC32" s="709"/>
      <c r="DD32" s="675">
        <v>13</v>
      </c>
      <c r="DE32" s="667"/>
      <c r="DF32" s="667"/>
      <c r="DG32" s="667"/>
      <c r="DH32" s="667"/>
      <c r="DI32" s="667"/>
      <c r="DJ32" s="667"/>
      <c r="DK32" s="668"/>
      <c r="DL32" s="675">
        <v>13</v>
      </c>
      <c r="DM32" s="667"/>
      <c r="DN32" s="667"/>
      <c r="DO32" s="667"/>
      <c r="DP32" s="667"/>
      <c r="DQ32" s="667"/>
      <c r="DR32" s="667"/>
      <c r="DS32" s="667"/>
      <c r="DT32" s="667"/>
      <c r="DU32" s="667"/>
      <c r="DV32" s="668"/>
      <c r="DW32" s="671">
        <v>0</v>
      </c>
      <c r="DX32" s="706"/>
      <c r="DY32" s="706"/>
      <c r="DZ32" s="706"/>
      <c r="EA32" s="706"/>
      <c r="EB32" s="706"/>
      <c r="EC32" s="707"/>
    </row>
    <row r="33" spans="2:133" ht="11.25" customHeight="1" x14ac:dyDescent="0.15">
      <c r="B33" s="691" t="s">
        <v>317</v>
      </c>
      <c r="C33" s="692"/>
      <c r="D33" s="692"/>
      <c r="E33" s="692"/>
      <c r="F33" s="692"/>
      <c r="G33" s="692"/>
      <c r="H33" s="692"/>
      <c r="I33" s="692"/>
      <c r="J33" s="692"/>
      <c r="K33" s="692"/>
      <c r="L33" s="692"/>
      <c r="M33" s="692"/>
      <c r="N33" s="692"/>
      <c r="O33" s="692"/>
      <c r="P33" s="692"/>
      <c r="Q33" s="693"/>
      <c r="R33" s="666" t="s">
        <v>128</v>
      </c>
      <c r="S33" s="667"/>
      <c r="T33" s="667"/>
      <c r="U33" s="667"/>
      <c r="V33" s="667"/>
      <c r="W33" s="667"/>
      <c r="X33" s="667"/>
      <c r="Y33" s="668"/>
      <c r="Z33" s="669" t="s">
        <v>128</v>
      </c>
      <c r="AA33" s="669"/>
      <c r="AB33" s="669"/>
      <c r="AC33" s="669"/>
      <c r="AD33" s="670" t="s">
        <v>128</v>
      </c>
      <c r="AE33" s="670"/>
      <c r="AF33" s="670"/>
      <c r="AG33" s="670"/>
      <c r="AH33" s="670"/>
      <c r="AI33" s="670"/>
      <c r="AJ33" s="670"/>
      <c r="AK33" s="670"/>
      <c r="AL33" s="671" t="s">
        <v>128</v>
      </c>
      <c r="AM33" s="672"/>
      <c r="AN33" s="672"/>
      <c r="AO33" s="673"/>
      <c r="AP33" s="725"/>
      <c r="AQ33" s="726"/>
      <c r="AR33" s="726"/>
      <c r="AS33" s="726"/>
      <c r="AT33" s="729"/>
      <c r="AU33" s="361"/>
      <c r="AV33" s="361"/>
      <c r="AW33" s="361"/>
      <c r="AX33" s="710" t="s">
        <v>318</v>
      </c>
      <c r="AY33" s="711"/>
      <c r="AZ33" s="711"/>
      <c r="BA33" s="711"/>
      <c r="BB33" s="711"/>
      <c r="BC33" s="711"/>
      <c r="BD33" s="711"/>
      <c r="BE33" s="711"/>
      <c r="BF33" s="712"/>
      <c r="BG33" s="736">
        <v>98.8</v>
      </c>
      <c r="BH33" s="737"/>
      <c r="BI33" s="737"/>
      <c r="BJ33" s="737"/>
      <c r="BK33" s="737"/>
      <c r="BL33" s="737"/>
      <c r="BM33" s="738">
        <v>91</v>
      </c>
      <c r="BN33" s="737"/>
      <c r="BO33" s="737"/>
      <c r="BP33" s="737"/>
      <c r="BQ33" s="739"/>
      <c r="BR33" s="736">
        <v>96.8</v>
      </c>
      <c r="BS33" s="737"/>
      <c r="BT33" s="737"/>
      <c r="BU33" s="737"/>
      <c r="BV33" s="737"/>
      <c r="BW33" s="737"/>
      <c r="BX33" s="738">
        <v>89</v>
      </c>
      <c r="BY33" s="737"/>
      <c r="BZ33" s="737"/>
      <c r="CA33" s="737"/>
      <c r="CB33" s="739"/>
      <c r="CD33" s="681" t="s">
        <v>319</v>
      </c>
      <c r="CE33" s="682"/>
      <c r="CF33" s="682"/>
      <c r="CG33" s="682"/>
      <c r="CH33" s="682"/>
      <c r="CI33" s="682"/>
      <c r="CJ33" s="682"/>
      <c r="CK33" s="682"/>
      <c r="CL33" s="682"/>
      <c r="CM33" s="682"/>
      <c r="CN33" s="682"/>
      <c r="CO33" s="682"/>
      <c r="CP33" s="682"/>
      <c r="CQ33" s="683"/>
      <c r="CR33" s="666">
        <v>15532847</v>
      </c>
      <c r="CS33" s="704"/>
      <c r="CT33" s="704"/>
      <c r="CU33" s="704"/>
      <c r="CV33" s="704"/>
      <c r="CW33" s="704"/>
      <c r="CX33" s="704"/>
      <c r="CY33" s="705"/>
      <c r="CZ33" s="671">
        <v>48.6</v>
      </c>
      <c r="DA33" s="706"/>
      <c r="DB33" s="706"/>
      <c r="DC33" s="709"/>
      <c r="DD33" s="675">
        <v>7084508</v>
      </c>
      <c r="DE33" s="704"/>
      <c r="DF33" s="704"/>
      <c r="DG33" s="704"/>
      <c r="DH33" s="704"/>
      <c r="DI33" s="704"/>
      <c r="DJ33" s="704"/>
      <c r="DK33" s="705"/>
      <c r="DL33" s="675">
        <v>3778245</v>
      </c>
      <c r="DM33" s="704"/>
      <c r="DN33" s="704"/>
      <c r="DO33" s="704"/>
      <c r="DP33" s="704"/>
      <c r="DQ33" s="704"/>
      <c r="DR33" s="704"/>
      <c r="DS33" s="704"/>
      <c r="DT33" s="704"/>
      <c r="DU33" s="704"/>
      <c r="DV33" s="705"/>
      <c r="DW33" s="671">
        <v>39</v>
      </c>
      <c r="DX33" s="706"/>
      <c r="DY33" s="706"/>
      <c r="DZ33" s="706"/>
      <c r="EA33" s="706"/>
      <c r="EB33" s="706"/>
      <c r="EC33" s="707"/>
    </row>
    <row r="34" spans="2:133" ht="11.25" customHeight="1" x14ac:dyDescent="0.15">
      <c r="B34" s="663" t="s">
        <v>320</v>
      </c>
      <c r="C34" s="664"/>
      <c r="D34" s="664"/>
      <c r="E34" s="664"/>
      <c r="F34" s="664"/>
      <c r="G34" s="664"/>
      <c r="H34" s="664"/>
      <c r="I34" s="664"/>
      <c r="J34" s="664"/>
      <c r="K34" s="664"/>
      <c r="L34" s="664"/>
      <c r="M34" s="664"/>
      <c r="N34" s="664"/>
      <c r="O34" s="664"/>
      <c r="P34" s="664"/>
      <c r="Q34" s="665"/>
      <c r="R34" s="666">
        <v>2547645</v>
      </c>
      <c r="S34" s="667"/>
      <c r="T34" s="667"/>
      <c r="U34" s="667"/>
      <c r="V34" s="667"/>
      <c r="W34" s="667"/>
      <c r="X34" s="667"/>
      <c r="Y34" s="668"/>
      <c r="Z34" s="669">
        <v>7.9</v>
      </c>
      <c r="AA34" s="669"/>
      <c r="AB34" s="669"/>
      <c r="AC34" s="669"/>
      <c r="AD34" s="670" t="s">
        <v>128</v>
      </c>
      <c r="AE34" s="670"/>
      <c r="AF34" s="670"/>
      <c r="AG34" s="670"/>
      <c r="AH34" s="670"/>
      <c r="AI34" s="670"/>
      <c r="AJ34" s="670"/>
      <c r="AK34" s="670"/>
      <c r="AL34" s="671" t="s">
        <v>128</v>
      </c>
      <c r="AM34" s="672"/>
      <c r="AN34" s="672"/>
      <c r="AO34" s="673"/>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321</v>
      </c>
      <c r="CE34" s="682"/>
      <c r="CF34" s="682"/>
      <c r="CG34" s="682"/>
      <c r="CH34" s="682"/>
      <c r="CI34" s="682"/>
      <c r="CJ34" s="682"/>
      <c r="CK34" s="682"/>
      <c r="CL34" s="682"/>
      <c r="CM34" s="682"/>
      <c r="CN34" s="682"/>
      <c r="CO34" s="682"/>
      <c r="CP34" s="682"/>
      <c r="CQ34" s="683"/>
      <c r="CR34" s="666">
        <v>7783983</v>
      </c>
      <c r="CS34" s="667"/>
      <c r="CT34" s="667"/>
      <c r="CU34" s="667"/>
      <c r="CV34" s="667"/>
      <c r="CW34" s="667"/>
      <c r="CX34" s="667"/>
      <c r="CY34" s="668"/>
      <c r="CZ34" s="671">
        <v>24.3</v>
      </c>
      <c r="DA34" s="706"/>
      <c r="DB34" s="706"/>
      <c r="DC34" s="709"/>
      <c r="DD34" s="675">
        <v>1539413</v>
      </c>
      <c r="DE34" s="667"/>
      <c r="DF34" s="667"/>
      <c r="DG34" s="667"/>
      <c r="DH34" s="667"/>
      <c r="DI34" s="667"/>
      <c r="DJ34" s="667"/>
      <c r="DK34" s="668"/>
      <c r="DL34" s="675">
        <v>979977</v>
      </c>
      <c r="DM34" s="667"/>
      <c r="DN34" s="667"/>
      <c r="DO34" s="667"/>
      <c r="DP34" s="667"/>
      <c r="DQ34" s="667"/>
      <c r="DR34" s="667"/>
      <c r="DS34" s="667"/>
      <c r="DT34" s="667"/>
      <c r="DU34" s="667"/>
      <c r="DV34" s="668"/>
      <c r="DW34" s="671">
        <v>10.1</v>
      </c>
      <c r="DX34" s="706"/>
      <c r="DY34" s="706"/>
      <c r="DZ34" s="706"/>
      <c r="EA34" s="706"/>
      <c r="EB34" s="706"/>
      <c r="EC34" s="707"/>
    </row>
    <row r="35" spans="2:133" ht="11.25" customHeight="1" x14ac:dyDescent="0.15">
      <c r="B35" s="663" t="s">
        <v>322</v>
      </c>
      <c r="C35" s="664"/>
      <c r="D35" s="664"/>
      <c r="E35" s="664"/>
      <c r="F35" s="664"/>
      <c r="G35" s="664"/>
      <c r="H35" s="664"/>
      <c r="I35" s="664"/>
      <c r="J35" s="664"/>
      <c r="K35" s="664"/>
      <c r="L35" s="664"/>
      <c r="M35" s="664"/>
      <c r="N35" s="664"/>
      <c r="O35" s="664"/>
      <c r="P35" s="664"/>
      <c r="Q35" s="665"/>
      <c r="R35" s="666">
        <v>39870</v>
      </c>
      <c r="S35" s="667"/>
      <c r="T35" s="667"/>
      <c r="U35" s="667"/>
      <c r="V35" s="667"/>
      <c r="W35" s="667"/>
      <c r="X35" s="667"/>
      <c r="Y35" s="668"/>
      <c r="Z35" s="669">
        <v>0.1</v>
      </c>
      <c r="AA35" s="669"/>
      <c r="AB35" s="669"/>
      <c r="AC35" s="669"/>
      <c r="AD35" s="670">
        <v>4785</v>
      </c>
      <c r="AE35" s="670"/>
      <c r="AF35" s="670"/>
      <c r="AG35" s="670"/>
      <c r="AH35" s="670"/>
      <c r="AI35" s="670"/>
      <c r="AJ35" s="670"/>
      <c r="AK35" s="670"/>
      <c r="AL35" s="671">
        <v>0.1</v>
      </c>
      <c r="AM35" s="672"/>
      <c r="AN35" s="672"/>
      <c r="AO35" s="673"/>
      <c r="AP35" s="218"/>
      <c r="AQ35" s="645" t="s">
        <v>323</v>
      </c>
      <c r="AR35" s="646"/>
      <c r="AS35" s="646"/>
      <c r="AT35" s="646"/>
      <c r="AU35" s="646"/>
      <c r="AV35" s="646"/>
      <c r="AW35" s="646"/>
      <c r="AX35" s="646"/>
      <c r="AY35" s="646"/>
      <c r="AZ35" s="646"/>
      <c r="BA35" s="646"/>
      <c r="BB35" s="646"/>
      <c r="BC35" s="646"/>
      <c r="BD35" s="646"/>
      <c r="BE35" s="646"/>
      <c r="BF35" s="647"/>
      <c r="BG35" s="645" t="s">
        <v>324</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325</v>
      </c>
      <c r="CE35" s="682"/>
      <c r="CF35" s="682"/>
      <c r="CG35" s="682"/>
      <c r="CH35" s="682"/>
      <c r="CI35" s="682"/>
      <c r="CJ35" s="682"/>
      <c r="CK35" s="682"/>
      <c r="CL35" s="682"/>
      <c r="CM35" s="682"/>
      <c r="CN35" s="682"/>
      <c r="CO35" s="682"/>
      <c r="CP35" s="682"/>
      <c r="CQ35" s="683"/>
      <c r="CR35" s="666">
        <v>59151</v>
      </c>
      <c r="CS35" s="704"/>
      <c r="CT35" s="704"/>
      <c r="CU35" s="704"/>
      <c r="CV35" s="704"/>
      <c r="CW35" s="704"/>
      <c r="CX35" s="704"/>
      <c r="CY35" s="705"/>
      <c r="CZ35" s="671">
        <v>0.2</v>
      </c>
      <c r="DA35" s="706"/>
      <c r="DB35" s="706"/>
      <c r="DC35" s="709"/>
      <c r="DD35" s="675">
        <v>42894</v>
      </c>
      <c r="DE35" s="704"/>
      <c r="DF35" s="704"/>
      <c r="DG35" s="704"/>
      <c r="DH35" s="704"/>
      <c r="DI35" s="704"/>
      <c r="DJ35" s="704"/>
      <c r="DK35" s="705"/>
      <c r="DL35" s="675">
        <v>42894</v>
      </c>
      <c r="DM35" s="704"/>
      <c r="DN35" s="704"/>
      <c r="DO35" s="704"/>
      <c r="DP35" s="704"/>
      <c r="DQ35" s="704"/>
      <c r="DR35" s="704"/>
      <c r="DS35" s="704"/>
      <c r="DT35" s="704"/>
      <c r="DU35" s="704"/>
      <c r="DV35" s="705"/>
      <c r="DW35" s="671">
        <v>0.4</v>
      </c>
      <c r="DX35" s="706"/>
      <c r="DY35" s="706"/>
      <c r="DZ35" s="706"/>
      <c r="EA35" s="706"/>
      <c r="EB35" s="706"/>
      <c r="EC35" s="707"/>
    </row>
    <row r="36" spans="2:133" ht="11.25" customHeight="1" x14ac:dyDescent="0.15">
      <c r="B36" s="663" t="s">
        <v>326</v>
      </c>
      <c r="C36" s="664"/>
      <c r="D36" s="664"/>
      <c r="E36" s="664"/>
      <c r="F36" s="664"/>
      <c r="G36" s="664"/>
      <c r="H36" s="664"/>
      <c r="I36" s="664"/>
      <c r="J36" s="664"/>
      <c r="K36" s="664"/>
      <c r="L36" s="664"/>
      <c r="M36" s="664"/>
      <c r="N36" s="664"/>
      <c r="O36" s="664"/>
      <c r="P36" s="664"/>
      <c r="Q36" s="665"/>
      <c r="R36" s="666">
        <v>583325</v>
      </c>
      <c r="S36" s="667"/>
      <c r="T36" s="667"/>
      <c r="U36" s="667"/>
      <c r="V36" s="667"/>
      <c r="W36" s="667"/>
      <c r="X36" s="667"/>
      <c r="Y36" s="668"/>
      <c r="Z36" s="669">
        <v>1.8</v>
      </c>
      <c r="AA36" s="669"/>
      <c r="AB36" s="669"/>
      <c r="AC36" s="669"/>
      <c r="AD36" s="670" t="s">
        <v>128</v>
      </c>
      <c r="AE36" s="670"/>
      <c r="AF36" s="670"/>
      <c r="AG36" s="670"/>
      <c r="AH36" s="670"/>
      <c r="AI36" s="670"/>
      <c r="AJ36" s="670"/>
      <c r="AK36" s="670"/>
      <c r="AL36" s="671" t="s">
        <v>128</v>
      </c>
      <c r="AM36" s="672"/>
      <c r="AN36" s="672"/>
      <c r="AO36" s="673"/>
      <c r="AP36" s="218"/>
      <c r="AQ36" s="740" t="s">
        <v>327</v>
      </c>
      <c r="AR36" s="741"/>
      <c r="AS36" s="741"/>
      <c r="AT36" s="741"/>
      <c r="AU36" s="741"/>
      <c r="AV36" s="741"/>
      <c r="AW36" s="741"/>
      <c r="AX36" s="741"/>
      <c r="AY36" s="742"/>
      <c r="AZ36" s="655">
        <v>1949465</v>
      </c>
      <c r="BA36" s="656"/>
      <c r="BB36" s="656"/>
      <c r="BC36" s="656"/>
      <c r="BD36" s="656"/>
      <c r="BE36" s="656"/>
      <c r="BF36" s="743"/>
      <c r="BG36" s="677" t="s">
        <v>328</v>
      </c>
      <c r="BH36" s="678"/>
      <c r="BI36" s="678"/>
      <c r="BJ36" s="678"/>
      <c r="BK36" s="678"/>
      <c r="BL36" s="678"/>
      <c r="BM36" s="678"/>
      <c r="BN36" s="678"/>
      <c r="BO36" s="678"/>
      <c r="BP36" s="678"/>
      <c r="BQ36" s="678"/>
      <c r="BR36" s="678"/>
      <c r="BS36" s="678"/>
      <c r="BT36" s="678"/>
      <c r="BU36" s="679"/>
      <c r="BV36" s="655">
        <v>243975</v>
      </c>
      <c r="BW36" s="656"/>
      <c r="BX36" s="656"/>
      <c r="BY36" s="656"/>
      <c r="BZ36" s="656"/>
      <c r="CA36" s="656"/>
      <c r="CB36" s="743"/>
      <c r="CD36" s="681" t="s">
        <v>329</v>
      </c>
      <c r="CE36" s="682"/>
      <c r="CF36" s="682"/>
      <c r="CG36" s="682"/>
      <c r="CH36" s="682"/>
      <c r="CI36" s="682"/>
      <c r="CJ36" s="682"/>
      <c r="CK36" s="682"/>
      <c r="CL36" s="682"/>
      <c r="CM36" s="682"/>
      <c r="CN36" s="682"/>
      <c r="CO36" s="682"/>
      <c r="CP36" s="682"/>
      <c r="CQ36" s="683"/>
      <c r="CR36" s="666">
        <v>3547207</v>
      </c>
      <c r="CS36" s="667"/>
      <c r="CT36" s="667"/>
      <c r="CU36" s="667"/>
      <c r="CV36" s="667"/>
      <c r="CW36" s="667"/>
      <c r="CX36" s="667"/>
      <c r="CY36" s="668"/>
      <c r="CZ36" s="671">
        <v>11.1</v>
      </c>
      <c r="DA36" s="706"/>
      <c r="DB36" s="706"/>
      <c r="DC36" s="709"/>
      <c r="DD36" s="675">
        <v>2742058</v>
      </c>
      <c r="DE36" s="667"/>
      <c r="DF36" s="667"/>
      <c r="DG36" s="667"/>
      <c r="DH36" s="667"/>
      <c r="DI36" s="667"/>
      <c r="DJ36" s="667"/>
      <c r="DK36" s="668"/>
      <c r="DL36" s="675">
        <v>1389847</v>
      </c>
      <c r="DM36" s="667"/>
      <c r="DN36" s="667"/>
      <c r="DO36" s="667"/>
      <c r="DP36" s="667"/>
      <c r="DQ36" s="667"/>
      <c r="DR36" s="667"/>
      <c r="DS36" s="667"/>
      <c r="DT36" s="667"/>
      <c r="DU36" s="667"/>
      <c r="DV36" s="668"/>
      <c r="DW36" s="671">
        <v>14.3</v>
      </c>
      <c r="DX36" s="706"/>
      <c r="DY36" s="706"/>
      <c r="DZ36" s="706"/>
      <c r="EA36" s="706"/>
      <c r="EB36" s="706"/>
      <c r="EC36" s="707"/>
    </row>
    <row r="37" spans="2:133" ht="11.25" customHeight="1" x14ac:dyDescent="0.15">
      <c r="B37" s="663" t="s">
        <v>330</v>
      </c>
      <c r="C37" s="664"/>
      <c r="D37" s="664"/>
      <c r="E37" s="664"/>
      <c r="F37" s="664"/>
      <c r="G37" s="664"/>
      <c r="H37" s="664"/>
      <c r="I37" s="664"/>
      <c r="J37" s="664"/>
      <c r="K37" s="664"/>
      <c r="L37" s="664"/>
      <c r="M37" s="664"/>
      <c r="N37" s="664"/>
      <c r="O37" s="664"/>
      <c r="P37" s="664"/>
      <c r="Q37" s="665"/>
      <c r="R37" s="666">
        <v>656719</v>
      </c>
      <c r="S37" s="667"/>
      <c r="T37" s="667"/>
      <c r="U37" s="667"/>
      <c r="V37" s="667"/>
      <c r="W37" s="667"/>
      <c r="X37" s="667"/>
      <c r="Y37" s="668"/>
      <c r="Z37" s="669">
        <v>2</v>
      </c>
      <c r="AA37" s="669"/>
      <c r="AB37" s="669"/>
      <c r="AC37" s="669"/>
      <c r="AD37" s="670" t="s">
        <v>128</v>
      </c>
      <c r="AE37" s="670"/>
      <c r="AF37" s="670"/>
      <c r="AG37" s="670"/>
      <c r="AH37" s="670"/>
      <c r="AI37" s="670"/>
      <c r="AJ37" s="670"/>
      <c r="AK37" s="670"/>
      <c r="AL37" s="671" t="s">
        <v>128</v>
      </c>
      <c r="AM37" s="672"/>
      <c r="AN37" s="672"/>
      <c r="AO37" s="673"/>
      <c r="AQ37" s="744" t="s">
        <v>331</v>
      </c>
      <c r="AR37" s="745"/>
      <c r="AS37" s="745"/>
      <c r="AT37" s="745"/>
      <c r="AU37" s="745"/>
      <c r="AV37" s="745"/>
      <c r="AW37" s="745"/>
      <c r="AX37" s="745"/>
      <c r="AY37" s="746"/>
      <c r="AZ37" s="666">
        <v>154000</v>
      </c>
      <c r="BA37" s="667"/>
      <c r="BB37" s="667"/>
      <c r="BC37" s="667"/>
      <c r="BD37" s="704"/>
      <c r="BE37" s="704"/>
      <c r="BF37" s="735"/>
      <c r="BG37" s="681" t="s">
        <v>332</v>
      </c>
      <c r="BH37" s="682"/>
      <c r="BI37" s="682"/>
      <c r="BJ37" s="682"/>
      <c r="BK37" s="682"/>
      <c r="BL37" s="682"/>
      <c r="BM37" s="682"/>
      <c r="BN37" s="682"/>
      <c r="BO37" s="682"/>
      <c r="BP37" s="682"/>
      <c r="BQ37" s="682"/>
      <c r="BR37" s="682"/>
      <c r="BS37" s="682"/>
      <c r="BT37" s="682"/>
      <c r="BU37" s="683"/>
      <c r="BV37" s="666">
        <v>243975</v>
      </c>
      <c r="BW37" s="667"/>
      <c r="BX37" s="667"/>
      <c r="BY37" s="667"/>
      <c r="BZ37" s="667"/>
      <c r="CA37" s="667"/>
      <c r="CB37" s="676"/>
      <c r="CD37" s="681" t="s">
        <v>333</v>
      </c>
      <c r="CE37" s="682"/>
      <c r="CF37" s="682"/>
      <c r="CG37" s="682"/>
      <c r="CH37" s="682"/>
      <c r="CI37" s="682"/>
      <c r="CJ37" s="682"/>
      <c r="CK37" s="682"/>
      <c r="CL37" s="682"/>
      <c r="CM37" s="682"/>
      <c r="CN37" s="682"/>
      <c r="CO37" s="682"/>
      <c r="CP37" s="682"/>
      <c r="CQ37" s="683"/>
      <c r="CR37" s="666">
        <v>1047520</v>
      </c>
      <c r="CS37" s="704"/>
      <c r="CT37" s="704"/>
      <c r="CU37" s="704"/>
      <c r="CV37" s="704"/>
      <c r="CW37" s="704"/>
      <c r="CX37" s="704"/>
      <c r="CY37" s="705"/>
      <c r="CZ37" s="671">
        <v>3.3</v>
      </c>
      <c r="DA37" s="706"/>
      <c r="DB37" s="706"/>
      <c r="DC37" s="709"/>
      <c r="DD37" s="675">
        <v>1047461</v>
      </c>
      <c r="DE37" s="704"/>
      <c r="DF37" s="704"/>
      <c r="DG37" s="704"/>
      <c r="DH37" s="704"/>
      <c r="DI37" s="704"/>
      <c r="DJ37" s="704"/>
      <c r="DK37" s="705"/>
      <c r="DL37" s="675">
        <v>995945</v>
      </c>
      <c r="DM37" s="704"/>
      <c r="DN37" s="704"/>
      <c r="DO37" s="704"/>
      <c r="DP37" s="704"/>
      <c r="DQ37" s="704"/>
      <c r="DR37" s="704"/>
      <c r="DS37" s="704"/>
      <c r="DT37" s="704"/>
      <c r="DU37" s="704"/>
      <c r="DV37" s="705"/>
      <c r="DW37" s="671">
        <v>10.3</v>
      </c>
      <c r="DX37" s="706"/>
      <c r="DY37" s="706"/>
      <c r="DZ37" s="706"/>
      <c r="EA37" s="706"/>
      <c r="EB37" s="706"/>
      <c r="EC37" s="707"/>
    </row>
    <row r="38" spans="2:133" ht="11.25" customHeight="1" x14ac:dyDescent="0.15">
      <c r="B38" s="663" t="s">
        <v>334</v>
      </c>
      <c r="C38" s="664"/>
      <c r="D38" s="664"/>
      <c r="E38" s="664"/>
      <c r="F38" s="664"/>
      <c r="G38" s="664"/>
      <c r="H38" s="664"/>
      <c r="I38" s="664"/>
      <c r="J38" s="664"/>
      <c r="K38" s="664"/>
      <c r="L38" s="664"/>
      <c r="M38" s="664"/>
      <c r="N38" s="664"/>
      <c r="O38" s="664"/>
      <c r="P38" s="664"/>
      <c r="Q38" s="665"/>
      <c r="R38" s="666">
        <v>1384844</v>
      </c>
      <c r="S38" s="667"/>
      <c r="T38" s="667"/>
      <c r="U38" s="667"/>
      <c r="V38" s="667"/>
      <c r="W38" s="667"/>
      <c r="X38" s="667"/>
      <c r="Y38" s="668"/>
      <c r="Z38" s="669">
        <v>4.3</v>
      </c>
      <c r="AA38" s="669"/>
      <c r="AB38" s="669"/>
      <c r="AC38" s="669"/>
      <c r="AD38" s="670" t="s">
        <v>128</v>
      </c>
      <c r="AE38" s="670"/>
      <c r="AF38" s="670"/>
      <c r="AG38" s="670"/>
      <c r="AH38" s="670"/>
      <c r="AI38" s="670"/>
      <c r="AJ38" s="670"/>
      <c r="AK38" s="670"/>
      <c r="AL38" s="671" t="s">
        <v>128</v>
      </c>
      <c r="AM38" s="672"/>
      <c r="AN38" s="672"/>
      <c r="AO38" s="673"/>
      <c r="AQ38" s="744" t="s">
        <v>335</v>
      </c>
      <c r="AR38" s="745"/>
      <c r="AS38" s="745"/>
      <c r="AT38" s="745"/>
      <c r="AU38" s="745"/>
      <c r="AV38" s="745"/>
      <c r="AW38" s="745"/>
      <c r="AX38" s="745"/>
      <c r="AY38" s="746"/>
      <c r="AZ38" s="666">
        <v>44013</v>
      </c>
      <c r="BA38" s="667"/>
      <c r="BB38" s="667"/>
      <c r="BC38" s="667"/>
      <c r="BD38" s="704"/>
      <c r="BE38" s="704"/>
      <c r="BF38" s="735"/>
      <c r="BG38" s="681" t="s">
        <v>336</v>
      </c>
      <c r="BH38" s="682"/>
      <c r="BI38" s="682"/>
      <c r="BJ38" s="682"/>
      <c r="BK38" s="682"/>
      <c r="BL38" s="682"/>
      <c r="BM38" s="682"/>
      <c r="BN38" s="682"/>
      <c r="BO38" s="682"/>
      <c r="BP38" s="682"/>
      <c r="BQ38" s="682"/>
      <c r="BR38" s="682"/>
      <c r="BS38" s="682"/>
      <c r="BT38" s="682"/>
      <c r="BU38" s="683"/>
      <c r="BV38" s="666">
        <v>4663</v>
      </c>
      <c r="BW38" s="667"/>
      <c r="BX38" s="667"/>
      <c r="BY38" s="667"/>
      <c r="BZ38" s="667"/>
      <c r="CA38" s="667"/>
      <c r="CB38" s="676"/>
      <c r="CD38" s="681" t="s">
        <v>337</v>
      </c>
      <c r="CE38" s="682"/>
      <c r="CF38" s="682"/>
      <c r="CG38" s="682"/>
      <c r="CH38" s="682"/>
      <c r="CI38" s="682"/>
      <c r="CJ38" s="682"/>
      <c r="CK38" s="682"/>
      <c r="CL38" s="682"/>
      <c r="CM38" s="682"/>
      <c r="CN38" s="682"/>
      <c r="CO38" s="682"/>
      <c r="CP38" s="682"/>
      <c r="CQ38" s="683"/>
      <c r="CR38" s="666">
        <v>1775768</v>
      </c>
      <c r="CS38" s="667"/>
      <c r="CT38" s="667"/>
      <c r="CU38" s="667"/>
      <c r="CV38" s="667"/>
      <c r="CW38" s="667"/>
      <c r="CX38" s="667"/>
      <c r="CY38" s="668"/>
      <c r="CZ38" s="671">
        <v>5.6</v>
      </c>
      <c r="DA38" s="706"/>
      <c r="DB38" s="706"/>
      <c r="DC38" s="709"/>
      <c r="DD38" s="675">
        <v>1371369</v>
      </c>
      <c r="DE38" s="667"/>
      <c r="DF38" s="667"/>
      <c r="DG38" s="667"/>
      <c r="DH38" s="667"/>
      <c r="DI38" s="667"/>
      <c r="DJ38" s="667"/>
      <c r="DK38" s="668"/>
      <c r="DL38" s="675">
        <v>1365527</v>
      </c>
      <c r="DM38" s="667"/>
      <c r="DN38" s="667"/>
      <c r="DO38" s="667"/>
      <c r="DP38" s="667"/>
      <c r="DQ38" s="667"/>
      <c r="DR38" s="667"/>
      <c r="DS38" s="667"/>
      <c r="DT38" s="667"/>
      <c r="DU38" s="667"/>
      <c r="DV38" s="668"/>
      <c r="DW38" s="671">
        <v>14.1</v>
      </c>
      <c r="DX38" s="706"/>
      <c r="DY38" s="706"/>
      <c r="DZ38" s="706"/>
      <c r="EA38" s="706"/>
      <c r="EB38" s="706"/>
      <c r="EC38" s="707"/>
    </row>
    <row r="39" spans="2:133" ht="11.25" customHeight="1" x14ac:dyDescent="0.15">
      <c r="B39" s="663" t="s">
        <v>338</v>
      </c>
      <c r="C39" s="664"/>
      <c r="D39" s="664"/>
      <c r="E39" s="664"/>
      <c r="F39" s="664"/>
      <c r="G39" s="664"/>
      <c r="H39" s="664"/>
      <c r="I39" s="664"/>
      <c r="J39" s="664"/>
      <c r="K39" s="664"/>
      <c r="L39" s="664"/>
      <c r="M39" s="664"/>
      <c r="N39" s="664"/>
      <c r="O39" s="664"/>
      <c r="P39" s="664"/>
      <c r="Q39" s="665"/>
      <c r="R39" s="666">
        <v>148352</v>
      </c>
      <c r="S39" s="667"/>
      <c r="T39" s="667"/>
      <c r="U39" s="667"/>
      <c r="V39" s="667"/>
      <c r="W39" s="667"/>
      <c r="X39" s="667"/>
      <c r="Y39" s="668"/>
      <c r="Z39" s="669">
        <v>0.5</v>
      </c>
      <c r="AA39" s="669"/>
      <c r="AB39" s="669"/>
      <c r="AC39" s="669"/>
      <c r="AD39" s="670">
        <v>32</v>
      </c>
      <c r="AE39" s="670"/>
      <c r="AF39" s="670"/>
      <c r="AG39" s="670"/>
      <c r="AH39" s="670"/>
      <c r="AI39" s="670"/>
      <c r="AJ39" s="670"/>
      <c r="AK39" s="670"/>
      <c r="AL39" s="671">
        <v>0</v>
      </c>
      <c r="AM39" s="672"/>
      <c r="AN39" s="672"/>
      <c r="AO39" s="673"/>
      <c r="AQ39" s="744" t="s">
        <v>339</v>
      </c>
      <c r="AR39" s="745"/>
      <c r="AS39" s="745"/>
      <c r="AT39" s="745"/>
      <c r="AU39" s="745"/>
      <c r="AV39" s="745"/>
      <c r="AW39" s="745"/>
      <c r="AX39" s="745"/>
      <c r="AY39" s="746"/>
      <c r="AZ39" s="666">
        <v>19697</v>
      </c>
      <c r="BA39" s="667"/>
      <c r="BB39" s="667"/>
      <c r="BC39" s="667"/>
      <c r="BD39" s="704"/>
      <c r="BE39" s="704"/>
      <c r="BF39" s="735"/>
      <c r="BG39" s="681" t="s">
        <v>340</v>
      </c>
      <c r="BH39" s="682"/>
      <c r="BI39" s="682"/>
      <c r="BJ39" s="682"/>
      <c r="BK39" s="682"/>
      <c r="BL39" s="682"/>
      <c r="BM39" s="682"/>
      <c r="BN39" s="682"/>
      <c r="BO39" s="682"/>
      <c r="BP39" s="682"/>
      <c r="BQ39" s="682"/>
      <c r="BR39" s="682"/>
      <c r="BS39" s="682"/>
      <c r="BT39" s="682"/>
      <c r="BU39" s="683"/>
      <c r="BV39" s="666">
        <v>7017</v>
      </c>
      <c r="BW39" s="667"/>
      <c r="BX39" s="667"/>
      <c r="BY39" s="667"/>
      <c r="BZ39" s="667"/>
      <c r="CA39" s="667"/>
      <c r="CB39" s="676"/>
      <c r="CD39" s="681" t="s">
        <v>341</v>
      </c>
      <c r="CE39" s="682"/>
      <c r="CF39" s="682"/>
      <c r="CG39" s="682"/>
      <c r="CH39" s="682"/>
      <c r="CI39" s="682"/>
      <c r="CJ39" s="682"/>
      <c r="CK39" s="682"/>
      <c r="CL39" s="682"/>
      <c r="CM39" s="682"/>
      <c r="CN39" s="682"/>
      <c r="CO39" s="682"/>
      <c r="CP39" s="682"/>
      <c r="CQ39" s="683"/>
      <c r="CR39" s="666">
        <v>1968738</v>
      </c>
      <c r="CS39" s="704"/>
      <c r="CT39" s="704"/>
      <c r="CU39" s="704"/>
      <c r="CV39" s="704"/>
      <c r="CW39" s="704"/>
      <c r="CX39" s="704"/>
      <c r="CY39" s="705"/>
      <c r="CZ39" s="671">
        <v>6.2</v>
      </c>
      <c r="DA39" s="706"/>
      <c r="DB39" s="706"/>
      <c r="DC39" s="709"/>
      <c r="DD39" s="675">
        <v>1388774</v>
      </c>
      <c r="DE39" s="704"/>
      <c r="DF39" s="704"/>
      <c r="DG39" s="704"/>
      <c r="DH39" s="704"/>
      <c r="DI39" s="704"/>
      <c r="DJ39" s="704"/>
      <c r="DK39" s="705"/>
      <c r="DL39" s="675" t="s">
        <v>128</v>
      </c>
      <c r="DM39" s="704"/>
      <c r="DN39" s="704"/>
      <c r="DO39" s="704"/>
      <c r="DP39" s="704"/>
      <c r="DQ39" s="704"/>
      <c r="DR39" s="704"/>
      <c r="DS39" s="704"/>
      <c r="DT39" s="704"/>
      <c r="DU39" s="704"/>
      <c r="DV39" s="705"/>
      <c r="DW39" s="671" t="s">
        <v>128</v>
      </c>
      <c r="DX39" s="706"/>
      <c r="DY39" s="706"/>
      <c r="DZ39" s="706"/>
      <c r="EA39" s="706"/>
      <c r="EB39" s="706"/>
      <c r="EC39" s="707"/>
    </row>
    <row r="40" spans="2:133" ht="11.25" customHeight="1" x14ac:dyDescent="0.15">
      <c r="B40" s="663" t="s">
        <v>342</v>
      </c>
      <c r="C40" s="664"/>
      <c r="D40" s="664"/>
      <c r="E40" s="664"/>
      <c r="F40" s="664"/>
      <c r="G40" s="664"/>
      <c r="H40" s="664"/>
      <c r="I40" s="664"/>
      <c r="J40" s="664"/>
      <c r="K40" s="664"/>
      <c r="L40" s="664"/>
      <c r="M40" s="664"/>
      <c r="N40" s="664"/>
      <c r="O40" s="664"/>
      <c r="P40" s="664"/>
      <c r="Q40" s="665"/>
      <c r="R40" s="666">
        <v>7646684</v>
      </c>
      <c r="S40" s="667"/>
      <c r="T40" s="667"/>
      <c r="U40" s="667"/>
      <c r="V40" s="667"/>
      <c r="W40" s="667"/>
      <c r="X40" s="667"/>
      <c r="Y40" s="668"/>
      <c r="Z40" s="669">
        <v>23.6</v>
      </c>
      <c r="AA40" s="669"/>
      <c r="AB40" s="669"/>
      <c r="AC40" s="669"/>
      <c r="AD40" s="670" t="s">
        <v>128</v>
      </c>
      <c r="AE40" s="670"/>
      <c r="AF40" s="670"/>
      <c r="AG40" s="670"/>
      <c r="AH40" s="670"/>
      <c r="AI40" s="670"/>
      <c r="AJ40" s="670"/>
      <c r="AK40" s="670"/>
      <c r="AL40" s="671" t="s">
        <v>128</v>
      </c>
      <c r="AM40" s="672"/>
      <c r="AN40" s="672"/>
      <c r="AO40" s="673"/>
      <c r="AQ40" s="744" t="s">
        <v>343</v>
      </c>
      <c r="AR40" s="745"/>
      <c r="AS40" s="745"/>
      <c r="AT40" s="745"/>
      <c r="AU40" s="745"/>
      <c r="AV40" s="745"/>
      <c r="AW40" s="745"/>
      <c r="AX40" s="745"/>
      <c r="AY40" s="746"/>
      <c r="AZ40" s="666" t="s">
        <v>128</v>
      </c>
      <c r="BA40" s="667"/>
      <c r="BB40" s="667"/>
      <c r="BC40" s="667"/>
      <c r="BD40" s="704"/>
      <c r="BE40" s="704"/>
      <c r="BF40" s="735"/>
      <c r="BG40" s="747" t="s">
        <v>344</v>
      </c>
      <c r="BH40" s="748"/>
      <c r="BI40" s="748"/>
      <c r="BJ40" s="748"/>
      <c r="BK40" s="748"/>
      <c r="BL40" s="365"/>
      <c r="BM40" s="682" t="s">
        <v>345</v>
      </c>
      <c r="BN40" s="682"/>
      <c r="BO40" s="682"/>
      <c r="BP40" s="682"/>
      <c r="BQ40" s="682"/>
      <c r="BR40" s="682"/>
      <c r="BS40" s="682"/>
      <c r="BT40" s="682"/>
      <c r="BU40" s="683"/>
      <c r="BV40" s="666">
        <v>85</v>
      </c>
      <c r="BW40" s="667"/>
      <c r="BX40" s="667"/>
      <c r="BY40" s="667"/>
      <c r="BZ40" s="667"/>
      <c r="CA40" s="667"/>
      <c r="CB40" s="676"/>
      <c r="CD40" s="681" t="s">
        <v>346</v>
      </c>
      <c r="CE40" s="682"/>
      <c r="CF40" s="682"/>
      <c r="CG40" s="682"/>
      <c r="CH40" s="682"/>
      <c r="CI40" s="682"/>
      <c r="CJ40" s="682"/>
      <c r="CK40" s="682"/>
      <c r="CL40" s="682"/>
      <c r="CM40" s="682"/>
      <c r="CN40" s="682"/>
      <c r="CO40" s="682"/>
      <c r="CP40" s="682"/>
      <c r="CQ40" s="683"/>
      <c r="CR40" s="666">
        <v>398000</v>
      </c>
      <c r="CS40" s="667"/>
      <c r="CT40" s="667"/>
      <c r="CU40" s="667"/>
      <c r="CV40" s="667"/>
      <c r="CW40" s="667"/>
      <c r="CX40" s="667"/>
      <c r="CY40" s="668"/>
      <c r="CZ40" s="671">
        <v>1.2</v>
      </c>
      <c r="DA40" s="706"/>
      <c r="DB40" s="706"/>
      <c r="DC40" s="709"/>
      <c r="DD40" s="675" t="s">
        <v>128</v>
      </c>
      <c r="DE40" s="667"/>
      <c r="DF40" s="667"/>
      <c r="DG40" s="667"/>
      <c r="DH40" s="667"/>
      <c r="DI40" s="667"/>
      <c r="DJ40" s="667"/>
      <c r="DK40" s="668"/>
      <c r="DL40" s="675" t="s">
        <v>128</v>
      </c>
      <c r="DM40" s="667"/>
      <c r="DN40" s="667"/>
      <c r="DO40" s="667"/>
      <c r="DP40" s="667"/>
      <c r="DQ40" s="667"/>
      <c r="DR40" s="667"/>
      <c r="DS40" s="667"/>
      <c r="DT40" s="667"/>
      <c r="DU40" s="667"/>
      <c r="DV40" s="668"/>
      <c r="DW40" s="671" t="s">
        <v>128</v>
      </c>
      <c r="DX40" s="706"/>
      <c r="DY40" s="706"/>
      <c r="DZ40" s="706"/>
      <c r="EA40" s="706"/>
      <c r="EB40" s="706"/>
      <c r="EC40" s="707"/>
    </row>
    <row r="41" spans="2:133" ht="11.25" customHeight="1" x14ac:dyDescent="0.15">
      <c r="B41" s="663" t="s">
        <v>347</v>
      </c>
      <c r="C41" s="664"/>
      <c r="D41" s="664"/>
      <c r="E41" s="664"/>
      <c r="F41" s="664"/>
      <c r="G41" s="664"/>
      <c r="H41" s="664"/>
      <c r="I41" s="664"/>
      <c r="J41" s="664"/>
      <c r="K41" s="664"/>
      <c r="L41" s="664"/>
      <c r="M41" s="664"/>
      <c r="N41" s="664"/>
      <c r="O41" s="664"/>
      <c r="P41" s="664"/>
      <c r="Q41" s="665"/>
      <c r="R41" s="666" t="s">
        <v>128</v>
      </c>
      <c r="S41" s="667"/>
      <c r="T41" s="667"/>
      <c r="U41" s="667"/>
      <c r="V41" s="667"/>
      <c r="W41" s="667"/>
      <c r="X41" s="667"/>
      <c r="Y41" s="668"/>
      <c r="Z41" s="669" t="s">
        <v>128</v>
      </c>
      <c r="AA41" s="669"/>
      <c r="AB41" s="669"/>
      <c r="AC41" s="669"/>
      <c r="AD41" s="670" t="s">
        <v>128</v>
      </c>
      <c r="AE41" s="670"/>
      <c r="AF41" s="670"/>
      <c r="AG41" s="670"/>
      <c r="AH41" s="670"/>
      <c r="AI41" s="670"/>
      <c r="AJ41" s="670"/>
      <c r="AK41" s="670"/>
      <c r="AL41" s="671" t="s">
        <v>128</v>
      </c>
      <c r="AM41" s="672"/>
      <c r="AN41" s="672"/>
      <c r="AO41" s="673"/>
      <c r="AQ41" s="744" t="s">
        <v>348</v>
      </c>
      <c r="AR41" s="745"/>
      <c r="AS41" s="745"/>
      <c r="AT41" s="745"/>
      <c r="AU41" s="745"/>
      <c r="AV41" s="745"/>
      <c r="AW41" s="745"/>
      <c r="AX41" s="745"/>
      <c r="AY41" s="746"/>
      <c r="AZ41" s="666">
        <v>327149</v>
      </c>
      <c r="BA41" s="667"/>
      <c r="BB41" s="667"/>
      <c r="BC41" s="667"/>
      <c r="BD41" s="704"/>
      <c r="BE41" s="704"/>
      <c r="BF41" s="735"/>
      <c r="BG41" s="747"/>
      <c r="BH41" s="748"/>
      <c r="BI41" s="748"/>
      <c r="BJ41" s="748"/>
      <c r="BK41" s="748"/>
      <c r="BL41" s="365"/>
      <c r="BM41" s="682" t="s">
        <v>349</v>
      </c>
      <c r="BN41" s="682"/>
      <c r="BO41" s="682"/>
      <c r="BP41" s="682"/>
      <c r="BQ41" s="682"/>
      <c r="BR41" s="682"/>
      <c r="BS41" s="682"/>
      <c r="BT41" s="682"/>
      <c r="BU41" s="683"/>
      <c r="BV41" s="666" t="s">
        <v>128</v>
      </c>
      <c r="BW41" s="667"/>
      <c r="BX41" s="667"/>
      <c r="BY41" s="667"/>
      <c r="BZ41" s="667"/>
      <c r="CA41" s="667"/>
      <c r="CB41" s="676"/>
      <c r="CD41" s="681" t="s">
        <v>350</v>
      </c>
      <c r="CE41" s="682"/>
      <c r="CF41" s="682"/>
      <c r="CG41" s="682"/>
      <c r="CH41" s="682"/>
      <c r="CI41" s="682"/>
      <c r="CJ41" s="682"/>
      <c r="CK41" s="682"/>
      <c r="CL41" s="682"/>
      <c r="CM41" s="682"/>
      <c r="CN41" s="682"/>
      <c r="CO41" s="682"/>
      <c r="CP41" s="682"/>
      <c r="CQ41" s="683"/>
      <c r="CR41" s="666" t="s">
        <v>128</v>
      </c>
      <c r="CS41" s="704"/>
      <c r="CT41" s="704"/>
      <c r="CU41" s="704"/>
      <c r="CV41" s="704"/>
      <c r="CW41" s="704"/>
      <c r="CX41" s="704"/>
      <c r="CY41" s="705"/>
      <c r="CZ41" s="671" t="s">
        <v>128</v>
      </c>
      <c r="DA41" s="706"/>
      <c r="DB41" s="706"/>
      <c r="DC41" s="709"/>
      <c r="DD41" s="675" t="s">
        <v>128</v>
      </c>
      <c r="DE41" s="704"/>
      <c r="DF41" s="704"/>
      <c r="DG41" s="704"/>
      <c r="DH41" s="704"/>
      <c r="DI41" s="704"/>
      <c r="DJ41" s="704"/>
      <c r="DK41" s="705"/>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15">
      <c r="B42" s="663" t="s">
        <v>351</v>
      </c>
      <c r="C42" s="664"/>
      <c r="D42" s="664"/>
      <c r="E42" s="664"/>
      <c r="F42" s="664"/>
      <c r="G42" s="664"/>
      <c r="H42" s="664"/>
      <c r="I42" s="664"/>
      <c r="J42" s="664"/>
      <c r="K42" s="664"/>
      <c r="L42" s="664"/>
      <c r="M42" s="664"/>
      <c r="N42" s="664"/>
      <c r="O42" s="664"/>
      <c r="P42" s="664"/>
      <c r="Q42" s="665"/>
      <c r="R42" s="666" t="s">
        <v>128</v>
      </c>
      <c r="S42" s="667"/>
      <c r="T42" s="667"/>
      <c r="U42" s="667"/>
      <c r="V42" s="667"/>
      <c r="W42" s="667"/>
      <c r="X42" s="667"/>
      <c r="Y42" s="668"/>
      <c r="Z42" s="669" t="s">
        <v>128</v>
      </c>
      <c r="AA42" s="669"/>
      <c r="AB42" s="669"/>
      <c r="AC42" s="669"/>
      <c r="AD42" s="670" t="s">
        <v>128</v>
      </c>
      <c r="AE42" s="670"/>
      <c r="AF42" s="670"/>
      <c r="AG42" s="670"/>
      <c r="AH42" s="670"/>
      <c r="AI42" s="670"/>
      <c r="AJ42" s="670"/>
      <c r="AK42" s="670"/>
      <c r="AL42" s="671" t="s">
        <v>128</v>
      </c>
      <c r="AM42" s="672"/>
      <c r="AN42" s="672"/>
      <c r="AO42" s="673"/>
      <c r="AQ42" s="754" t="s">
        <v>352</v>
      </c>
      <c r="AR42" s="755"/>
      <c r="AS42" s="755"/>
      <c r="AT42" s="755"/>
      <c r="AU42" s="755"/>
      <c r="AV42" s="755"/>
      <c r="AW42" s="755"/>
      <c r="AX42" s="755"/>
      <c r="AY42" s="756"/>
      <c r="AZ42" s="760">
        <v>1404606</v>
      </c>
      <c r="BA42" s="761"/>
      <c r="BB42" s="761"/>
      <c r="BC42" s="761"/>
      <c r="BD42" s="737"/>
      <c r="BE42" s="737"/>
      <c r="BF42" s="739"/>
      <c r="BG42" s="749"/>
      <c r="BH42" s="750"/>
      <c r="BI42" s="750"/>
      <c r="BJ42" s="750"/>
      <c r="BK42" s="750"/>
      <c r="BL42" s="366"/>
      <c r="BM42" s="695" t="s">
        <v>353</v>
      </c>
      <c r="BN42" s="695"/>
      <c r="BO42" s="695"/>
      <c r="BP42" s="695"/>
      <c r="BQ42" s="695"/>
      <c r="BR42" s="695"/>
      <c r="BS42" s="695"/>
      <c r="BT42" s="695"/>
      <c r="BU42" s="696"/>
      <c r="BV42" s="760">
        <v>414</v>
      </c>
      <c r="BW42" s="761"/>
      <c r="BX42" s="761"/>
      <c r="BY42" s="761"/>
      <c r="BZ42" s="761"/>
      <c r="CA42" s="761"/>
      <c r="CB42" s="773"/>
      <c r="CD42" s="663" t="s">
        <v>354</v>
      </c>
      <c r="CE42" s="664"/>
      <c r="CF42" s="664"/>
      <c r="CG42" s="664"/>
      <c r="CH42" s="664"/>
      <c r="CI42" s="664"/>
      <c r="CJ42" s="664"/>
      <c r="CK42" s="664"/>
      <c r="CL42" s="664"/>
      <c r="CM42" s="664"/>
      <c r="CN42" s="664"/>
      <c r="CO42" s="664"/>
      <c r="CP42" s="664"/>
      <c r="CQ42" s="665"/>
      <c r="CR42" s="666">
        <v>6764729</v>
      </c>
      <c r="CS42" s="704"/>
      <c r="CT42" s="704"/>
      <c r="CU42" s="704"/>
      <c r="CV42" s="704"/>
      <c r="CW42" s="704"/>
      <c r="CX42" s="704"/>
      <c r="CY42" s="705"/>
      <c r="CZ42" s="671">
        <v>21.2</v>
      </c>
      <c r="DA42" s="706"/>
      <c r="DB42" s="706"/>
      <c r="DC42" s="709"/>
      <c r="DD42" s="675">
        <v>870199</v>
      </c>
      <c r="DE42" s="704"/>
      <c r="DF42" s="704"/>
      <c r="DG42" s="704"/>
      <c r="DH42" s="704"/>
      <c r="DI42" s="704"/>
      <c r="DJ42" s="704"/>
      <c r="DK42" s="705"/>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15">
      <c r="B43" s="663" t="s">
        <v>355</v>
      </c>
      <c r="C43" s="664"/>
      <c r="D43" s="664"/>
      <c r="E43" s="664"/>
      <c r="F43" s="664"/>
      <c r="G43" s="664"/>
      <c r="H43" s="664"/>
      <c r="I43" s="664"/>
      <c r="J43" s="664"/>
      <c r="K43" s="664"/>
      <c r="L43" s="664"/>
      <c r="M43" s="664"/>
      <c r="N43" s="664"/>
      <c r="O43" s="664"/>
      <c r="P43" s="664"/>
      <c r="Q43" s="665"/>
      <c r="R43" s="666">
        <v>451884</v>
      </c>
      <c r="S43" s="667"/>
      <c r="T43" s="667"/>
      <c r="U43" s="667"/>
      <c r="V43" s="667"/>
      <c r="W43" s="667"/>
      <c r="X43" s="667"/>
      <c r="Y43" s="668"/>
      <c r="Z43" s="669">
        <v>1.4</v>
      </c>
      <c r="AA43" s="669"/>
      <c r="AB43" s="669"/>
      <c r="AC43" s="669"/>
      <c r="AD43" s="670" t="s">
        <v>128</v>
      </c>
      <c r="AE43" s="670"/>
      <c r="AF43" s="670"/>
      <c r="AG43" s="670"/>
      <c r="AH43" s="670"/>
      <c r="AI43" s="670"/>
      <c r="AJ43" s="670"/>
      <c r="AK43" s="670"/>
      <c r="AL43" s="671" t="s">
        <v>128</v>
      </c>
      <c r="AM43" s="672"/>
      <c r="AN43" s="672"/>
      <c r="AO43" s="673"/>
      <c r="BV43" s="219"/>
      <c r="BW43" s="219"/>
      <c r="BX43" s="219"/>
      <c r="BY43" s="219"/>
      <c r="BZ43" s="219"/>
      <c r="CA43" s="219"/>
      <c r="CB43" s="219"/>
      <c r="CD43" s="663" t="s">
        <v>356</v>
      </c>
      <c r="CE43" s="664"/>
      <c r="CF43" s="664"/>
      <c r="CG43" s="664"/>
      <c r="CH43" s="664"/>
      <c r="CI43" s="664"/>
      <c r="CJ43" s="664"/>
      <c r="CK43" s="664"/>
      <c r="CL43" s="664"/>
      <c r="CM43" s="664"/>
      <c r="CN43" s="664"/>
      <c r="CO43" s="664"/>
      <c r="CP43" s="664"/>
      <c r="CQ43" s="665"/>
      <c r="CR43" s="666">
        <v>101718</v>
      </c>
      <c r="CS43" s="704"/>
      <c r="CT43" s="704"/>
      <c r="CU43" s="704"/>
      <c r="CV43" s="704"/>
      <c r="CW43" s="704"/>
      <c r="CX43" s="704"/>
      <c r="CY43" s="705"/>
      <c r="CZ43" s="671">
        <v>0.3</v>
      </c>
      <c r="DA43" s="706"/>
      <c r="DB43" s="706"/>
      <c r="DC43" s="709"/>
      <c r="DD43" s="675">
        <v>101718</v>
      </c>
      <c r="DE43" s="704"/>
      <c r="DF43" s="704"/>
      <c r="DG43" s="704"/>
      <c r="DH43" s="704"/>
      <c r="DI43" s="704"/>
      <c r="DJ43" s="704"/>
      <c r="DK43" s="705"/>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15">
      <c r="B44" s="710" t="s">
        <v>357</v>
      </c>
      <c r="C44" s="711"/>
      <c r="D44" s="711"/>
      <c r="E44" s="711"/>
      <c r="F44" s="711"/>
      <c r="G44" s="711"/>
      <c r="H44" s="711"/>
      <c r="I44" s="711"/>
      <c r="J44" s="711"/>
      <c r="K44" s="711"/>
      <c r="L44" s="711"/>
      <c r="M44" s="711"/>
      <c r="N44" s="711"/>
      <c r="O44" s="711"/>
      <c r="P44" s="711"/>
      <c r="Q44" s="712"/>
      <c r="R44" s="760">
        <v>32444672</v>
      </c>
      <c r="S44" s="761"/>
      <c r="T44" s="761"/>
      <c r="U44" s="761"/>
      <c r="V44" s="761"/>
      <c r="W44" s="761"/>
      <c r="X44" s="761"/>
      <c r="Y44" s="762"/>
      <c r="Z44" s="763">
        <v>100</v>
      </c>
      <c r="AA44" s="763"/>
      <c r="AB44" s="763"/>
      <c r="AC44" s="763"/>
      <c r="AD44" s="764">
        <v>9234376</v>
      </c>
      <c r="AE44" s="764"/>
      <c r="AF44" s="764"/>
      <c r="AG44" s="764"/>
      <c r="AH44" s="764"/>
      <c r="AI44" s="764"/>
      <c r="AJ44" s="764"/>
      <c r="AK44" s="764"/>
      <c r="AL44" s="765">
        <v>100</v>
      </c>
      <c r="AM44" s="738"/>
      <c r="AN44" s="738"/>
      <c r="AO44" s="766"/>
      <c r="CD44" s="767" t="s">
        <v>304</v>
      </c>
      <c r="CE44" s="768"/>
      <c r="CF44" s="663" t="s">
        <v>358</v>
      </c>
      <c r="CG44" s="664"/>
      <c r="CH44" s="664"/>
      <c r="CI44" s="664"/>
      <c r="CJ44" s="664"/>
      <c r="CK44" s="664"/>
      <c r="CL44" s="664"/>
      <c r="CM44" s="664"/>
      <c r="CN44" s="664"/>
      <c r="CO44" s="664"/>
      <c r="CP44" s="664"/>
      <c r="CQ44" s="665"/>
      <c r="CR44" s="666">
        <v>4369417</v>
      </c>
      <c r="CS44" s="667"/>
      <c r="CT44" s="667"/>
      <c r="CU44" s="667"/>
      <c r="CV44" s="667"/>
      <c r="CW44" s="667"/>
      <c r="CX44" s="667"/>
      <c r="CY44" s="668"/>
      <c r="CZ44" s="671">
        <v>13.7</v>
      </c>
      <c r="DA44" s="672"/>
      <c r="DB44" s="672"/>
      <c r="DC44" s="684"/>
      <c r="DD44" s="675">
        <v>240962</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359</v>
      </c>
      <c r="CG45" s="664"/>
      <c r="CH45" s="664"/>
      <c r="CI45" s="664"/>
      <c r="CJ45" s="664"/>
      <c r="CK45" s="664"/>
      <c r="CL45" s="664"/>
      <c r="CM45" s="664"/>
      <c r="CN45" s="664"/>
      <c r="CO45" s="664"/>
      <c r="CP45" s="664"/>
      <c r="CQ45" s="665"/>
      <c r="CR45" s="666">
        <v>779182</v>
      </c>
      <c r="CS45" s="704"/>
      <c r="CT45" s="704"/>
      <c r="CU45" s="704"/>
      <c r="CV45" s="704"/>
      <c r="CW45" s="704"/>
      <c r="CX45" s="704"/>
      <c r="CY45" s="705"/>
      <c r="CZ45" s="671">
        <v>2.4</v>
      </c>
      <c r="DA45" s="706"/>
      <c r="DB45" s="706"/>
      <c r="DC45" s="709"/>
      <c r="DD45" s="675">
        <v>36163</v>
      </c>
      <c r="DE45" s="704"/>
      <c r="DF45" s="704"/>
      <c r="DG45" s="704"/>
      <c r="DH45" s="704"/>
      <c r="DI45" s="704"/>
      <c r="DJ45" s="704"/>
      <c r="DK45" s="705"/>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361</v>
      </c>
      <c r="CG46" s="664"/>
      <c r="CH46" s="664"/>
      <c r="CI46" s="664"/>
      <c r="CJ46" s="664"/>
      <c r="CK46" s="664"/>
      <c r="CL46" s="664"/>
      <c r="CM46" s="664"/>
      <c r="CN46" s="664"/>
      <c r="CO46" s="664"/>
      <c r="CP46" s="664"/>
      <c r="CQ46" s="665"/>
      <c r="CR46" s="666">
        <v>3561138</v>
      </c>
      <c r="CS46" s="667"/>
      <c r="CT46" s="667"/>
      <c r="CU46" s="667"/>
      <c r="CV46" s="667"/>
      <c r="CW46" s="667"/>
      <c r="CX46" s="667"/>
      <c r="CY46" s="668"/>
      <c r="CZ46" s="671">
        <v>11.1</v>
      </c>
      <c r="DA46" s="672"/>
      <c r="DB46" s="672"/>
      <c r="DC46" s="684"/>
      <c r="DD46" s="675">
        <v>203902</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15">
      <c r="B47" s="785" t="s">
        <v>362</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363</v>
      </c>
      <c r="CG47" s="664"/>
      <c r="CH47" s="664"/>
      <c r="CI47" s="664"/>
      <c r="CJ47" s="664"/>
      <c r="CK47" s="664"/>
      <c r="CL47" s="664"/>
      <c r="CM47" s="664"/>
      <c r="CN47" s="664"/>
      <c r="CO47" s="664"/>
      <c r="CP47" s="664"/>
      <c r="CQ47" s="665"/>
      <c r="CR47" s="666">
        <v>2395312</v>
      </c>
      <c r="CS47" s="704"/>
      <c r="CT47" s="704"/>
      <c r="CU47" s="704"/>
      <c r="CV47" s="704"/>
      <c r="CW47" s="704"/>
      <c r="CX47" s="704"/>
      <c r="CY47" s="705"/>
      <c r="CZ47" s="671">
        <v>7.5</v>
      </c>
      <c r="DA47" s="706"/>
      <c r="DB47" s="706"/>
      <c r="DC47" s="709"/>
      <c r="DD47" s="675">
        <v>629237</v>
      </c>
      <c r="DE47" s="704"/>
      <c r="DF47" s="704"/>
      <c r="DG47" s="704"/>
      <c r="DH47" s="704"/>
      <c r="DI47" s="704"/>
      <c r="DJ47" s="704"/>
      <c r="DK47" s="705"/>
      <c r="DL47" s="757"/>
      <c r="DM47" s="758"/>
      <c r="DN47" s="758"/>
      <c r="DO47" s="758"/>
      <c r="DP47" s="758"/>
      <c r="DQ47" s="758"/>
      <c r="DR47" s="758"/>
      <c r="DS47" s="758"/>
      <c r="DT47" s="758"/>
      <c r="DU47" s="758"/>
      <c r="DV47" s="759"/>
      <c r="DW47" s="751"/>
      <c r="DX47" s="752"/>
      <c r="DY47" s="752"/>
      <c r="DZ47" s="752"/>
      <c r="EA47" s="752"/>
      <c r="EB47" s="752"/>
      <c r="EC47" s="753"/>
    </row>
    <row r="48" spans="2:133" x14ac:dyDescent="0.15">
      <c r="B48" s="784" t="s">
        <v>364</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365</v>
      </c>
      <c r="CG48" s="664"/>
      <c r="CH48" s="664"/>
      <c r="CI48" s="664"/>
      <c r="CJ48" s="664"/>
      <c r="CK48" s="664"/>
      <c r="CL48" s="664"/>
      <c r="CM48" s="664"/>
      <c r="CN48" s="664"/>
      <c r="CO48" s="664"/>
      <c r="CP48" s="664"/>
      <c r="CQ48" s="665"/>
      <c r="CR48" s="666" t="s">
        <v>128</v>
      </c>
      <c r="CS48" s="667"/>
      <c r="CT48" s="667"/>
      <c r="CU48" s="667"/>
      <c r="CV48" s="667"/>
      <c r="CW48" s="667"/>
      <c r="CX48" s="667"/>
      <c r="CY48" s="668"/>
      <c r="CZ48" s="671" t="s">
        <v>128</v>
      </c>
      <c r="DA48" s="672"/>
      <c r="DB48" s="672"/>
      <c r="DC48" s="684"/>
      <c r="DD48" s="675" t="s">
        <v>128</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15">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366</v>
      </c>
      <c r="CE49" s="711"/>
      <c r="CF49" s="711"/>
      <c r="CG49" s="711"/>
      <c r="CH49" s="711"/>
      <c r="CI49" s="711"/>
      <c r="CJ49" s="711"/>
      <c r="CK49" s="711"/>
      <c r="CL49" s="711"/>
      <c r="CM49" s="711"/>
      <c r="CN49" s="711"/>
      <c r="CO49" s="711"/>
      <c r="CP49" s="711"/>
      <c r="CQ49" s="712"/>
      <c r="CR49" s="760">
        <v>31984116</v>
      </c>
      <c r="CS49" s="737"/>
      <c r="CT49" s="737"/>
      <c r="CU49" s="737"/>
      <c r="CV49" s="737"/>
      <c r="CW49" s="737"/>
      <c r="CX49" s="737"/>
      <c r="CY49" s="774"/>
      <c r="CZ49" s="765">
        <v>100</v>
      </c>
      <c r="DA49" s="775"/>
      <c r="DB49" s="775"/>
      <c r="DC49" s="776"/>
      <c r="DD49" s="777">
        <v>13307044</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ZM9akFLjfnxXvg6bNucWPIZrlM/1h+N63P6JjnFzGuJCNLsUtM28RZbl1Ps8gdHCMxVjLyyTp10Sca0X/Uulrg==" saltValue="F6Gfmt4zdrbhMsDKHOzXv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34" zoomScale="55" zoomScaleNormal="5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367</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368</v>
      </c>
      <c r="DK2" s="788"/>
      <c r="DL2" s="788"/>
      <c r="DM2" s="788"/>
      <c r="DN2" s="788"/>
      <c r="DO2" s="789"/>
      <c r="DP2" s="224"/>
      <c r="DQ2" s="787" t="s">
        <v>369</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370</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371</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372</v>
      </c>
      <c r="B5" s="793"/>
      <c r="C5" s="793"/>
      <c r="D5" s="793"/>
      <c r="E5" s="793"/>
      <c r="F5" s="793"/>
      <c r="G5" s="793"/>
      <c r="H5" s="793"/>
      <c r="I5" s="793"/>
      <c r="J5" s="793"/>
      <c r="K5" s="793"/>
      <c r="L5" s="793"/>
      <c r="M5" s="793"/>
      <c r="N5" s="793"/>
      <c r="O5" s="793"/>
      <c r="P5" s="794"/>
      <c r="Q5" s="798" t="s">
        <v>373</v>
      </c>
      <c r="R5" s="799"/>
      <c r="S5" s="799"/>
      <c r="T5" s="799"/>
      <c r="U5" s="800"/>
      <c r="V5" s="798" t="s">
        <v>374</v>
      </c>
      <c r="W5" s="799"/>
      <c r="X5" s="799"/>
      <c r="Y5" s="799"/>
      <c r="Z5" s="800"/>
      <c r="AA5" s="798" t="s">
        <v>375</v>
      </c>
      <c r="AB5" s="799"/>
      <c r="AC5" s="799"/>
      <c r="AD5" s="799"/>
      <c r="AE5" s="799"/>
      <c r="AF5" s="804" t="s">
        <v>376</v>
      </c>
      <c r="AG5" s="799"/>
      <c r="AH5" s="799"/>
      <c r="AI5" s="799"/>
      <c r="AJ5" s="805"/>
      <c r="AK5" s="799" t="s">
        <v>377</v>
      </c>
      <c r="AL5" s="799"/>
      <c r="AM5" s="799"/>
      <c r="AN5" s="799"/>
      <c r="AO5" s="800"/>
      <c r="AP5" s="798" t="s">
        <v>378</v>
      </c>
      <c r="AQ5" s="799"/>
      <c r="AR5" s="799"/>
      <c r="AS5" s="799"/>
      <c r="AT5" s="800"/>
      <c r="AU5" s="798" t="s">
        <v>379</v>
      </c>
      <c r="AV5" s="799"/>
      <c r="AW5" s="799"/>
      <c r="AX5" s="799"/>
      <c r="AY5" s="805"/>
      <c r="AZ5" s="228"/>
      <c r="BA5" s="228"/>
      <c r="BB5" s="228"/>
      <c r="BC5" s="228"/>
      <c r="BD5" s="228"/>
      <c r="BE5" s="229"/>
      <c r="BF5" s="229"/>
      <c r="BG5" s="229"/>
      <c r="BH5" s="229"/>
      <c r="BI5" s="229"/>
      <c r="BJ5" s="229"/>
      <c r="BK5" s="229"/>
      <c r="BL5" s="229"/>
      <c r="BM5" s="229"/>
      <c r="BN5" s="229"/>
      <c r="BO5" s="229"/>
      <c r="BP5" s="229"/>
      <c r="BQ5" s="792" t="s">
        <v>380</v>
      </c>
      <c r="BR5" s="793"/>
      <c r="BS5" s="793"/>
      <c r="BT5" s="793"/>
      <c r="BU5" s="793"/>
      <c r="BV5" s="793"/>
      <c r="BW5" s="793"/>
      <c r="BX5" s="793"/>
      <c r="BY5" s="793"/>
      <c r="BZ5" s="793"/>
      <c r="CA5" s="793"/>
      <c r="CB5" s="793"/>
      <c r="CC5" s="793"/>
      <c r="CD5" s="793"/>
      <c r="CE5" s="793"/>
      <c r="CF5" s="793"/>
      <c r="CG5" s="794"/>
      <c r="CH5" s="798" t="s">
        <v>381</v>
      </c>
      <c r="CI5" s="799"/>
      <c r="CJ5" s="799"/>
      <c r="CK5" s="799"/>
      <c r="CL5" s="800"/>
      <c r="CM5" s="798" t="s">
        <v>382</v>
      </c>
      <c r="CN5" s="799"/>
      <c r="CO5" s="799"/>
      <c r="CP5" s="799"/>
      <c r="CQ5" s="800"/>
      <c r="CR5" s="798" t="s">
        <v>383</v>
      </c>
      <c r="CS5" s="799"/>
      <c r="CT5" s="799"/>
      <c r="CU5" s="799"/>
      <c r="CV5" s="800"/>
      <c r="CW5" s="798" t="s">
        <v>384</v>
      </c>
      <c r="CX5" s="799"/>
      <c r="CY5" s="799"/>
      <c r="CZ5" s="799"/>
      <c r="DA5" s="800"/>
      <c r="DB5" s="798" t="s">
        <v>385</v>
      </c>
      <c r="DC5" s="799"/>
      <c r="DD5" s="799"/>
      <c r="DE5" s="799"/>
      <c r="DF5" s="800"/>
      <c r="DG5" s="828" t="s">
        <v>386</v>
      </c>
      <c r="DH5" s="829"/>
      <c r="DI5" s="829"/>
      <c r="DJ5" s="829"/>
      <c r="DK5" s="830"/>
      <c r="DL5" s="828" t="s">
        <v>387</v>
      </c>
      <c r="DM5" s="829"/>
      <c r="DN5" s="829"/>
      <c r="DO5" s="829"/>
      <c r="DP5" s="830"/>
      <c r="DQ5" s="798" t="s">
        <v>388</v>
      </c>
      <c r="DR5" s="799"/>
      <c r="DS5" s="799"/>
      <c r="DT5" s="799"/>
      <c r="DU5" s="800"/>
      <c r="DV5" s="798" t="s">
        <v>379</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389</v>
      </c>
      <c r="C7" s="815"/>
      <c r="D7" s="815"/>
      <c r="E7" s="815"/>
      <c r="F7" s="815"/>
      <c r="G7" s="815"/>
      <c r="H7" s="815"/>
      <c r="I7" s="815"/>
      <c r="J7" s="815"/>
      <c r="K7" s="815"/>
      <c r="L7" s="815"/>
      <c r="M7" s="815"/>
      <c r="N7" s="815"/>
      <c r="O7" s="815"/>
      <c r="P7" s="816"/>
      <c r="Q7" s="817">
        <v>32445</v>
      </c>
      <c r="R7" s="818"/>
      <c r="S7" s="818"/>
      <c r="T7" s="818"/>
      <c r="U7" s="818"/>
      <c r="V7" s="818">
        <v>31984</v>
      </c>
      <c r="W7" s="818"/>
      <c r="X7" s="818"/>
      <c r="Y7" s="818"/>
      <c r="Z7" s="818"/>
      <c r="AA7" s="818">
        <v>461</v>
      </c>
      <c r="AB7" s="818"/>
      <c r="AC7" s="818"/>
      <c r="AD7" s="818"/>
      <c r="AE7" s="819"/>
      <c r="AF7" s="820">
        <v>313</v>
      </c>
      <c r="AG7" s="821"/>
      <c r="AH7" s="821"/>
      <c r="AI7" s="821"/>
      <c r="AJ7" s="822"/>
      <c r="AK7" s="823">
        <v>647</v>
      </c>
      <c r="AL7" s="824"/>
      <c r="AM7" s="824"/>
      <c r="AN7" s="824"/>
      <c r="AO7" s="824"/>
      <c r="AP7" s="824">
        <v>24173</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580</v>
      </c>
      <c r="BT7" s="812"/>
      <c r="BU7" s="812"/>
      <c r="BV7" s="812"/>
      <c r="BW7" s="812"/>
      <c r="BX7" s="812"/>
      <c r="BY7" s="812"/>
      <c r="BZ7" s="812"/>
      <c r="CA7" s="812"/>
      <c r="CB7" s="812"/>
      <c r="CC7" s="812"/>
      <c r="CD7" s="812"/>
      <c r="CE7" s="812"/>
      <c r="CF7" s="812"/>
      <c r="CG7" s="827"/>
      <c r="CH7" s="808">
        <v>-86</v>
      </c>
      <c r="CI7" s="809"/>
      <c r="CJ7" s="809"/>
      <c r="CK7" s="809"/>
      <c r="CL7" s="810"/>
      <c r="CM7" s="808">
        <v>1092</v>
      </c>
      <c r="CN7" s="809"/>
      <c r="CO7" s="809"/>
      <c r="CP7" s="809"/>
      <c r="CQ7" s="810"/>
      <c r="CR7" s="808">
        <v>21</v>
      </c>
      <c r="CS7" s="809"/>
      <c r="CT7" s="809"/>
      <c r="CU7" s="809"/>
      <c r="CV7" s="810"/>
      <c r="CW7" s="808">
        <v>65</v>
      </c>
      <c r="CX7" s="809"/>
      <c r="CY7" s="809"/>
      <c r="CZ7" s="809"/>
      <c r="DA7" s="810"/>
      <c r="DB7" s="808">
        <v>398</v>
      </c>
      <c r="DC7" s="809"/>
      <c r="DD7" s="809"/>
      <c r="DE7" s="809"/>
      <c r="DF7" s="810"/>
      <c r="DG7" s="808"/>
      <c r="DH7" s="809"/>
      <c r="DI7" s="809"/>
      <c r="DJ7" s="809"/>
      <c r="DK7" s="810"/>
      <c r="DL7" s="808"/>
      <c r="DM7" s="809"/>
      <c r="DN7" s="809"/>
      <c r="DO7" s="809"/>
      <c r="DP7" s="810"/>
      <c r="DQ7" s="808"/>
      <c r="DR7" s="809"/>
      <c r="DS7" s="809"/>
      <c r="DT7" s="809"/>
      <c r="DU7" s="810"/>
      <c r="DV7" s="811"/>
      <c r="DW7" s="812"/>
      <c r="DX7" s="812"/>
      <c r="DY7" s="812"/>
      <c r="DZ7" s="813"/>
      <c r="EA7" s="230"/>
    </row>
    <row r="8" spans="1:131" s="231" customFormat="1" ht="26.25" customHeight="1" x14ac:dyDescent="0.15">
      <c r="A8" s="234">
        <v>2</v>
      </c>
      <c r="B8" s="845" t="s">
        <v>390</v>
      </c>
      <c r="C8" s="846"/>
      <c r="D8" s="846"/>
      <c r="E8" s="846"/>
      <c r="F8" s="846"/>
      <c r="G8" s="846"/>
      <c r="H8" s="846"/>
      <c r="I8" s="846"/>
      <c r="J8" s="846"/>
      <c r="K8" s="846"/>
      <c r="L8" s="846"/>
      <c r="M8" s="846"/>
      <c r="N8" s="846"/>
      <c r="O8" s="846"/>
      <c r="P8" s="847"/>
      <c r="Q8" s="848">
        <v>1</v>
      </c>
      <c r="R8" s="849"/>
      <c r="S8" s="849"/>
      <c r="T8" s="849"/>
      <c r="U8" s="849"/>
      <c r="V8" s="849">
        <v>1</v>
      </c>
      <c r="W8" s="849"/>
      <c r="X8" s="849"/>
      <c r="Y8" s="849"/>
      <c r="Z8" s="849"/>
      <c r="AA8" s="849">
        <v>0</v>
      </c>
      <c r="AB8" s="849"/>
      <c r="AC8" s="849"/>
      <c r="AD8" s="849"/>
      <c r="AE8" s="850"/>
      <c r="AF8" s="851" t="s">
        <v>172</v>
      </c>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581</v>
      </c>
      <c r="BT8" s="839"/>
      <c r="BU8" s="839"/>
      <c r="BV8" s="839"/>
      <c r="BW8" s="839"/>
      <c r="BX8" s="839"/>
      <c r="BY8" s="839"/>
      <c r="BZ8" s="839"/>
      <c r="CA8" s="839"/>
      <c r="CB8" s="839"/>
      <c r="CC8" s="839"/>
      <c r="CD8" s="839"/>
      <c r="CE8" s="839"/>
      <c r="CF8" s="839"/>
      <c r="CG8" s="840"/>
      <c r="CH8" s="841">
        <v>-27</v>
      </c>
      <c r="CI8" s="842"/>
      <c r="CJ8" s="842"/>
      <c r="CK8" s="842"/>
      <c r="CL8" s="843"/>
      <c r="CM8" s="841">
        <v>566</v>
      </c>
      <c r="CN8" s="842"/>
      <c r="CO8" s="842"/>
      <c r="CP8" s="842"/>
      <c r="CQ8" s="843"/>
      <c r="CR8" s="841">
        <v>12</v>
      </c>
      <c r="CS8" s="842"/>
      <c r="CT8" s="842"/>
      <c r="CU8" s="842"/>
      <c r="CV8" s="843"/>
      <c r="CW8" s="841">
        <v>9</v>
      </c>
      <c r="CX8" s="842"/>
      <c r="CY8" s="842"/>
      <c r="CZ8" s="842"/>
      <c r="DA8" s="843"/>
      <c r="DB8" s="841">
        <v>93</v>
      </c>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x14ac:dyDescent="0.15">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t="s">
        <v>582</v>
      </c>
      <c r="BT9" s="839"/>
      <c r="BU9" s="839"/>
      <c r="BV9" s="839"/>
      <c r="BW9" s="839"/>
      <c r="BX9" s="839"/>
      <c r="BY9" s="839"/>
      <c r="BZ9" s="839"/>
      <c r="CA9" s="839"/>
      <c r="CB9" s="839"/>
      <c r="CC9" s="839"/>
      <c r="CD9" s="839"/>
      <c r="CE9" s="839"/>
      <c r="CF9" s="839"/>
      <c r="CG9" s="840"/>
      <c r="CH9" s="841">
        <v>-11</v>
      </c>
      <c r="CI9" s="842"/>
      <c r="CJ9" s="842"/>
      <c r="CK9" s="842"/>
      <c r="CL9" s="843"/>
      <c r="CM9" s="841">
        <v>174</v>
      </c>
      <c r="CN9" s="842"/>
      <c r="CO9" s="842"/>
      <c r="CP9" s="842"/>
      <c r="CQ9" s="843"/>
      <c r="CR9" s="841">
        <v>11</v>
      </c>
      <c r="CS9" s="842"/>
      <c r="CT9" s="842"/>
      <c r="CU9" s="842"/>
      <c r="CV9" s="843"/>
      <c r="CW9" s="841" t="s">
        <v>587</v>
      </c>
      <c r="CX9" s="842"/>
      <c r="CY9" s="842"/>
      <c r="CZ9" s="842"/>
      <c r="DA9" s="843"/>
      <c r="DB9" s="841" t="s">
        <v>587</v>
      </c>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15">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391</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392</v>
      </c>
      <c r="B23" s="854" t="s">
        <v>393</v>
      </c>
      <c r="C23" s="855"/>
      <c r="D23" s="855"/>
      <c r="E23" s="855"/>
      <c r="F23" s="855"/>
      <c r="G23" s="855"/>
      <c r="H23" s="855"/>
      <c r="I23" s="855"/>
      <c r="J23" s="855"/>
      <c r="K23" s="855"/>
      <c r="L23" s="855"/>
      <c r="M23" s="855"/>
      <c r="N23" s="855"/>
      <c r="O23" s="855"/>
      <c r="P23" s="856"/>
      <c r="Q23" s="857"/>
      <c r="R23" s="858"/>
      <c r="S23" s="858"/>
      <c r="T23" s="858"/>
      <c r="U23" s="858"/>
      <c r="V23" s="858"/>
      <c r="W23" s="858"/>
      <c r="X23" s="858"/>
      <c r="Y23" s="858"/>
      <c r="Z23" s="858"/>
      <c r="AA23" s="858"/>
      <c r="AB23" s="858"/>
      <c r="AC23" s="858"/>
      <c r="AD23" s="858"/>
      <c r="AE23" s="859"/>
      <c r="AF23" s="860">
        <v>313</v>
      </c>
      <c r="AG23" s="858"/>
      <c r="AH23" s="858"/>
      <c r="AI23" s="858"/>
      <c r="AJ23" s="861"/>
      <c r="AK23" s="862"/>
      <c r="AL23" s="863"/>
      <c r="AM23" s="863"/>
      <c r="AN23" s="863"/>
      <c r="AO23" s="863"/>
      <c r="AP23" s="858"/>
      <c r="AQ23" s="858"/>
      <c r="AR23" s="858"/>
      <c r="AS23" s="858"/>
      <c r="AT23" s="858"/>
      <c r="AU23" s="874"/>
      <c r="AV23" s="874"/>
      <c r="AW23" s="874"/>
      <c r="AX23" s="874"/>
      <c r="AY23" s="875"/>
      <c r="AZ23" s="876" t="s">
        <v>172</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394</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395</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372</v>
      </c>
      <c r="B26" s="793"/>
      <c r="C26" s="793"/>
      <c r="D26" s="793"/>
      <c r="E26" s="793"/>
      <c r="F26" s="793"/>
      <c r="G26" s="793"/>
      <c r="H26" s="793"/>
      <c r="I26" s="793"/>
      <c r="J26" s="793"/>
      <c r="K26" s="793"/>
      <c r="L26" s="793"/>
      <c r="M26" s="793"/>
      <c r="N26" s="793"/>
      <c r="O26" s="793"/>
      <c r="P26" s="794"/>
      <c r="Q26" s="798" t="s">
        <v>396</v>
      </c>
      <c r="R26" s="799"/>
      <c r="S26" s="799"/>
      <c r="T26" s="799"/>
      <c r="U26" s="800"/>
      <c r="V26" s="798" t="s">
        <v>397</v>
      </c>
      <c r="W26" s="799"/>
      <c r="X26" s="799"/>
      <c r="Y26" s="799"/>
      <c r="Z26" s="800"/>
      <c r="AA26" s="798" t="s">
        <v>398</v>
      </c>
      <c r="AB26" s="799"/>
      <c r="AC26" s="799"/>
      <c r="AD26" s="799"/>
      <c r="AE26" s="799"/>
      <c r="AF26" s="879" t="s">
        <v>399</v>
      </c>
      <c r="AG26" s="880"/>
      <c r="AH26" s="880"/>
      <c r="AI26" s="880"/>
      <c r="AJ26" s="881"/>
      <c r="AK26" s="799" t="s">
        <v>400</v>
      </c>
      <c r="AL26" s="799"/>
      <c r="AM26" s="799"/>
      <c r="AN26" s="799"/>
      <c r="AO26" s="800"/>
      <c r="AP26" s="798" t="s">
        <v>401</v>
      </c>
      <c r="AQ26" s="799"/>
      <c r="AR26" s="799"/>
      <c r="AS26" s="799"/>
      <c r="AT26" s="800"/>
      <c r="AU26" s="798" t="s">
        <v>402</v>
      </c>
      <c r="AV26" s="799"/>
      <c r="AW26" s="799"/>
      <c r="AX26" s="799"/>
      <c r="AY26" s="800"/>
      <c r="AZ26" s="798" t="s">
        <v>403</v>
      </c>
      <c r="BA26" s="799"/>
      <c r="BB26" s="799"/>
      <c r="BC26" s="799"/>
      <c r="BD26" s="800"/>
      <c r="BE26" s="798" t="s">
        <v>379</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404</v>
      </c>
      <c r="C28" s="815"/>
      <c r="D28" s="815"/>
      <c r="E28" s="815"/>
      <c r="F28" s="815"/>
      <c r="G28" s="815"/>
      <c r="H28" s="815"/>
      <c r="I28" s="815"/>
      <c r="J28" s="815"/>
      <c r="K28" s="815"/>
      <c r="L28" s="815"/>
      <c r="M28" s="815"/>
      <c r="N28" s="815"/>
      <c r="O28" s="815"/>
      <c r="P28" s="816"/>
      <c r="Q28" s="887">
        <v>4260</v>
      </c>
      <c r="R28" s="888"/>
      <c r="S28" s="888"/>
      <c r="T28" s="888"/>
      <c r="U28" s="888"/>
      <c r="V28" s="888">
        <v>4016</v>
      </c>
      <c r="W28" s="888"/>
      <c r="X28" s="888"/>
      <c r="Y28" s="888"/>
      <c r="Z28" s="888"/>
      <c r="AA28" s="888">
        <f>Q28-V28</f>
        <v>244</v>
      </c>
      <c r="AB28" s="888"/>
      <c r="AC28" s="888"/>
      <c r="AD28" s="888"/>
      <c r="AE28" s="889"/>
      <c r="AF28" s="890">
        <v>244</v>
      </c>
      <c r="AG28" s="888"/>
      <c r="AH28" s="888"/>
      <c r="AI28" s="888"/>
      <c r="AJ28" s="891"/>
      <c r="AK28" s="892">
        <v>327</v>
      </c>
      <c r="AL28" s="893"/>
      <c r="AM28" s="893"/>
      <c r="AN28" s="893"/>
      <c r="AO28" s="893"/>
      <c r="AP28" s="893"/>
      <c r="AQ28" s="893"/>
      <c r="AR28" s="893"/>
      <c r="AS28" s="893"/>
      <c r="AT28" s="893"/>
      <c r="AU28" s="893"/>
      <c r="AV28" s="893"/>
      <c r="AW28" s="893"/>
      <c r="AX28" s="893"/>
      <c r="AY28" s="893"/>
      <c r="AZ28" s="894"/>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405</v>
      </c>
      <c r="C29" s="846"/>
      <c r="D29" s="846"/>
      <c r="E29" s="846"/>
      <c r="F29" s="846"/>
      <c r="G29" s="846"/>
      <c r="H29" s="846"/>
      <c r="I29" s="846"/>
      <c r="J29" s="846"/>
      <c r="K29" s="846"/>
      <c r="L29" s="846"/>
      <c r="M29" s="846"/>
      <c r="N29" s="846"/>
      <c r="O29" s="846"/>
      <c r="P29" s="847"/>
      <c r="Q29" s="848">
        <v>4590</v>
      </c>
      <c r="R29" s="849"/>
      <c r="S29" s="849"/>
      <c r="T29" s="849"/>
      <c r="U29" s="849"/>
      <c r="V29" s="849">
        <v>4283</v>
      </c>
      <c r="W29" s="849"/>
      <c r="X29" s="849"/>
      <c r="Y29" s="849"/>
      <c r="Z29" s="849"/>
      <c r="AA29" s="849">
        <v>307</v>
      </c>
      <c r="AB29" s="849"/>
      <c r="AC29" s="849"/>
      <c r="AD29" s="849"/>
      <c r="AE29" s="850"/>
      <c r="AF29" s="851">
        <v>307</v>
      </c>
      <c r="AG29" s="852"/>
      <c r="AH29" s="852"/>
      <c r="AI29" s="852"/>
      <c r="AJ29" s="853"/>
      <c r="AK29" s="899">
        <v>719</v>
      </c>
      <c r="AL29" s="895"/>
      <c r="AM29" s="895"/>
      <c r="AN29" s="895"/>
      <c r="AO29" s="895"/>
      <c r="AP29" s="895"/>
      <c r="AQ29" s="895"/>
      <c r="AR29" s="895"/>
      <c r="AS29" s="895"/>
      <c r="AT29" s="895"/>
      <c r="AU29" s="895"/>
      <c r="AV29" s="895"/>
      <c r="AW29" s="895"/>
      <c r="AX29" s="895"/>
      <c r="AY29" s="895"/>
      <c r="AZ29" s="896"/>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406</v>
      </c>
      <c r="C30" s="846"/>
      <c r="D30" s="846"/>
      <c r="E30" s="846"/>
      <c r="F30" s="846"/>
      <c r="G30" s="846"/>
      <c r="H30" s="846"/>
      <c r="I30" s="846"/>
      <c r="J30" s="846"/>
      <c r="K30" s="846"/>
      <c r="L30" s="846"/>
      <c r="M30" s="846"/>
      <c r="N30" s="846"/>
      <c r="O30" s="846"/>
      <c r="P30" s="847"/>
      <c r="Q30" s="848">
        <v>540</v>
      </c>
      <c r="R30" s="849"/>
      <c r="S30" s="849"/>
      <c r="T30" s="849"/>
      <c r="U30" s="849"/>
      <c r="V30" s="849">
        <v>528</v>
      </c>
      <c r="W30" s="849"/>
      <c r="X30" s="849"/>
      <c r="Y30" s="849"/>
      <c r="Z30" s="849"/>
      <c r="AA30" s="849">
        <v>12</v>
      </c>
      <c r="AB30" s="849"/>
      <c r="AC30" s="849"/>
      <c r="AD30" s="849"/>
      <c r="AE30" s="850"/>
      <c r="AF30" s="851">
        <v>12</v>
      </c>
      <c r="AG30" s="852"/>
      <c r="AH30" s="852"/>
      <c r="AI30" s="852"/>
      <c r="AJ30" s="853"/>
      <c r="AK30" s="899">
        <v>170</v>
      </c>
      <c r="AL30" s="895"/>
      <c r="AM30" s="895"/>
      <c r="AN30" s="895"/>
      <c r="AO30" s="895"/>
      <c r="AP30" s="895"/>
      <c r="AQ30" s="895"/>
      <c r="AR30" s="895"/>
      <c r="AS30" s="895"/>
      <c r="AT30" s="895"/>
      <c r="AU30" s="895"/>
      <c r="AV30" s="895"/>
      <c r="AW30" s="895"/>
      <c r="AX30" s="895"/>
      <c r="AY30" s="895"/>
      <c r="AZ30" s="896"/>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407</v>
      </c>
      <c r="C31" s="846"/>
      <c r="D31" s="846"/>
      <c r="E31" s="846"/>
      <c r="F31" s="846"/>
      <c r="G31" s="846"/>
      <c r="H31" s="846"/>
      <c r="I31" s="846"/>
      <c r="J31" s="846"/>
      <c r="K31" s="846"/>
      <c r="L31" s="846"/>
      <c r="M31" s="846"/>
      <c r="N31" s="846"/>
      <c r="O31" s="846"/>
      <c r="P31" s="847"/>
      <c r="Q31" s="848">
        <v>542</v>
      </c>
      <c r="R31" s="849"/>
      <c r="S31" s="849"/>
      <c r="T31" s="849"/>
      <c r="U31" s="849"/>
      <c r="V31" s="849">
        <v>456</v>
      </c>
      <c r="W31" s="849"/>
      <c r="X31" s="849"/>
      <c r="Y31" s="849"/>
      <c r="Z31" s="849"/>
      <c r="AA31" s="849">
        <v>86</v>
      </c>
      <c r="AB31" s="849"/>
      <c r="AC31" s="849"/>
      <c r="AD31" s="849"/>
      <c r="AE31" s="850"/>
      <c r="AF31" s="851">
        <v>788</v>
      </c>
      <c r="AG31" s="852"/>
      <c r="AH31" s="852"/>
      <c r="AI31" s="852"/>
      <c r="AJ31" s="853"/>
      <c r="AK31" s="899">
        <v>19</v>
      </c>
      <c r="AL31" s="895"/>
      <c r="AM31" s="895"/>
      <c r="AN31" s="895"/>
      <c r="AO31" s="895"/>
      <c r="AP31" s="895">
        <v>881</v>
      </c>
      <c r="AQ31" s="895"/>
      <c r="AR31" s="895"/>
      <c r="AS31" s="895"/>
      <c r="AT31" s="895"/>
      <c r="AU31" s="895">
        <v>66</v>
      </c>
      <c r="AV31" s="895"/>
      <c r="AW31" s="895"/>
      <c r="AX31" s="895"/>
      <c r="AY31" s="895"/>
      <c r="AZ31" s="896"/>
      <c r="BA31" s="896"/>
      <c r="BB31" s="896"/>
      <c r="BC31" s="896"/>
      <c r="BD31" s="896"/>
      <c r="BE31" s="897" t="s">
        <v>408</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t="s">
        <v>409</v>
      </c>
      <c r="C32" s="846"/>
      <c r="D32" s="846"/>
      <c r="E32" s="846"/>
      <c r="F32" s="846"/>
      <c r="G32" s="846"/>
      <c r="H32" s="846"/>
      <c r="I32" s="846"/>
      <c r="J32" s="846"/>
      <c r="K32" s="846"/>
      <c r="L32" s="846"/>
      <c r="M32" s="846"/>
      <c r="N32" s="846"/>
      <c r="O32" s="846"/>
      <c r="P32" s="847"/>
      <c r="Q32" s="848">
        <v>1089</v>
      </c>
      <c r="R32" s="849"/>
      <c r="S32" s="849"/>
      <c r="T32" s="849"/>
      <c r="U32" s="849"/>
      <c r="V32" s="849">
        <v>1237</v>
      </c>
      <c r="W32" s="849"/>
      <c r="X32" s="849"/>
      <c r="Y32" s="849"/>
      <c r="Z32" s="849"/>
      <c r="AA32" s="849">
        <v>-148</v>
      </c>
      <c r="AB32" s="849"/>
      <c r="AC32" s="849"/>
      <c r="AD32" s="849"/>
      <c r="AE32" s="850"/>
      <c r="AF32" s="851">
        <v>68</v>
      </c>
      <c r="AG32" s="852"/>
      <c r="AH32" s="852"/>
      <c r="AI32" s="852"/>
      <c r="AJ32" s="853"/>
      <c r="AK32" s="899">
        <v>149</v>
      </c>
      <c r="AL32" s="895"/>
      <c r="AM32" s="895"/>
      <c r="AN32" s="895"/>
      <c r="AO32" s="895"/>
      <c r="AP32" s="895">
        <v>3648</v>
      </c>
      <c r="AQ32" s="895"/>
      <c r="AR32" s="895"/>
      <c r="AS32" s="895"/>
      <c r="AT32" s="895"/>
      <c r="AU32" s="895">
        <v>908</v>
      </c>
      <c r="AV32" s="895"/>
      <c r="AW32" s="895"/>
      <c r="AX32" s="895"/>
      <c r="AY32" s="895"/>
      <c r="AZ32" s="896"/>
      <c r="BA32" s="896"/>
      <c r="BB32" s="896"/>
      <c r="BC32" s="896"/>
      <c r="BD32" s="896"/>
      <c r="BE32" s="897" t="s">
        <v>408</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t="s">
        <v>410</v>
      </c>
      <c r="C33" s="846"/>
      <c r="D33" s="846"/>
      <c r="E33" s="846"/>
      <c r="F33" s="846"/>
      <c r="G33" s="846"/>
      <c r="H33" s="846"/>
      <c r="I33" s="846"/>
      <c r="J33" s="846"/>
      <c r="K33" s="846"/>
      <c r="L33" s="846"/>
      <c r="M33" s="846"/>
      <c r="N33" s="846"/>
      <c r="O33" s="846"/>
      <c r="P33" s="847"/>
      <c r="Q33" s="848">
        <v>49</v>
      </c>
      <c r="R33" s="849"/>
      <c r="S33" s="849"/>
      <c r="T33" s="849"/>
      <c r="U33" s="849"/>
      <c r="V33" s="849">
        <v>45</v>
      </c>
      <c r="W33" s="849"/>
      <c r="X33" s="849"/>
      <c r="Y33" s="849"/>
      <c r="Z33" s="849"/>
      <c r="AA33" s="849">
        <v>4</v>
      </c>
      <c r="AB33" s="849"/>
      <c r="AC33" s="849"/>
      <c r="AD33" s="849"/>
      <c r="AE33" s="850"/>
      <c r="AF33" s="851" t="s">
        <v>172</v>
      </c>
      <c r="AG33" s="852"/>
      <c r="AH33" s="852"/>
      <c r="AI33" s="852"/>
      <c r="AJ33" s="853"/>
      <c r="AK33" s="899">
        <v>2411</v>
      </c>
      <c r="AL33" s="895"/>
      <c r="AM33" s="895"/>
      <c r="AN33" s="895"/>
      <c r="AO33" s="895"/>
      <c r="AP33" s="895">
        <v>438</v>
      </c>
      <c r="AQ33" s="895"/>
      <c r="AR33" s="895"/>
      <c r="AS33" s="895"/>
      <c r="AT33" s="895"/>
      <c r="AU33" s="895">
        <v>434</v>
      </c>
      <c r="AV33" s="895"/>
      <c r="AW33" s="895"/>
      <c r="AX33" s="895"/>
      <c r="AY33" s="895"/>
      <c r="AZ33" s="896"/>
      <c r="BA33" s="896"/>
      <c r="BB33" s="896"/>
      <c r="BC33" s="896"/>
      <c r="BD33" s="896"/>
      <c r="BE33" s="897" t="s">
        <v>411</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412</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392</v>
      </c>
      <c r="B63" s="854" t="s">
        <v>413</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1420</v>
      </c>
      <c r="AG63" s="909"/>
      <c r="AH63" s="909"/>
      <c r="AI63" s="909"/>
      <c r="AJ63" s="910"/>
      <c r="AK63" s="911"/>
      <c r="AL63" s="906"/>
      <c r="AM63" s="906"/>
      <c r="AN63" s="906"/>
      <c r="AO63" s="906"/>
      <c r="AP63" s="909"/>
      <c r="AQ63" s="909"/>
      <c r="AR63" s="909"/>
      <c r="AS63" s="909"/>
      <c r="AT63" s="909"/>
      <c r="AU63" s="909"/>
      <c r="AV63" s="909"/>
      <c r="AW63" s="909"/>
      <c r="AX63" s="909"/>
      <c r="AY63" s="909"/>
      <c r="AZ63" s="913"/>
      <c r="BA63" s="913"/>
      <c r="BB63" s="913"/>
      <c r="BC63" s="913"/>
      <c r="BD63" s="913"/>
      <c r="BE63" s="914"/>
      <c r="BF63" s="914"/>
      <c r="BG63" s="914"/>
      <c r="BH63" s="914"/>
      <c r="BI63" s="915"/>
      <c r="BJ63" s="916" t="s">
        <v>172</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415</v>
      </c>
      <c r="B66" s="793"/>
      <c r="C66" s="793"/>
      <c r="D66" s="793"/>
      <c r="E66" s="793"/>
      <c r="F66" s="793"/>
      <c r="G66" s="793"/>
      <c r="H66" s="793"/>
      <c r="I66" s="793"/>
      <c r="J66" s="793"/>
      <c r="K66" s="793"/>
      <c r="L66" s="793"/>
      <c r="M66" s="793"/>
      <c r="N66" s="793"/>
      <c r="O66" s="793"/>
      <c r="P66" s="794"/>
      <c r="Q66" s="798" t="s">
        <v>396</v>
      </c>
      <c r="R66" s="799"/>
      <c r="S66" s="799"/>
      <c r="T66" s="799"/>
      <c r="U66" s="800"/>
      <c r="V66" s="798" t="s">
        <v>397</v>
      </c>
      <c r="W66" s="799"/>
      <c r="X66" s="799"/>
      <c r="Y66" s="799"/>
      <c r="Z66" s="800"/>
      <c r="AA66" s="798" t="s">
        <v>416</v>
      </c>
      <c r="AB66" s="799"/>
      <c r="AC66" s="799"/>
      <c r="AD66" s="799"/>
      <c r="AE66" s="800"/>
      <c r="AF66" s="919" t="s">
        <v>417</v>
      </c>
      <c r="AG66" s="880"/>
      <c r="AH66" s="880"/>
      <c r="AI66" s="880"/>
      <c r="AJ66" s="920"/>
      <c r="AK66" s="798" t="s">
        <v>418</v>
      </c>
      <c r="AL66" s="793"/>
      <c r="AM66" s="793"/>
      <c r="AN66" s="793"/>
      <c r="AO66" s="794"/>
      <c r="AP66" s="798" t="s">
        <v>401</v>
      </c>
      <c r="AQ66" s="799"/>
      <c r="AR66" s="799"/>
      <c r="AS66" s="799"/>
      <c r="AT66" s="800"/>
      <c r="AU66" s="798" t="s">
        <v>419</v>
      </c>
      <c r="AV66" s="799"/>
      <c r="AW66" s="799"/>
      <c r="AX66" s="799"/>
      <c r="AY66" s="800"/>
      <c r="AZ66" s="798" t="s">
        <v>379</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4" t="s">
        <v>583</v>
      </c>
      <c r="C68" s="935"/>
      <c r="D68" s="935"/>
      <c r="E68" s="935"/>
      <c r="F68" s="935"/>
      <c r="G68" s="935"/>
      <c r="H68" s="935"/>
      <c r="I68" s="935"/>
      <c r="J68" s="935"/>
      <c r="K68" s="935"/>
      <c r="L68" s="935"/>
      <c r="M68" s="935"/>
      <c r="N68" s="935"/>
      <c r="O68" s="935"/>
      <c r="P68" s="936"/>
      <c r="Q68" s="937">
        <v>1133</v>
      </c>
      <c r="R68" s="931"/>
      <c r="S68" s="931"/>
      <c r="T68" s="931"/>
      <c r="U68" s="931"/>
      <c r="V68" s="931">
        <v>1113</v>
      </c>
      <c r="W68" s="931"/>
      <c r="X68" s="931"/>
      <c r="Y68" s="931"/>
      <c r="Z68" s="931"/>
      <c r="AA68" s="931">
        <v>20</v>
      </c>
      <c r="AB68" s="931"/>
      <c r="AC68" s="931"/>
      <c r="AD68" s="931"/>
      <c r="AE68" s="931"/>
      <c r="AF68" s="931">
        <v>17</v>
      </c>
      <c r="AG68" s="931"/>
      <c r="AH68" s="931"/>
      <c r="AI68" s="931"/>
      <c r="AJ68" s="931"/>
      <c r="AK68" s="931" t="s">
        <v>588</v>
      </c>
      <c r="AL68" s="931"/>
      <c r="AM68" s="931"/>
      <c r="AN68" s="931"/>
      <c r="AO68" s="931"/>
      <c r="AP68" s="931">
        <v>611</v>
      </c>
      <c r="AQ68" s="931"/>
      <c r="AR68" s="931"/>
      <c r="AS68" s="931"/>
      <c r="AT68" s="931"/>
      <c r="AU68" s="931">
        <v>393</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38" t="s">
        <v>584</v>
      </c>
      <c r="C69" s="939"/>
      <c r="D69" s="939"/>
      <c r="E69" s="939"/>
      <c r="F69" s="939"/>
      <c r="G69" s="939"/>
      <c r="H69" s="939"/>
      <c r="I69" s="939"/>
      <c r="J69" s="939"/>
      <c r="K69" s="939"/>
      <c r="L69" s="939"/>
      <c r="M69" s="939"/>
      <c r="N69" s="939"/>
      <c r="O69" s="939"/>
      <c r="P69" s="940"/>
      <c r="Q69" s="941">
        <v>2386</v>
      </c>
      <c r="R69" s="895"/>
      <c r="S69" s="895"/>
      <c r="T69" s="895"/>
      <c r="U69" s="895"/>
      <c r="V69" s="895">
        <v>2205</v>
      </c>
      <c r="W69" s="895"/>
      <c r="X69" s="895"/>
      <c r="Y69" s="895"/>
      <c r="Z69" s="895"/>
      <c r="AA69" s="895">
        <v>181</v>
      </c>
      <c r="AB69" s="895"/>
      <c r="AC69" s="895"/>
      <c r="AD69" s="895"/>
      <c r="AE69" s="895"/>
      <c r="AF69" s="895">
        <v>181</v>
      </c>
      <c r="AG69" s="895"/>
      <c r="AH69" s="895"/>
      <c r="AI69" s="895"/>
      <c r="AJ69" s="895"/>
      <c r="AK69" s="895">
        <v>0</v>
      </c>
      <c r="AL69" s="895"/>
      <c r="AM69" s="895"/>
      <c r="AN69" s="895"/>
      <c r="AO69" s="895"/>
      <c r="AP69" s="895">
        <v>225</v>
      </c>
      <c r="AQ69" s="895"/>
      <c r="AR69" s="895"/>
      <c r="AS69" s="895"/>
      <c r="AT69" s="895"/>
      <c r="AU69" s="895">
        <v>202</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38" t="s">
        <v>585</v>
      </c>
      <c r="C70" s="939"/>
      <c r="D70" s="939"/>
      <c r="E70" s="939"/>
      <c r="F70" s="939"/>
      <c r="G70" s="939"/>
      <c r="H70" s="939"/>
      <c r="I70" s="939"/>
      <c r="J70" s="939"/>
      <c r="K70" s="939"/>
      <c r="L70" s="939"/>
      <c r="M70" s="939"/>
      <c r="N70" s="939"/>
      <c r="O70" s="939"/>
      <c r="P70" s="940"/>
      <c r="Q70" s="941">
        <v>258</v>
      </c>
      <c r="R70" s="895"/>
      <c r="S70" s="895"/>
      <c r="T70" s="895"/>
      <c r="U70" s="895"/>
      <c r="V70" s="895">
        <v>247</v>
      </c>
      <c r="W70" s="895"/>
      <c r="X70" s="895"/>
      <c r="Y70" s="895"/>
      <c r="Z70" s="895"/>
      <c r="AA70" s="895">
        <v>11</v>
      </c>
      <c r="AB70" s="895"/>
      <c r="AC70" s="895"/>
      <c r="AD70" s="895"/>
      <c r="AE70" s="895"/>
      <c r="AF70" s="895">
        <v>11</v>
      </c>
      <c r="AG70" s="895"/>
      <c r="AH70" s="895"/>
      <c r="AI70" s="895"/>
      <c r="AJ70" s="895"/>
      <c r="AK70" s="895" t="s">
        <v>588</v>
      </c>
      <c r="AL70" s="895"/>
      <c r="AM70" s="895"/>
      <c r="AN70" s="895"/>
      <c r="AO70" s="895"/>
      <c r="AP70" s="895" t="s">
        <v>588</v>
      </c>
      <c r="AQ70" s="895"/>
      <c r="AR70" s="895"/>
      <c r="AS70" s="895"/>
      <c r="AT70" s="895"/>
      <c r="AU70" s="895" t="s">
        <v>588</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38" t="s">
        <v>586</v>
      </c>
      <c r="C71" s="939"/>
      <c r="D71" s="939"/>
      <c r="E71" s="939"/>
      <c r="F71" s="939"/>
      <c r="G71" s="939"/>
      <c r="H71" s="939"/>
      <c r="I71" s="939"/>
      <c r="J71" s="939"/>
      <c r="K71" s="939"/>
      <c r="L71" s="939"/>
      <c r="M71" s="939"/>
      <c r="N71" s="939"/>
      <c r="O71" s="939"/>
      <c r="P71" s="940"/>
      <c r="Q71" s="941">
        <v>300630</v>
      </c>
      <c r="R71" s="895"/>
      <c r="S71" s="895"/>
      <c r="T71" s="895"/>
      <c r="U71" s="895"/>
      <c r="V71" s="895">
        <v>289232</v>
      </c>
      <c r="W71" s="895"/>
      <c r="X71" s="895"/>
      <c r="Y71" s="895"/>
      <c r="Z71" s="895"/>
      <c r="AA71" s="895">
        <v>11398</v>
      </c>
      <c r="AB71" s="895"/>
      <c r="AC71" s="895"/>
      <c r="AD71" s="895"/>
      <c r="AE71" s="895"/>
      <c r="AF71" s="895">
        <v>6149</v>
      </c>
      <c r="AG71" s="895"/>
      <c r="AH71" s="895"/>
      <c r="AI71" s="895"/>
      <c r="AJ71" s="895"/>
      <c r="AK71" s="895" t="s">
        <v>588</v>
      </c>
      <c r="AL71" s="895"/>
      <c r="AM71" s="895"/>
      <c r="AN71" s="895"/>
      <c r="AO71" s="895"/>
      <c r="AP71" s="895" t="s">
        <v>588</v>
      </c>
      <c r="AQ71" s="895"/>
      <c r="AR71" s="895"/>
      <c r="AS71" s="895"/>
      <c r="AT71" s="895"/>
      <c r="AU71" s="895" t="s">
        <v>588</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38"/>
      <c r="C72" s="939"/>
      <c r="D72" s="939"/>
      <c r="E72" s="939"/>
      <c r="F72" s="939"/>
      <c r="G72" s="939"/>
      <c r="H72" s="939"/>
      <c r="I72" s="939"/>
      <c r="J72" s="939"/>
      <c r="K72" s="939"/>
      <c r="L72" s="939"/>
      <c r="M72" s="939"/>
      <c r="N72" s="939"/>
      <c r="O72" s="939"/>
      <c r="P72" s="940"/>
      <c r="Q72" s="941"/>
      <c r="R72" s="895"/>
      <c r="S72" s="895"/>
      <c r="T72" s="895"/>
      <c r="U72" s="895"/>
      <c r="V72" s="895"/>
      <c r="W72" s="895"/>
      <c r="X72" s="895"/>
      <c r="Y72" s="895"/>
      <c r="Z72" s="895"/>
      <c r="AA72" s="895"/>
      <c r="AB72" s="895"/>
      <c r="AC72" s="895"/>
      <c r="AD72" s="895"/>
      <c r="AE72" s="895"/>
      <c r="AF72" s="895"/>
      <c r="AG72" s="895"/>
      <c r="AH72" s="895"/>
      <c r="AI72" s="895"/>
      <c r="AJ72" s="895"/>
      <c r="AK72" s="895"/>
      <c r="AL72" s="895"/>
      <c r="AM72" s="895"/>
      <c r="AN72" s="895"/>
      <c r="AO72" s="895"/>
      <c r="AP72" s="895"/>
      <c r="AQ72" s="895"/>
      <c r="AR72" s="895"/>
      <c r="AS72" s="895"/>
      <c r="AT72" s="895"/>
      <c r="AU72" s="895"/>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38"/>
      <c r="C73" s="939"/>
      <c r="D73" s="939"/>
      <c r="E73" s="939"/>
      <c r="F73" s="939"/>
      <c r="G73" s="939"/>
      <c r="H73" s="939"/>
      <c r="I73" s="939"/>
      <c r="J73" s="939"/>
      <c r="K73" s="939"/>
      <c r="L73" s="939"/>
      <c r="M73" s="939"/>
      <c r="N73" s="939"/>
      <c r="O73" s="939"/>
      <c r="P73" s="940"/>
      <c r="Q73" s="941"/>
      <c r="R73" s="895"/>
      <c r="S73" s="895"/>
      <c r="T73" s="895"/>
      <c r="U73" s="895"/>
      <c r="V73" s="895"/>
      <c r="W73" s="895"/>
      <c r="X73" s="895"/>
      <c r="Y73" s="895"/>
      <c r="Z73" s="895"/>
      <c r="AA73" s="895"/>
      <c r="AB73" s="895"/>
      <c r="AC73" s="895"/>
      <c r="AD73" s="895"/>
      <c r="AE73" s="895"/>
      <c r="AF73" s="895"/>
      <c r="AG73" s="895"/>
      <c r="AH73" s="895"/>
      <c r="AI73" s="895"/>
      <c r="AJ73" s="895"/>
      <c r="AK73" s="895"/>
      <c r="AL73" s="895"/>
      <c r="AM73" s="895"/>
      <c r="AN73" s="895"/>
      <c r="AO73" s="895"/>
      <c r="AP73" s="895"/>
      <c r="AQ73" s="895"/>
      <c r="AR73" s="895"/>
      <c r="AS73" s="895"/>
      <c r="AT73" s="895"/>
      <c r="AU73" s="895"/>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38"/>
      <c r="C74" s="939"/>
      <c r="D74" s="939"/>
      <c r="E74" s="939"/>
      <c r="F74" s="939"/>
      <c r="G74" s="939"/>
      <c r="H74" s="939"/>
      <c r="I74" s="939"/>
      <c r="J74" s="939"/>
      <c r="K74" s="939"/>
      <c r="L74" s="939"/>
      <c r="M74" s="939"/>
      <c r="N74" s="939"/>
      <c r="O74" s="939"/>
      <c r="P74" s="940"/>
      <c r="Q74" s="941"/>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392</v>
      </c>
      <c r="B88" s="854" t="s">
        <v>420</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c r="AG88" s="909"/>
      <c r="AH88" s="909"/>
      <c r="AI88" s="909"/>
      <c r="AJ88" s="909"/>
      <c r="AK88" s="906"/>
      <c r="AL88" s="906"/>
      <c r="AM88" s="906"/>
      <c r="AN88" s="906"/>
      <c r="AO88" s="906"/>
      <c r="AP88" s="909"/>
      <c r="AQ88" s="909"/>
      <c r="AR88" s="909"/>
      <c r="AS88" s="909"/>
      <c r="AT88" s="909"/>
      <c r="AU88" s="909"/>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54" t="s">
        <v>421</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44</v>
      </c>
      <c r="CS102" s="917"/>
      <c r="CT102" s="917"/>
      <c r="CU102" s="917"/>
      <c r="CV102" s="956"/>
      <c r="CW102" s="955">
        <v>74</v>
      </c>
      <c r="CX102" s="917"/>
      <c r="CY102" s="917"/>
      <c r="CZ102" s="917"/>
      <c r="DA102" s="956"/>
      <c r="DB102" s="955">
        <v>491</v>
      </c>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422</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423</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2" t="s">
        <v>426</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427</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7" t="s">
        <v>428</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429</v>
      </c>
      <c r="AB109" s="958"/>
      <c r="AC109" s="958"/>
      <c r="AD109" s="958"/>
      <c r="AE109" s="959"/>
      <c r="AF109" s="957" t="s">
        <v>430</v>
      </c>
      <c r="AG109" s="958"/>
      <c r="AH109" s="958"/>
      <c r="AI109" s="958"/>
      <c r="AJ109" s="959"/>
      <c r="AK109" s="957" t="s">
        <v>306</v>
      </c>
      <c r="AL109" s="958"/>
      <c r="AM109" s="958"/>
      <c r="AN109" s="958"/>
      <c r="AO109" s="959"/>
      <c r="AP109" s="957" t="s">
        <v>431</v>
      </c>
      <c r="AQ109" s="958"/>
      <c r="AR109" s="958"/>
      <c r="AS109" s="958"/>
      <c r="AT109" s="960"/>
      <c r="AU109" s="977" t="s">
        <v>428</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429</v>
      </c>
      <c r="BR109" s="958"/>
      <c r="BS109" s="958"/>
      <c r="BT109" s="958"/>
      <c r="BU109" s="959"/>
      <c r="BV109" s="957" t="s">
        <v>430</v>
      </c>
      <c r="BW109" s="958"/>
      <c r="BX109" s="958"/>
      <c r="BY109" s="958"/>
      <c r="BZ109" s="959"/>
      <c r="CA109" s="957" t="s">
        <v>306</v>
      </c>
      <c r="CB109" s="958"/>
      <c r="CC109" s="958"/>
      <c r="CD109" s="958"/>
      <c r="CE109" s="959"/>
      <c r="CF109" s="978" t="s">
        <v>431</v>
      </c>
      <c r="CG109" s="978"/>
      <c r="CH109" s="978"/>
      <c r="CI109" s="978"/>
      <c r="CJ109" s="978"/>
      <c r="CK109" s="957" t="s">
        <v>432</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429</v>
      </c>
      <c r="DH109" s="958"/>
      <c r="DI109" s="958"/>
      <c r="DJ109" s="958"/>
      <c r="DK109" s="959"/>
      <c r="DL109" s="957" t="s">
        <v>430</v>
      </c>
      <c r="DM109" s="958"/>
      <c r="DN109" s="958"/>
      <c r="DO109" s="958"/>
      <c r="DP109" s="959"/>
      <c r="DQ109" s="957" t="s">
        <v>306</v>
      </c>
      <c r="DR109" s="958"/>
      <c r="DS109" s="958"/>
      <c r="DT109" s="958"/>
      <c r="DU109" s="959"/>
      <c r="DV109" s="957" t="s">
        <v>431</v>
      </c>
      <c r="DW109" s="958"/>
      <c r="DX109" s="958"/>
      <c r="DY109" s="958"/>
      <c r="DZ109" s="960"/>
    </row>
    <row r="110" spans="1:131" s="226" customFormat="1" ht="26.25" customHeight="1" x14ac:dyDescent="0.15">
      <c r="A110" s="961" t="s">
        <v>433</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1412321</v>
      </c>
      <c r="AB110" s="965"/>
      <c r="AC110" s="965"/>
      <c r="AD110" s="965"/>
      <c r="AE110" s="966"/>
      <c r="AF110" s="967">
        <v>1410729</v>
      </c>
      <c r="AG110" s="965"/>
      <c r="AH110" s="965"/>
      <c r="AI110" s="965"/>
      <c r="AJ110" s="966"/>
      <c r="AK110" s="967">
        <v>1524326</v>
      </c>
      <c r="AL110" s="965"/>
      <c r="AM110" s="965"/>
      <c r="AN110" s="965"/>
      <c r="AO110" s="966"/>
      <c r="AP110" s="968">
        <v>18.399999999999999</v>
      </c>
      <c r="AQ110" s="969"/>
      <c r="AR110" s="969"/>
      <c r="AS110" s="969"/>
      <c r="AT110" s="970"/>
      <c r="AU110" s="971" t="s">
        <v>73</v>
      </c>
      <c r="AV110" s="972"/>
      <c r="AW110" s="972"/>
      <c r="AX110" s="972"/>
      <c r="AY110" s="972"/>
      <c r="AZ110" s="994" t="s">
        <v>434</v>
      </c>
      <c r="BA110" s="962"/>
      <c r="BB110" s="962"/>
      <c r="BC110" s="962"/>
      <c r="BD110" s="962"/>
      <c r="BE110" s="962"/>
      <c r="BF110" s="962"/>
      <c r="BG110" s="962"/>
      <c r="BH110" s="962"/>
      <c r="BI110" s="962"/>
      <c r="BJ110" s="962"/>
      <c r="BK110" s="962"/>
      <c r="BL110" s="962"/>
      <c r="BM110" s="962"/>
      <c r="BN110" s="962"/>
      <c r="BO110" s="962"/>
      <c r="BP110" s="963"/>
      <c r="BQ110" s="995">
        <v>16111193</v>
      </c>
      <c r="BR110" s="996"/>
      <c r="BS110" s="996"/>
      <c r="BT110" s="996"/>
      <c r="BU110" s="996"/>
      <c r="BV110" s="996">
        <v>17989750</v>
      </c>
      <c r="BW110" s="996"/>
      <c r="BX110" s="996"/>
      <c r="BY110" s="996"/>
      <c r="BZ110" s="996"/>
      <c r="CA110" s="996">
        <v>24172689</v>
      </c>
      <c r="CB110" s="996"/>
      <c r="CC110" s="996"/>
      <c r="CD110" s="996"/>
      <c r="CE110" s="996"/>
      <c r="CF110" s="1009">
        <v>291.8</v>
      </c>
      <c r="CG110" s="1010"/>
      <c r="CH110" s="1010"/>
      <c r="CI110" s="1010"/>
      <c r="CJ110" s="1010"/>
      <c r="CK110" s="1011" t="s">
        <v>435</v>
      </c>
      <c r="CL110" s="1012"/>
      <c r="CM110" s="994" t="s">
        <v>436</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437</v>
      </c>
      <c r="DH110" s="996"/>
      <c r="DI110" s="996"/>
      <c r="DJ110" s="996"/>
      <c r="DK110" s="996"/>
      <c r="DL110" s="996" t="s">
        <v>438</v>
      </c>
      <c r="DM110" s="996"/>
      <c r="DN110" s="996"/>
      <c r="DO110" s="996"/>
      <c r="DP110" s="996"/>
      <c r="DQ110" s="996" t="s">
        <v>172</v>
      </c>
      <c r="DR110" s="996"/>
      <c r="DS110" s="996"/>
      <c r="DT110" s="996"/>
      <c r="DU110" s="996"/>
      <c r="DV110" s="997" t="s">
        <v>437</v>
      </c>
      <c r="DW110" s="997"/>
      <c r="DX110" s="997"/>
      <c r="DY110" s="997"/>
      <c r="DZ110" s="998"/>
    </row>
    <row r="111" spans="1:131" s="226" customFormat="1" ht="26.25" customHeight="1" x14ac:dyDescent="0.15">
      <c r="A111" s="999" t="s">
        <v>439</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438</v>
      </c>
      <c r="AB111" s="1003"/>
      <c r="AC111" s="1003"/>
      <c r="AD111" s="1003"/>
      <c r="AE111" s="1004"/>
      <c r="AF111" s="1005" t="s">
        <v>172</v>
      </c>
      <c r="AG111" s="1003"/>
      <c r="AH111" s="1003"/>
      <c r="AI111" s="1003"/>
      <c r="AJ111" s="1004"/>
      <c r="AK111" s="1005" t="s">
        <v>172</v>
      </c>
      <c r="AL111" s="1003"/>
      <c r="AM111" s="1003"/>
      <c r="AN111" s="1003"/>
      <c r="AO111" s="1004"/>
      <c r="AP111" s="1006" t="s">
        <v>437</v>
      </c>
      <c r="AQ111" s="1007"/>
      <c r="AR111" s="1007"/>
      <c r="AS111" s="1007"/>
      <c r="AT111" s="1008"/>
      <c r="AU111" s="973"/>
      <c r="AV111" s="974"/>
      <c r="AW111" s="974"/>
      <c r="AX111" s="974"/>
      <c r="AY111" s="974"/>
      <c r="AZ111" s="987" t="s">
        <v>440</v>
      </c>
      <c r="BA111" s="988"/>
      <c r="BB111" s="988"/>
      <c r="BC111" s="988"/>
      <c r="BD111" s="988"/>
      <c r="BE111" s="988"/>
      <c r="BF111" s="988"/>
      <c r="BG111" s="988"/>
      <c r="BH111" s="988"/>
      <c r="BI111" s="988"/>
      <c r="BJ111" s="988"/>
      <c r="BK111" s="988"/>
      <c r="BL111" s="988"/>
      <c r="BM111" s="988"/>
      <c r="BN111" s="988"/>
      <c r="BO111" s="988"/>
      <c r="BP111" s="989"/>
      <c r="BQ111" s="990" t="s">
        <v>437</v>
      </c>
      <c r="BR111" s="991"/>
      <c r="BS111" s="991"/>
      <c r="BT111" s="991"/>
      <c r="BU111" s="991"/>
      <c r="BV111" s="991" t="s">
        <v>438</v>
      </c>
      <c r="BW111" s="991"/>
      <c r="BX111" s="991"/>
      <c r="BY111" s="991"/>
      <c r="BZ111" s="991"/>
      <c r="CA111" s="991" t="s">
        <v>437</v>
      </c>
      <c r="CB111" s="991"/>
      <c r="CC111" s="991"/>
      <c r="CD111" s="991"/>
      <c r="CE111" s="991"/>
      <c r="CF111" s="985" t="s">
        <v>172</v>
      </c>
      <c r="CG111" s="986"/>
      <c r="CH111" s="986"/>
      <c r="CI111" s="986"/>
      <c r="CJ111" s="986"/>
      <c r="CK111" s="1013"/>
      <c r="CL111" s="1014"/>
      <c r="CM111" s="987" t="s">
        <v>441</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172</v>
      </c>
      <c r="DH111" s="991"/>
      <c r="DI111" s="991"/>
      <c r="DJ111" s="991"/>
      <c r="DK111" s="991"/>
      <c r="DL111" s="991" t="s">
        <v>172</v>
      </c>
      <c r="DM111" s="991"/>
      <c r="DN111" s="991"/>
      <c r="DO111" s="991"/>
      <c r="DP111" s="991"/>
      <c r="DQ111" s="991" t="s">
        <v>437</v>
      </c>
      <c r="DR111" s="991"/>
      <c r="DS111" s="991"/>
      <c r="DT111" s="991"/>
      <c r="DU111" s="991"/>
      <c r="DV111" s="992" t="s">
        <v>438</v>
      </c>
      <c r="DW111" s="992"/>
      <c r="DX111" s="992"/>
      <c r="DY111" s="992"/>
      <c r="DZ111" s="993"/>
    </row>
    <row r="112" spans="1:131" s="226" customFormat="1" ht="26.25" customHeight="1" x14ac:dyDescent="0.15">
      <c r="A112" s="1017" t="s">
        <v>442</v>
      </c>
      <c r="B112" s="1018"/>
      <c r="C112" s="988" t="s">
        <v>443</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172</v>
      </c>
      <c r="AB112" s="1024"/>
      <c r="AC112" s="1024"/>
      <c r="AD112" s="1024"/>
      <c r="AE112" s="1025"/>
      <c r="AF112" s="1026" t="s">
        <v>172</v>
      </c>
      <c r="AG112" s="1024"/>
      <c r="AH112" s="1024"/>
      <c r="AI112" s="1024"/>
      <c r="AJ112" s="1025"/>
      <c r="AK112" s="1026" t="s">
        <v>438</v>
      </c>
      <c r="AL112" s="1024"/>
      <c r="AM112" s="1024"/>
      <c r="AN112" s="1024"/>
      <c r="AO112" s="1025"/>
      <c r="AP112" s="1027" t="s">
        <v>172</v>
      </c>
      <c r="AQ112" s="1028"/>
      <c r="AR112" s="1028"/>
      <c r="AS112" s="1028"/>
      <c r="AT112" s="1029"/>
      <c r="AU112" s="973"/>
      <c r="AV112" s="974"/>
      <c r="AW112" s="974"/>
      <c r="AX112" s="974"/>
      <c r="AY112" s="974"/>
      <c r="AZ112" s="987" t="s">
        <v>444</v>
      </c>
      <c r="BA112" s="988"/>
      <c r="BB112" s="988"/>
      <c r="BC112" s="988"/>
      <c r="BD112" s="988"/>
      <c r="BE112" s="988"/>
      <c r="BF112" s="988"/>
      <c r="BG112" s="988"/>
      <c r="BH112" s="988"/>
      <c r="BI112" s="988"/>
      <c r="BJ112" s="988"/>
      <c r="BK112" s="988"/>
      <c r="BL112" s="988"/>
      <c r="BM112" s="988"/>
      <c r="BN112" s="988"/>
      <c r="BO112" s="988"/>
      <c r="BP112" s="989"/>
      <c r="BQ112" s="990">
        <v>1244815</v>
      </c>
      <c r="BR112" s="991"/>
      <c r="BS112" s="991"/>
      <c r="BT112" s="991"/>
      <c r="BU112" s="991"/>
      <c r="BV112" s="991">
        <v>2052135</v>
      </c>
      <c r="BW112" s="991"/>
      <c r="BX112" s="991"/>
      <c r="BY112" s="991"/>
      <c r="BZ112" s="991"/>
      <c r="CA112" s="991">
        <v>1408232</v>
      </c>
      <c r="CB112" s="991"/>
      <c r="CC112" s="991"/>
      <c r="CD112" s="991"/>
      <c r="CE112" s="991"/>
      <c r="CF112" s="985">
        <v>17</v>
      </c>
      <c r="CG112" s="986"/>
      <c r="CH112" s="986"/>
      <c r="CI112" s="986"/>
      <c r="CJ112" s="986"/>
      <c r="CK112" s="1013"/>
      <c r="CL112" s="1014"/>
      <c r="CM112" s="987" t="s">
        <v>445</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438</v>
      </c>
      <c r="DH112" s="991"/>
      <c r="DI112" s="991"/>
      <c r="DJ112" s="991"/>
      <c r="DK112" s="991"/>
      <c r="DL112" s="991" t="s">
        <v>172</v>
      </c>
      <c r="DM112" s="991"/>
      <c r="DN112" s="991"/>
      <c r="DO112" s="991"/>
      <c r="DP112" s="991"/>
      <c r="DQ112" s="991" t="s">
        <v>438</v>
      </c>
      <c r="DR112" s="991"/>
      <c r="DS112" s="991"/>
      <c r="DT112" s="991"/>
      <c r="DU112" s="991"/>
      <c r="DV112" s="992" t="s">
        <v>438</v>
      </c>
      <c r="DW112" s="992"/>
      <c r="DX112" s="992"/>
      <c r="DY112" s="992"/>
      <c r="DZ112" s="993"/>
    </row>
    <row r="113" spans="1:130" s="226" customFormat="1" ht="26.25" customHeight="1" x14ac:dyDescent="0.15">
      <c r="A113" s="1019"/>
      <c r="B113" s="1020"/>
      <c r="C113" s="988" t="s">
        <v>446</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127725</v>
      </c>
      <c r="AB113" s="1003"/>
      <c r="AC113" s="1003"/>
      <c r="AD113" s="1003"/>
      <c r="AE113" s="1004"/>
      <c r="AF113" s="1005">
        <v>189146</v>
      </c>
      <c r="AG113" s="1003"/>
      <c r="AH113" s="1003"/>
      <c r="AI113" s="1003"/>
      <c r="AJ113" s="1004"/>
      <c r="AK113" s="1005">
        <v>141058</v>
      </c>
      <c r="AL113" s="1003"/>
      <c r="AM113" s="1003"/>
      <c r="AN113" s="1003"/>
      <c r="AO113" s="1004"/>
      <c r="AP113" s="1006">
        <v>1.7</v>
      </c>
      <c r="AQ113" s="1007"/>
      <c r="AR113" s="1007"/>
      <c r="AS113" s="1007"/>
      <c r="AT113" s="1008"/>
      <c r="AU113" s="973"/>
      <c r="AV113" s="974"/>
      <c r="AW113" s="974"/>
      <c r="AX113" s="974"/>
      <c r="AY113" s="974"/>
      <c r="AZ113" s="987" t="s">
        <v>447</v>
      </c>
      <c r="BA113" s="988"/>
      <c r="BB113" s="988"/>
      <c r="BC113" s="988"/>
      <c r="BD113" s="988"/>
      <c r="BE113" s="988"/>
      <c r="BF113" s="988"/>
      <c r="BG113" s="988"/>
      <c r="BH113" s="988"/>
      <c r="BI113" s="988"/>
      <c r="BJ113" s="988"/>
      <c r="BK113" s="988"/>
      <c r="BL113" s="988"/>
      <c r="BM113" s="988"/>
      <c r="BN113" s="988"/>
      <c r="BO113" s="988"/>
      <c r="BP113" s="989"/>
      <c r="BQ113" s="990">
        <v>778466</v>
      </c>
      <c r="BR113" s="991"/>
      <c r="BS113" s="991"/>
      <c r="BT113" s="991"/>
      <c r="BU113" s="991"/>
      <c r="BV113" s="991">
        <v>767975</v>
      </c>
      <c r="BW113" s="991"/>
      <c r="BX113" s="991"/>
      <c r="BY113" s="991"/>
      <c r="BZ113" s="991"/>
      <c r="CA113" s="991">
        <v>594488</v>
      </c>
      <c r="CB113" s="991"/>
      <c r="CC113" s="991"/>
      <c r="CD113" s="991"/>
      <c r="CE113" s="991"/>
      <c r="CF113" s="985">
        <v>7.2</v>
      </c>
      <c r="CG113" s="986"/>
      <c r="CH113" s="986"/>
      <c r="CI113" s="986"/>
      <c r="CJ113" s="986"/>
      <c r="CK113" s="1013"/>
      <c r="CL113" s="1014"/>
      <c r="CM113" s="987" t="s">
        <v>448</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172</v>
      </c>
      <c r="DH113" s="1024"/>
      <c r="DI113" s="1024"/>
      <c r="DJ113" s="1024"/>
      <c r="DK113" s="1025"/>
      <c r="DL113" s="1026" t="s">
        <v>172</v>
      </c>
      <c r="DM113" s="1024"/>
      <c r="DN113" s="1024"/>
      <c r="DO113" s="1024"/>
      <c r="DP113" s="1025"/>
      <c r="DQ113" s="1026" t="s">
        <v>438</v>
      </c>
      <c r="DR113" s="1024"/>
      <c r="DS113" s="1024"/>
      <c r="DT113" s="1024"/>
      <c r="DU113" s="1025"/>
      <c r="DV113" s="1027" t="s">
        <v>172</v>
      </c>
      <c r="DW113" s="1028"/>
      <c r="DX113" s="1028"/>
      <c r="DY113" s="1028"/>
      <c r="DZ113" s="1029"/>
    </row>
    <row r="114" spans="1:130" s="226" customFormat="1" ht="26.25" customHeight="1" x14ac:dyDescent="0.15">
      <c r="A114" s="1019"/>
      <c r="B114" s="1020"/>
      <c r="C114" s="988" t="s">
        <v>449</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233003</v>
      </c>
      <c r="AB114" s="1024"/>
      <c r="AC114" s="1024"/>
      <c r="AD114" s="1024"/>
      <c r="AE114" s="1025"/>
      <c r="AF114" s="1026">
        <v>217121</v>
      </c>
      <c r="AG114" s="1024"/>
      <c r="AH114" s="1024"/>
      <c r="AI114" s="1024"/>
      <c r="AJ114" s="1025"/>
      <c r="AK114" s="1026">
        <v>189764</v>
      </c>
      <c r="AL114" s="1024"/>
      <c r="AM114" s="1024"/>
      <c r="AN114" s="1024"/>
      <c r="AO114" s="1025"/>
      <c r="AP114" s="1027">
        <v>2.2999999999999998</v>
      </c>
      <c r="AQ114" s="1028"/>
      <c r="AR114" s="1028"/>
      <c r="AS114" s="1028"/>
      <c r="AT114" s="1029"/>
      <c r="AU114" s="973"/>
      <c r="AV114" s="974"/>
      <c r="AW114" s="974"/>
      <c r="AX114" s="974"/>
      <c r="AY114" s="974"/>
      <c r="AZ114" s="987" t="s">
        <v>450</v>
      </c>
      <c r="BA114" s="988"/>
      <c r="BB114" s="988"/>
      <c r="BC114" s="988"/>
      <c r="BD114" s="988"/>
      <c r="BE114" s="988"/>
      <c r="BF114" s="988"/>
      <c r="BG114" s="988"/>
      <c r="BH114" s="988"/>
      <c r="BI114" s="988"/>
      <c r="BJ114" s="988"/>
      <c r="BK114" s="988"/>
      <c r="BL114" s="988"/>
      <c r="BM114" s="988"/>
      <c r="BN114" s="988"/>
      <c r="BO114" s="988"/>
      <c r="BP114" s="989"/>
      <c r="BQ114" s="990">
        <v>2450891</v>
      </c>
      <c r="BR114" s="991"/>
      <c r="BS114" s="991"/>
      <c r="BT114" s="991"/>
      <c r="BU114" s="991"/>
      <c r="BV114" s="991">
        <v>2472183</v>
      </c>
      <c r="BW114" s="991"/>
      <c r="BX114" s="991"/>
      <c r="BY114" s="991"/>
      <c r="BZ114" s="991"/>
      <c r="CA114" s="991">
        <v>2438301</v>
      </c>
      <c r="CB114" s="991"/>
      <c r="CC114" s="991"/>
      <c r="CD114" s="991"/>
      <c r="CE114" s="991"/>
      <c r="CF114" s="985">
        <v>29.4</v>
      </c>
      <c r="CG114" s="986"/>
      <c r="CH114" s="986"/>
      <c r="CI114" s="986"/>
      <c r="CJ114" s="986"/>
      <c r="CK114" s="1013"/>
      <c r="CL114" s="1014"/>
      <c r="CM114" s="987" t="s">
        <v>451</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172</v>
      </c>
      <c r="DH114" s="1024"/>
      <c r="DI114" s="1024"/>
      <c r="DJ114" s="1024"/>
      <c r="DK114" s="1025"/>
      <c r="DL114" s="1026" t="s">
        <v>438</v>
      </c>
      <c r="DM114" s="1024"/>
      <c r="DN114" s="1024"/>
      <c r="DO114" s="1024"/>
      <c r="DP114" s="1025"/>
      <c r="DQ114" s="1026" t="s">
        <v>438</v>
      </c>
      <c r="DR114" s="1024"/>
      <c r="DS114" s="1024"/>
      <c r="DT114" s="1024"/>
      <c r="DU114" s="1025"/>
      <c r="DV114" s="1027" t="s">
        <v>438</v>
      </c>
      <c r="DW114" s="1028"/>
      <c r="DX114" s="1028"/>
      <c r="DY114" s="1028"/>
      <c r="DZ114" s="1029"/>
    </row>
    <row r="115" spans="1:130" s="226" customFormat="1" ht="26.25" customHeight="1" x14ac:dyDescent="0.15">
      <c r="A115" s="1019"/>
      <c r="B115" s="1020"/>
      <c r="C115" s="988" t="s">
        <v>452</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172</v>
      </c>
      <c r="AB115" s="1003"/>
      <c r="AC115" s="1003"/>
      <c r="AD115" s="1003"/>
      <c r="AE115" s="1004"/>
      <c r="AF115" s="1005" t="s">
        <v>172</v>
      </c>
      <c r="AG115" s="1003"/>
      <c r="AH115" s="1003"/>
      <c r="AI115" s="1003"/>
      <c r="AJ115" s="1004"/>
      <c r="AK115" s="1005" t="s">
        <v>438</v>
      </c>
      <c r="AL115" s="1003"/>
      <c r="AM115" s="1003"/>
      <c r="AN115" s="1003"/>
      <c r="AO115" s="1004"/>
      <c r="AP115" s="1006" t="s">
        <v>172</v>
      </c>
      <c r="AQ115" s="1007"/>
      <c r="AR115" s="1007"/>
      <c r="AS115" s="1007"/>
      <c r="AT115" s="1008"/>
      <c r="AU115" s="973"/>
      <c r="AV115" s="974"/>
      <c r="AW115" s="974"/>
      <c r="AX115" s="974"/>
      <c r="AY115" s="974"/>
      <c r="AZ115" s="987" t="s">
        <v>453</v>
      </c>
      <c r="BA115" s="988"/>
      <c r="BB115" s="988"/>
      <c r="BC115" s="988"/>
      <c r="BD115" s="988"/>
      <c r="BE115" s="988"/>
      <c r="BF115" s="988"/>
      <c r="BG115" s="988"/>
      <c r="BH115" s="988"/>
      <c r="BI115" s="988"/>
      <c r="BJ115" s="988"/>
      <c r="BK115" s="988"/>
      <c r="BL115" s="988"/>
      <c r="BM115" s="988"/>
      <c r="BN115" s="988"/>
      <c r="BO115" s="988"/>
      <c r="BP115" s="989"/>
      <c r="BQ115" s="990" t="s">
        <v>437</v>
      </c>
      <c r="BR115" s="991"/>
      <c r="BS115" s="991"/>
      <c r="BT115" s="991"/>
      <c r="BU115" s="991"/>
      <c r="BV115" s="991" t="s">
        <v>438</v>
      </c>
      <c r="BW115" s="991"/>
      <c r="BX115" s="991"/>
      <c r="BY115" s="991"/>
      <c r="BZ115" s="991"/>
      <c r="CA115" s="991" t="s">
        <v>438</v>
      </c>
      <c r="CB115" s="991"/>
      <c r="CC115" s="991"/>
      <c r="CD115" s="991"/>
      <c r="CE115" s="991"/>
      <c r="CF115" s="985" t="s">
        <v>172</v>
      </c>
      <c r="CG115" s="986"/>
      <c r="CH115" s="986"/>
      <c r="CI115" s="986"/>
      <c r="CJ115" s="986"/>
      <c r="CK115" s="1013"/>
      <c r="CL115" s="1014"/>
      <c r="CM115" s="987" t="s">
        <v>454</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172</v>
      </c>
      <c r="DH115" s="1024"/>
      <c r="DI115" s="1024"/>
      <c r="DJ115" s="1024"/>
      <c r="DK115" s="1025"/>
      <c r="DL115" s="1026" t="s">
        <v>172</v>
      </c>
      <c r="DM115" s="1024"/>
      <c r="DN115" s="1024"/>
      <c r="DO115" s="1024"/>
      <c r="DP115" s="1025"/>
      <c r="DQ115" s="1026" t="s">
        <v>172</v>
      </c>
      <c r="DR115" s="1024"/>
      <c r="DS115" s="1024"/>
      <c r="DT115" s="1024"/>
      <c r="DU115" s="1025"/>
      <c r="DV115" s="1027" t="s">
        <v>438</v>
      </c>
      <c r="DW115" s="1028"/>
      <c r="DX115" s="1028"/>
      <c r="DY115" s="1028"/>
      <c r="DZ115" s="1029"/>
    </row>
    <row r="116" spans="1:130" s="226" customFormat="1" ht="26.25" customHeight="1" x14ac:dyDescent="0.15">
      <c r="A116" s="1021"/>
      <c r="B116" s="1022"/>
      <c r="C116" s="1030" t="s">
        <v>455</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437</v>
      </c>
      <c r="AB116" s="1024"/>
      <c r="AC116" s="1024"/>
      <c r="AD116" s="1024"/>
      <c r="AE116" s="1025"/>
      <c r="AF116" s="1026" t="s">
        <v>172</v>
      </c>
      <c r="AG116" s="1024"/>
      <c r="AH116" s="1024"/>
      <c r="AI116" s="1024"/>
      <c r="AJ116" s="1025"/>
      <c r="AK116" s="1026" t="s">
        <v>437</v>
      </c>
      <c r="AL116" s="1024"/>
      <c r="AM116" s="1024"/>
      <c r="AN116" s="1024"/>
      <c r="AO116" s="1025"/>
      <c r="AP116" s="1027" t="s">
        <v>438</v>
      </c>
      <c r="AQ116" s="1028"/>
      <c r="AR116" s="1028"/>
      <c r="AS116" s="1028"/>
      <c r="AT116" s="1029"/>
      <c r="AU116" s="973"/>
      <c r="AV116" s="974"/>
      <c r="AW116" s="974"/>
      <c r="AX116" s="974"/>
      <c r="AY116" s="974"/>
      <c r="AZ116" s="1032" t="s">
        <v>456</v>
      </c>
      <c r="BA116" s="1033"/>
      <c r="BB116" s="1033"/>
      <c r="BC116" s="1033"/>
      <c r="BD116" s="1033"/>
      <c r="BE116" s="1033"/>
      <c r="BF116" s="1033"/>
      <c r="BG116" s="1033"/>
      <c r="BH116" s="1033"/>
      <c r="BI116" s="1033"/>
      <c r="BJ116" s="1033"/>
      <c r="BK116" s="1033"/>
      <c r="BL116" s="1033"/>
      <c r="BM116" s="1033"/>
      <c r="BN116" s="1033"/>
      <c r="BO116" s="1033"/>
      <c r="BP116" s="1034"/>
      <c r="BQ116" s="990" t="s">
        <v>172</v>
      </c>
      <c r="BR116" s="991"/>
      <c r="BS116" s="991"/>
      <c r="BT116" s="991"/>
      <c r="BU116" s="991"/>
      <c r="BV116" s="991" t="s">
        <v>438</v>
      </c>
      <c r="BW116" s="991"/>
      <c r="BX116" s="991"/>
      <c r="BY116" s="991"/>
      <c r="BZ116" s="991"/>
      <c r="CA116" s="991" t="s">
        <v>172</v>
      </c>
      <c r="CB116" s="991"/>
      <c r="CC116" s="991"/>
      <c r="CD116" s="991"/>
      <c r="CE116" s="991"/>
      <c r="CF116" s="985" t="s">
        <v>172</v>
      </c>
      <c r="CG116" s="986"/>
      <c r="CH116" s="986"/>
      <c r="CI116" s="986"/>
      <c r="CJ116" s="986"/>
      <c r="CK116" s="1013"/>
      <c r="CL116" s="1014"/>
      <c r="CM116" s="987" t="s">
        <v>457</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438</v>
      </c>
      <c r="DH116" s="1024"/>
      <c r="DI116" s="1024"/>
      <c r="DJ116" s="1024"/>
      <c r="DK116" s="1025"/>
      <c r="DL116" s="1026" t="s">
        <v>438</v>
      </c>
      <c r="DM116" s="1024"/>
      <c r="DN116" s="1024"/>
      <c r="DO116" s="1024"/>
      <c r="DP116" s="1025"/>
      <c r="DQ116" s="1026" t="s">
        <v>172</v>
      </c>
      <c r="DR116" s="1024"/>
      <c r="DS116" s="1024"/>
      <c r="DT116" s="1024"/>
      <c r="DU116" s="1025"/>
      <c r="DV116" s="1027" t="s">
        <v>172</v>
      </c>
      <c r="DW116" s="1028"/>
      <c r="DX116" s="1028"/>
      <c r="DY116" s="1028"/>
      <c r="DZ116" s="1029"/>
    </row>
    <row r="117" spans="1:130" s="226" customFormat="1" ht="26.25" customHeight="1" x14ac:dyDescent="0.15">
      <c r="A117" s="977" t="s">
        <v>187</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458</v>
      </c>
      <c r="Z117" s="959"/>
      <c r="AA117" s="1043">
        <v>1773049</v>
      </c>
      <c r="AB117" s="1044"/>
      <c r="AC117" s="1044"/>
      <c r="AD117" s="1044"/>
      <c r="AE117" s="1045"/>
      <c r="AF117" s="1046">
        <v>1816996</v>
      </c>
      <c r="AG117" s="1044"/>
      <c r="AH117" s="1044"/>
      <c r="AI117" s="1044"/>
      <c r="AJ117" s="1045"/>
      <c r="AK117" s="1046">
        <v>1855148</v>
      </c>
      <c r="AL117" s="1044"/>
      <c r="AM117" s="1044"/>
      <c r="AN117" s="1044"/>
      <c r="AO117" s="1045"/>
      <c r="AP117" s="1047"/>
      <c r="AQ117" s="1048"/>
      <c r="AR117" s="1048"/>
      <c r="AS117" s="1048"/>
      <c r="AT117" s="1049"/>
      <c r="AU117" s="973"/>
      <c r="AV117" s="974"/>
      <c r="AW117" s="974"/>
      <c r="AX117" s="974"/>
      <c r="AY117" s="974"/>
      <c r="AZ117" s="1039" t="s">
        <v>459</v>
      </c>
      <c r="BA117" s="1040"/>
      <c r="BB117" s="1040"/>
      <c r="BC117" s="1040"/>
      <c r="BD117" s="1040"/>
      <c r="BE117" s="1040"/>
      <c r="BF117" s="1040"/>
      <c r="BG117" s="1040"/>
      <c r="BH117" s="1040"/>
      <c r="BI117" s="1040"/>
      <c r="BJ117" s="1040"/>
      <c r="BK117" s="1040"/>
      <c r="BL117" s="1040"/>
      <c r="BM117" s="1040"/>
      <c r="BN117" s="1040"/>
      <c r="BO117" s="1040"/>
      <c r="BP117" s="1041"/>
      <c r="BQ117" s="990" t="s">
        <v>438</v>
      </c>
      <c r="BR117" s="991"/>
      <c r="BS117" s="991"/>
      <c r="BT117" s="991"/>
      <c r="BU117" s="991"/>
      <c r="BV117" s="991" t="s">
        <v>438</v>
      </c>
      <c r="BW117" s="991"/>
      <c r="BX117" s="991"/>
      <c r="BY117" s="991"/>
      <c r="BZ117" s="991"/>
      <c r="CA117" s="991" t="s">
        <v>438</v>
      </c>
      <c r="CB117" s="991"/>
      <c r="CC117" s="991"/>
      <c r="CD117" s="991"/>
      <c r="CE117" s="991"/>
      <c r="CF117" s="985" t="s">
        <v>438</v>
      </c>
      <c r="CG117" s="986"/>
      <c r="CH117" s="986"/>
      <c r="CI117" s="986"/>
      <c r="CJ117" s="986"/>
      <c r="CK117" s="1013"/>
      <c r="CL117" s="1014"/>
      <c r="CM117" s="987" t="s">
        <v>460</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438</v>
      </c>
      <c r="DH117" s="1024"/>
      <c r="DI117" s="1024"/>
      <c r="DJ117" s="1024"/>
      <c r="DK117" s="1025"/>
      <c r="DL117" s="1026" t="s">
        <v>438</v>
      </c>
      <c r="DM117" s="1024"/>
      <c r="DN117" s="1024"/>
      <c r="DO117" s="1024"/>
      <c r="DP117" s="1025"/>
      <c r="DQ117" s="1026" t="s">
        <v>438</v>
      </c>
      <c r="DR117" s="1024"/>
      <c r="DS117" s="1024"/>
      <c r="DT117" s="1024"/>
      <c r="DU117" s="1025"/>
      <c r="DV117" s="1027" t="s">
        <v>438</v>
      </c>
      <c r="DW117" s="1028"/>
      <c r="DX117" s="1028"/>
      <c r="DY117" s="1028"/>
      <c r="DZ117" s="1029"/>
    </row>
    <row r="118" spans="1:130" s="226" customFormat="1" ht="26.25" customHeight="1" x14ac:dyDescent="0.15">
      <c r="A118" s="977" t="s">
        <v>432</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429</v>
      </c>
      <c r="AB118" s="958"/>
      <c r="AC118" s="958"/>
      <c r="AD118" s="958"/>
      <c r="AE118" s="959"/>
      <c r="AF118" s="957" t="s">
        <v>430</v>
      </c>
      <c r="AG118" s="958"/>
      <c r="AH118" s="958"/>
      <c r="AI118" s="958"/>
      <c r="AJ118" s="959"/>
      <c r="AK118" s="957" t="s">
        <v>306</v>
      </c>
      <c r="AL118" s="958"/>
      <c r="AM118" s="958"/>
      <c r="AN118" s="958"/>
      <c r="AO118" s="959"/>
      <c r="AP118" s="1035" t="s">
        <v>431</v>
      </c>
      <c r="AQ118" s="1036"/>
      <c r="AR118" s="1036"/>
      <c r="AS118" s="1036"/>
      <c r="AT118" s="1037"/>
      <c r="AU118" s="973"/>
      <c r="AV118" s="974"/>
      <c r="AW118" s="974"/>
      <c r="AX118" s="974"/>
      <c r="AY118" s="974"/>
      <c r="AZ118" s="1038" t="s">
        <v>461</v>
      </c>
      <c r="BA118" s="1030"/>
      <c r="BB118" s="1030"/>
      <c r="BC118" s="1030"/>
      <c r="BD118" s="1030"/>
      <c r="BE118" s="1030"/>
      <c r="BF118" s="1030"/>
      <c r="BG118" s="1030"/>
      <c r="BH118" s="1030"/>
      <c r="BI118" s="1030"/>
      <c r="BJ118" s="1030"/>
      <c r="BK118" s="1030"/>
      <c r="BL118" s="1030"/>
      <c r="BM118" s="1030"/>
      <c r="BN118" s="1030"/>
      <c r="BO118" s="1030"/>
      <c r="BP118" s="1031"/>
      <c r="BQ118" s="1064" t="s">
        <v>172</v>
      </c>
      <c r="BR118" s="1065"/>
      <c r="BS118" s="1065"/>
      <c r="BT118" s="1065"/>
      <c r="BU118" s="1065"/>
      <c r="BV118" s="1065" t="s">
        <v>172</v>
      </c>
      <c r="BW118" s="1065"/>
      <c r="BX118" s="1065"/>
      <c r="BY118" s="1065"/>
      <c r="BZ118" s="1065"/>
      <c r="CA118" s="1065" t="s">
        <v>172</v>
      </c>
      <c r="CB118" s="1065"/>
      <c r="CC118" s="1065"/>
      <c r="CD118" s="1065"/>
      <c r="CE118" s="1065"/>
      <c r="CF118" s="985" t="s">
        <v>172</v>
      </c>
      <c r="CG118" s="986"/>
      <c r="CH118" s="986"/>
      <c r="CI118" s="986"/>
      <c r="CJ118" s="986"/>
      <c r="CK118" s="1013"/>
      <c r="CL118" s="1014"/>
      <c r="CM118" s="987" t="s">
        <v>462</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172</v>
      </c>
      <c r="DH118" s="1024"/>
      <c r="DI118" s="1024"/>
      <c r="DJ118" s="1024"/>
      <c r="DK118" s="1025"/>
      <c r="DL118" s="1026" t="s">
        <v>172</v>
      </c>
      <c r="DM118" s="1024"/>
      <c r="DN118" s="1024"/>
      <c r="DO118" s="1024"/>
      <c r="DP118" s="1025"/>
      <c r="DQ118" s="1026" t="s">
        <v>172</v>
      </c>
      <c r="DR118" s="1024"/>
      <c r="DS118" s="1024"/>
      <c r="DT118" s="1024"/>
      <c r="DU118" s="1025"/>
      <c r="DV118" s="1027" t="s">
        <v>172</v>
      </c>
      <c r="DW118" s="1028"/>
      <c r="DX118" s="1028"/>
      <c r="DY118" s="1028"/>
      <c r="DZ118" s="1029"/>
    </row>
    <row r="119" spans="1:130" s="226" customFormat="1" ht="26.25" customHeight="1" x14ac:dyDescent="0.15">
      <c r="A119" s="1121" t="s">
        <v>435</v>
      </c>
      <c r="B119" s="1012"/>
      <c r="C119" s="994" t="s">
        <v>436</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172</v>
      </c>
      <c r="AB119" s="965"/>
      <c r="AC119" s="965"/>
      <c r="AD119" s="965"/>
      <c r="AE119" s="966"/>
      <c r="AF119" s="967" t="s">
        <v>172</v>
      </c>
      <c r="AG119" s="965"/>
      <c r="AH119" s="965"/>
      <c r="AI119" s="965"/>
      <c r="AJ119" s="966"/>
      <c r="AK119" s="967" t="s">
        <v>172</v>
      </c>
      <c r="AL119" s="965"/>
      <c r="AM119" s="965"/>
      <c r="AN119" s="965"/>
      <c r="AO119" s="966"/>
      <c r="AP119" s="968" t="s">
        <v>172</v>
      </c>
      <c r="AQ119" s="969"/>
      <c r="AR119" s="969"/>
      <c r="AS119" s="969"/>
      <c r="AT119" s="970"/>
      <c r="AU119" s="975"/>
      <c r="AV119" s="976"/>
      <c r="AW119" s="976"/>
      <c r="AX119" s="976"/>
      <c r="AY119" s="976"/>
      <c r="AZ119" s="247" t="s">
        <v>187</v>
      </c>
      <c r="BA119" s="247"/>
      <c r="BB119" s="247"/>
      <c r="BC119" s="247"/>
      <c r="BD119" s="247"/>
      <c r="BE119" s="247"/>
      <c r="BF119" s="247"/>
      <c r="BG119" s="247"/>
      <c r="BH119" s="247"/>
      <c r="BI119" s="247"/>
      <c r="BJ119" s="247"/>
      <c r="BK119" s="247"/>
      <c r="BL119" s="247"/>
      <c r="BM119" s="247"/>
      <c r="BN119" s="247"/>
      <c r="BO119" s="1042" t="s">
        <v>463</v>
      </c>
      <c r="BP119" s="1070"/>
      <c r="BQ119" s="1064">
        <v>20585365</v>
      </c>
      <c r="BR119" s="1065"/>
      <c r="BS119" s="1065"/>
      <c r="BT119" s="1065"/>
      <c r="BU119" s="1065"/>
      <c r="BV119" s="1065">
        <v>23282043</v>
      </c>
      <c r="BW119" s="1065"/>
      <c r="BX119" s="1065"/>
      <c r="BY119" s="1065"/>
      <c r="BZ119" s="1065"/>
      <c r="CA119" s="1065">
        <v>28613710</v>
      </c>
      <c r="CB119" s="1065"/>
      <c r="CC119" s="1065"/>
      <c r="CD119" s="1065"/>
      <c r="CE119" s="1065"/>
      <c r="CF119" s="1066"/>
      <c r="CG119" s="1067"/>
      <c r="CH119" s="1067"/>
      <c r="CI119" s="1067"/>
      <c r="CJ119" s="1068"/>
      <c r="CK119" s="1015"/>
      <c r="CL119" s="1016"/>
      <c r="CM119" s="1038" t="s">
        <v>464</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172</v>
      </c>
      <c r="DH119" s="1051"/>
      <c r="DI119" s="1051"/>
      <c r="DJ119" s="1051"/>
      <c r="DK119" s="1052"/>
      <c r="DL119" s="1050" t="s">
        <v>172</v>
      </c>
      <c r="DM119" s="1051"/>
      <c r="DN119" s="1051"/>
      <c r="DO119" s="1051"/>
      <c r="DP119" s="1052"/>
      <c r="DQ119" s="1050" t="s">
        <v>172</v>
      </c>
      <c r="DR119" s="1051"/>
      <c r="DS119" s="1051"/>
      <c r="DT119" s="1051"/>
      <c r="DU119" s="1052"/>
      <c r="DV119" s="1053" t="s">
        <v>172</v>
      </c>
      <c r="DW119" s="1054"/>
      <c r="DX119" s="1054"/>
      <c r="DY119" s="1054"/>
      <c r="DZ119" s="1055"/>
    </row>
    <row r="120" spans="1:130" s="226" customFormat="1" ht="26.25" customHeight="1" x14ac:dyDescent="0.15">
      <c r="A120" s="1122"/>
      <c r="B120" s="1014"/>
      <c r="C120" s="987" t="s">
        <v>441</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172</v>
      </c>
      <c r="AB120" s="1024"/>
      <c r="AC120" s="1024"/>
      <c r="AD120" s="1024"/>
      <c r="AE120" s="1025"/>
      <c r="AF120" s="1026" t="s">
        <v>172</v>
      </c>
      <c r="AG120" s="1024"/>
      <c r="AH120" s="1024"/>
      <c r="AI120" s="1024"/>
      <c r="AJ120" s="1025"/>
      <c r="AK120" s="1026" t="s">
        <v>172</v>
      </c>
      <c r="AL120" s="1024"/>
      <c r="AM120" s="1024"/>
      <c r="AN120" s="1024"/>
      <c r="AO120" s="1025"/>
      <c r="AP120" s="1027" t="s">
        <v>172</v>
      </c>
      <c r="AQ120" s="1028"/>
      <c r="AR120" s="1028"/>
      <c r="AS120" s="1028"/>
      <c r="AT120" s="1029"/>
      <c r="AU120" s="1056" t="s">
        <v>465</v>
      </c>
      <c r="AV120" s="1057"/>
      <c r="AW120" s="1057"/>
      <c r="AX120" s="1057"/>
      <c r="AY120" s="1058"/>
      <c r="AZ120" s="994" t="s">
        <v>466</v>
      </c>
      <c r="BA120" s="962"/>
      <c r="BB120" s="962"/>
      <c r="BC120" s="962"/>
      <c r="BD120" s="962"/>
      <c r="BE120" s="962"/>
      <c r="BF120" s="962"/>
      <c r="BG120" s="962"/>
      <c r="BH120" s="962"/>
      <c r="BI120" s="962"/>
      <c r="BJ120" s="962"/>
      <c r="BK120" s="962"/>
      <c r="BL120" s="962"/>
      <c r="BM120" s="962"/>
      <c r="BN120" s="962"/>
      <c r="BO120" s="962"/>
      <c r="BP120" s="963"/>
      <c r="BQ120" s="995">
        <v>1842470</v>
      </c>
      <c r="BR120" s="996"/>
      <c r="BS120" s="996"/>
      <c r="BT120" s="996"/>
      <c r="BU120" s="996"/>
      <c r="BV120" s="996">
        <v>4277122</v>
      </c>
      <c r="BW120" s="996"/>
      <c r="BX120" s="996"/>
      <c r="BY120" s="996"/>
      <c r="BZ120" s="996"/>
      <c r="CA120" s="996">
        <v>5639954</v>
      </c>
      <c r="CB120" s="996"/>
      <c r="CC120" s="996"/>
      <c r="CD120" s="996"/>
      <c r="CE120" s="996"/>
      <c r="CF120" s="1009">
        <v>68.099999999999994</v>
      </c>
      <c r="CG120" s="1010"/>
      <c r="CH120" s="1010"/>
      <c r="CI120" s="1010"/>
      <c r="CJ120" s="1010"/>
      <c r="CK120" s="1071" t="s">
        <v>467</v>
      </c>
      <c r="CL120" s="1072"/>
      <c r="CM120" s="1072"/>
      <c r="CN120" s="1072"/>
      <c r="CO120" s="1073"/>
      <c r="CP120" s="1079" t="s">
        <v>409</v>
      </c>
      <c r="CQ120" s="1080"/>
      <c r="CR120" s="1080"/>
      <c r="CS120" s="1080"/>
      <c r="CT120" s="1080"/>
      <c r="CU120" s="1080"/>
      <c r="CV120" s="1080"/>
      <c r="CW120" s="1080"/>
      <c r="CX120" s="1080"/>
      <c r="CY120" s="1080"/>
      <c r="CZ120" s="1080"/>
      <c r="DA120" s="1080"/>
      <c r="DB120" s="1080"/>
      <c r="DC120" s="1080"/>
      <c r="DD120" s="1080"/>
      <c r="DE120" s="1080"/>
      <c r="DF120" s="1081"/>
      <c r="DG120" s="995">
        <v>692618</v>
      </c>
      <c r="DH120" s="996"/>
      <c r="DI120" s="996"/>
      <c r="DJ120" s="996"/>
      <c r="DK120" s="996"/>
      <c r="DL120" s="996">
        <v>1521245</v>
      </c>
      <c r="DM120" s="996"/>
      <c r="DN120" s="996"/>
      <c r="DO120" s="996"/>
      <c r="DP120" s="996"/>
      <c r="DQ120" s="996">
        <v>908316</v>
      </c>
      <c r="DR120" s="996"/>
      <c r="DS120" s="996"/>
      <c r="DT120" s="996"/>
      <c r="DU120" s="996"/>
      <c r="DV120" s="997">
        <v>11</v>
      </c>
      <c r="DW120" s="997"/>
      <c r="DX120" s="997"/>
      <c r="DY120" s="997"/>
      <c r="DZ120" s="998"/>
    </row>
    <row r="121" spans="1:130" s="226" customFormat="1" ht="26.25" customHeight="1" x14ac:dyDescent="0.15">
      <c r="A121" s="1122"/>
      <c r="B121" s="1014"/>
      <c r="C121" s="1039" t="s">
        <v>468</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172</v>
      </c>
      <c r="AB121" s="1024"/>
      <c r="AC121" s="1024"/>
      <c r="AD121" s="1024"/>
      <c r="AE121" s="1025"/>
      <c r="AF121" s="1026" t="s">
        <v>172</v>
      </c>
      <c r="AG121" s="1024"/>
      <c r="AH121" s="1024"/>
      <c r="AI121" s="1024"/>
      <c r="AJ121" s="1025"/>
      <c r="AK121" s="1026" t="s">
        <v>172</v>
      </c>
      <c r="AL121" s="1024"/>
      <c r="AM121" s="1024"/>
      <c r="AN121" s="1024"/>
      <c r="AO121" s="1025"/>
      <c r="AP121" s="1027" t="s">
        <v>172</v>
      </c>
      <c r="AQ121" s="1028"/>
      <c r="AR121" s="1028"/>
      <c r="AS121" s="1028"/>
      <c r="AT121" s="1029"/>
      <c r="AU121" s="1059"/>
      <c r="AV121" s="1060"/>
      <c r="AW121" s="1060"/>
      <c r="AX121" s="1060"/>
      <c r="AY121" s="1061"/>
      <c r="AZ121" s="987" t="s">
        <v>469</v>
      </c>
      <c r="BA121" s="988"/>
      <c r="BB121" s="988"/>
      <c r="BC121" s="988"/>
      <c r="BD121" s="988"/>
      <c r="BE121" s="988"/>
      <c r="BF121" s="988"/>
      <c r="BG121" s="988"/>
      <c r="BH121" s="988"/>
      <c r="BI121" s="988"/>
      <c r="BJ121" s="988"/>
      <c r="BK121" s="988"/>
      <c r="BL121" s="988"/>
      <c r="BM121" s="988"/>
      <c r="BN121" s="988"/>
      <c r="BO121" s="988"/>
      <c r="BP121" s="989"/>
      <c r="BQ121" s="990">
        <v>1797372</v>
      </c>
      <c r="BR121" s="991"/>
      <c r="BS121" s="991"/>
      <c r="BT121" s="991"/>
      <c r="BU121" s="991"/>
      <c r="BV121" s="991">
        <v>1693617</v>
      </c>
      <c r="BW121" s="991"/>
      <c r="BX121" s="991"/>
      <c r="BY121" s="991"/>
      <c r="BZ121" s="991"/>
      <c r="CA121" s="991">
        <v>1273570</v>
      </c>
      <c r="CB121" s="991"/>
      <c r="CC121" s="991"/>
      <c r="CD121" s="991"/>
      <c r="CE121" s="991"/>
      <c r="CF121" s="985">
        <v>15.4</v>
      </c>
      <c r="CG121" s="986"/>
      <c r="CH121" s="986"/>
      <c r="CI121" s="986"/>
      <c r="CJ121" s="986"/>
      <c r="CK121" s="1074"/>
      <c r="CL121" s="1075"/>
      <c r="CM121" s="1075"/>
      <c r="CN121" s="1075"/>
      <c r="CO121" s="1076"/>
      <c r="CP121" s="1084" t="s">
        <v>410</v>
      </c>
      <c r="CQ121" s="1085"/>
      <c r="CR121" s="1085"/>
      <c r="CS121" s="1085"/>
      <c r="CT121" s="1085"/>
      <c r="CU121" s="1085"/>
      <c r="CV121" s="1085"/>
      <c r="CW121" s="1085"/>
      <c r="CX121" s="1085"/>
      <c r="CY121" s="1085"/>
      <c r="CZ121" s="1085"/>
      <c r="DA121" s="1085"/>
      <c r="DB121" s="1085"/>
      <c r="DC121" s="1085"/>
      <c r="DD121" s="1085"/>
      <c r="DE121" s="1085"/>
      <c r="DF121" s="1086"/>
      <c r="DG121" s="990">
        <v>511329</v>
      </c>
      <c r="DH121" s="991"/>
      <c r="DI121" s="991"/>
      <c r="DJ121" s="991"/>
      <c r="DK121" s="991"/>
      <c r="DL121" s="991">
        <v>474945</v>
      </c>
      <c r="DM121" s="991"/>
      <c r="DN121" s="991"/>
      <c r="DO121" s="991"/>
      <c r="DP121" s="991"/>
      <c r="DQ121" s="991">
        <v>433810</v>
      </c>
      <c r="DR121" s="991"/>
      <c r="DS121" s="991"/>
      <c r="DT121" s="991"/>
      <c r="DU121" s="991"/>
      <c r="DV121" s="992">
        <v>5.2</v>
      </c>
      <c r="DW121" s="992"/>
      <c r="DX121" s="992"/>
      <c r="DY121" s="992"/>
      <c r="DZ121" s="993"/>
    </row>
    <row r="122" spans="1:130" s="226" customFormat="1" ht="26.25" customHeight="1" x14ac:dyDescent="0.15">
      <c r="A122" s="1122"/>
      <c r="B122" s="1014"/>
      <c r="C122" s="987" t="s">
        <v>451</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172</v>
      </c>
      <c r="AB122" s="1024"/>
      <c r="AC122" s="1024"/>
      <c r="AD122" s="1024"/>
      <c r="AE122" s="1025"/>
      <c r="AF122" s="1026" t="s">
        <v>172</v>
      </c>
      <c r="AG122" s="1024"/>
      <c r="AH122" s="1024"/>
      <c r="AI122" s="1024"/>
      <c r="AJ122" s="1025"/>
      <c r="AK122" s="1026" t="s">
        <v>172</v>
      </c>
      <c r="AL122" s="1024"/>
      <c r="AM122" s="1024"/>
      <c r="AN122" s="1024"/>
      <c r="AO122" s="1025"/>
      <c r="AP122" s="1027" t="s">
        <v>172</v>
      </c>
      <c r="AQ122" s="1028"/>
      <c r="AR122" s="1028"/>
      <c r="AS122" s="1028"/>
      <c r="AT122" s="1029"/>
      <c r="AU122" s="1059"/>
      <c r="AV122" s="1060"/>
      <c r="AW122" s="1060"/>
      <c r="AX122" s="1060"/>
      <c r="AY122" s="1061"/>
      <c r="AZ122" s="1038" t="s">
        <v>470</v>
      </c>
      <c r="BA122" s="1030"/>
      <c r="BB122" s="1030"/>
      <c r="BC122" s="1030"/>
      <c r="BD122" s="1030"/>
      <c r="BE122" s="1030"/>
      <c r="BF122" s="1030"/>
      <c r="BG122" s="1030"/>
      <c r="BH122" s="1030"/>
      <c r="BI122" s="1030"/>
      <c r="BJ122" s="1030"/>
      <c r="BK122" s="1030"/>
      <c r="BL122" s="1030"/>
      <c r="BM122" s="1030"/>
      <c r="BN122" s="1030"/>
      <c r="BO122" s="1030"/>
      <c r="BP122" s="1031"/>
      <c r="BQ122" s="1064">
        <v>11995203</v>
      </c>
      <c r="BR122" s="1065"/>
      <c r="BS122" s="1065"/>
      <c r="BT122" s="1065"/>
      <c r="BU122" s="1065"/>
      <c r="BV122" s="1065">
        <v>14349205</v>
      </c>
      <c r="BW122" s="1065"/>
      <c r="BX122" s="1065"/>
      <c r="BY122" s="1065"/>
      <c r="BZ122" s="1065"/>
      <c r="CA122" s="1065">
        <v>19645583</v>
      </c>
      <c r="CB122" s="1065"/>
      <c r="CC122" s="1065"/>
      <c r="CD122" s="1065"/>
      <c r="CE122" s="1065"/>
      <c r="CF122" s="1082">
        <v>237.2</v>
      </c>
      <c r="CG122" s="1083"/>
      <c r="CH122" s="1083"/>
      <c r="CI122" s="1083"/>
      <c r="CJ122" s="1083"/>
      <c r="CK122" s="1074"/>
      <c r="CL122" s="1075"/>
      <c r="CM122" s="1075"/>
      <c r="CN122" s="1075"/>
      <c r="CO122" s="1076"/>
      <c r="CP122" s="1084" t="s">
        <v>407</v>
      </c>
      <c r="CQ122" s="1085"/>
      <c r="CR122" s="1085"/>
      <c r="CS122" s="1085"/>
      <c r="CT122" s="1085"/>
      <c r="CU122" s="1085"/>
      <c r="CV122" s="1085"/>
      <c r="CW122" s="1085"/>
      <c r="CX122" s="1085"/>
      <c r="CY122" s="1085"/>
      <c r="CZ122" s="1085"/>
      <c r="DA122" s="1085"/>
      <c r="DB122" s="1085"/>
      <c r="DC122" s="1085"/>
      <c r="DD122" s="1085"/>
      <c r="DE122" s="1085"/>
      <c r="DF122" s="1086"/>
      <c r="DG122" s="990">
        <v>40868</v>
      </c>
      <c r="DH122" s="991"/>
      <c r="DI122" s="991"/>
      <c r="DJ122" s="991"/>
      <c r="DK122" s="991"/>
      <c r="DL122" s="991">
        <v>55945</v>
      </c>
      <c r="DM122" s="991"/>
      <c r="DN122" s="991"/>
      <c r="DO122" s="991"/>
      <c r="DP122" s="991"/>
      <c r="DQ122" s="991">
        <v>66106</v>
      </c>
      <c r="DR122" s="991"/>
      <c r="DS122" s="991"/>
      <c r="DT122" s="991"/>
      <c r="DU122" s="991"/>
      <c r="DV122" s="992">
        <v>0.8</v>
      </c>
      <c r="DW122" s="992"/>
      <c r="DX122" s="992"/>
      <c r="DY122" s="992"/>
      <c r="DZ122" s="993"/>
    </row>
    <row r="123" spans="1:130" s="226" customFormat="1" ht="26.25" customHeight="1" x14ac:dyDescent="0.15">
      <c r="A123" s="1122"/>
      <c r="B123" s="1014"/>
      <c r="C123" s="987" t="s">
        <v>457</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172</v>
      </c>
      <c r="AB123" s="1024"/>
      <c r="AC123" s="1024"/>
      <c r="AD123" s="1024"/>
      <c r="AE123" s="1025"/>
      <c r="AF123" s="1026" t="s">
        <v>172</v>
      </c>
      <c r="AG123" s="1024"/>
      <c r="AH123" s="1024"/>
      <c r="AI123" s="1024"/>
      <c r="AJ123" s="1025"/>
      <c r="AK123" s="1026" t="s">
        <v>172</v>
      </c>
      <c r="AL123" s="1024"/>
      <c r="AM123" s="1024"/>
      <c r="AN123" s="1024"/>
      <c r="AO123" s="1025"/>
      <c r="AP123" s="1027" t="s">
        <v>172</v>
      </c>
      <c r="AQ123" s="1028"/>
      <c r="AR123" s="1028"/>
      <c r="AS123" s="1028"/>
      <c r="AT123" s="1029"/>
      <c r="AU123" s="1062"/>
      <c r="AV123" s="1063"/>
      <c r="AW123" s="1063"/>
      <c r="AX123" s="1063"/>
      <c r="AY123" s="1063"/>
      <c r="AZ123" s="247" t="s">
        <v>187</v>
      </c>
      <c r="BA123" s="247"/>
      <c r="BB123" s="247"/>
      <c r="BC123" s="247"/>
      <c r="BD123" s="247"/>
      <c r="BE123" s="247"/>
      <c r="BF123" s="247"/>
      <c r="BG123" s="247"/>
      <c r="BH123" s="247"/>
      <c r="BI123" s="247"/>
      <c r="BJ123" s="247"/>
      <c r="BK123" s="247"/>
      <c r="BL123" s="247"/>
      <c r="BM123" s="247"/>
      <c r="BN123" s="247"/>
      <c r="BO123" s="1042" t="s">
        <v>471</v>
      </c>
      <c r="BP123" s="1070"/>
      <c r="BQ123" s="1128">
        <v>15635045</v>
      </c>
      <c r="BR123" s="1129"/>
      <c r="BS123" s="1129"/>
      <c r="BT123" s="1129"/>
      <c r="BU123" s="1129"/>
      <c r="BV123" s="1129">
        <v>20319944</v>
      </c>
      <c r="BW123" s="1129"/>
      <c r="BX123" s="1129"/>
      <c r="BY123" s="1129"/>
      <c r="BZ123" s="1129"/>
      <c r="CA123" s="1129">
        <v>26559107</v>
      </c>
      <c r="CB123" s="1129"/>
      <c r="CC123" s="1129"/>
      <c r="CD123" s="1129"/>
      <c r="CE123" s="1129"/>
      <c r="CF123" s="1066"/>
      <c r="CG123" s="1067"/>
      <c r="CH123" s="1067"/>
      <c r="CI123" s="1067"/>
      <c r="CJ123" s="1068"/>
      <c r="CK123" s="1074"/>
      <c r="CL123" s="1075"/>
      <c r="CM123" s="1075"/>
      <c r="CN123" s="1075"/>
      <c r="CO123" s="1076"/>
      <c r="CP123" s="1084" t="s">
        <v>472</v>
      </c>
      <c r="CQ123" s="1085"/>
      <c r="CR123" s="1085"/>
      <c r="CS123" s="1085"/>
      <c r="CT123" s="1085"/>
      <c r="CU123" s="1085"/>
      <c r="CV123" s="1085"/>
      <c r="CW123" s="1085"/>
      <c r="CX123" s="1085"/>
      <c r="CY123" s="1085"/>
      <c r="CZ123" s="1085"/>
      <c r="DA123" s="1085"/>
      <c r="DB123" s="1085"/>
      <c r="DC123" s="1085"/>
      <c r="DD123" s="1085"/>
      <c r="DE123" s="1085"/>
      <c r="DF123" s="1086"/>
      <c r="DG123" s="1023" t="s">
        <v>172</v>
      </c>
      <c r="DH123" s="1024"/>
      <c r="DI123" s="1024"/>
      <c r="DJ123" s="1024"/>
      <c r="DK123" s="1025"/>
      <c r="DL123" s="1026" t="s">
        <v>172</v>
      </c>
      <c r="DM123" s="1024"/>
      <c r="DN123" s="1024"/>
      <c r="DO123" s="1024"/>
      <c r="DP123" s="1025"/>
      <c r="DQ123" s="1026" t="s">
        <v>172</v>
      </c>
      <c r="DR123" s="1024"/>
      <c r="DS123" s="1024"/>
      <c r="DT123" s="1024"/>
      <c r="DU123" s="1025"/>
      <c r="DV123" s="1027" t="s">
        <v>172</v>
      </c>
      <c r="DW123" s="1028"/>
      <c r="DX123" s="1028"/>
      <c r="DY123" s="1028"/>
      <c r="DZ123" s="1029"/>
    </row>
    <row r="124" spans="1:130" s="226" customFormat="1" ht="26.25" customHeight="1" thickBot="1" x14ac:dyDescent="0.2">
      <c r="A124" s="1122"/>
      <c r="B124" s="1014"/>
      <c r="C124" s="987" t="s">
        <v>460</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172</v>
      </c>
      <c r="AB124" s="1024"/>
      <c r="AC124" s="1024"/>
      <c r="AD124" s="1024"/>
      <c r="AE124" s="1025"/>
      <c r="AF124" s="1026" t="s">
        <v>172</v>
      </c>
      <c r="AG124" s="1024"/>
      <c r="AH124" s="1024"/>
      <c r="AI124" s="1024"/>
      <c r="AJ124" s="1025"/>
      <c r="AK124" s="1026" t="s">
        <v>172</v>
      </c>
      <c r="AL124" s="1024"/>
      <c r="AM124" s="1024"/>
      <c r="AN124" s="1024"/>
      <c r="AO124" s="1025"/>
      <c r="AP124" s="1027" t="s">
        <v>172</v>
      </c>
      <c r="AQ124" s="1028"/>
      <c r="AR124" s="1028"/>
      <c r="AS124" s="1028"/>
      <c r="AT124" s="1029"/>
      <c r="AU124" s="1124" t="s">
        <v>473</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64.400000000000006</v>
      </c>
      <c r="BR124" s="1092"/>
      <c r="BS124" s="1092"/>
      <c r="BT124" s="1092"/>
      <c r="BU124" s="1092"/>
      <c r="BV124" s="1092">
        <v>37.4</v>
      </c>
      <c r="BW124" s="1092"/>
      <c r="BX124" s="1092"/>
      <c r="BY124" s="1092"/>
      <c r="BZ124" s="1092"/>
      <c r="CA124" s="1092">
        <v>24.8</v>
      </c>
      <c r="CB124" s="1092"/>
      <c r="CC124" s="1092"/>
      <c r="CD124" s="1092"/>
      <c r="CE124" s="1092"/>
      <c r="CF124" s="1093"/>
      <c r="CG124" s="1094"/>
      <c r="CH124" s="1094"/>
      <c r="CI124" s="1094"/>
      <c r="CJ124" s="1095"/>
      <c r="CK124" s="1077"/>
      <c r="CL124" s="1077"/>
      <c r="CM124" s="1077"/>
      <c r="CN124" s="1077"/>
      <c r="CO124" s="1078"/>
      <c r="CP124" s="1084" t="s">
        <v>474</v>
      </c>
      <c r="CQ124" s="1085"/>
      <c r="CR124" s="1085"/>
      <c r="CS124" s="1085"/>
      <c r="CT124" s="1085"/>
      <c r="CU124" s="1085"/>
      <c r="CV124" s="1085"/>
      <c r="CW124" s="1085"/>
      <c r="CX124" s="1085"/>
      <c r="CY124" s="1085"/>
      <c r="CZ124" s="1085"/>
      <c r="DA124" s="1085"/>
      <c r="DB124" s="1085"/>
      <c r="DC124" s="1085"/>
      <c r="DD124" s="1085"/>
      <c r="DE124" s="1085"/>
      <c r="DF124" s="1086"/>
      <c r="DG124" s="1069" t="s">
        <v>172</v>
      </c>
      <c r="DH124" s="1051"/>
      <c r="DI124" s="1051"/>
      <c r="DJ124" s="1051"/>
      <c r="DK124" s="1052"/>
      <c r="DL124" s="1050" t="s">
        <v>172</v>
      </c>
      <c r="DM124" s="1051"/>
      <c r="DN124" s="1051"/>
      <c r="DO124" s="1051"/>
      <c r="DP124" s="1052"/>
      <c r="DQ124" s="1050" t="s">
        <v>172</v>
      </c>
      <c r="DR124" s="1051"/>
      <c r="DS124" s="1051"/>
      <c r="DT124" s="1051"/>
      <c r="DU124" s="1052"/>
      <c r="DV124" s="1053" t="s">
        <v>172</v>
      </c>
      <c r="DW124" s="1054"/>
      <c r="DX124" s="1054"/>
      <c r="DY124" s="1054"/>
      <c r="DZ124" s="1055"/>
    </row>
    <row r="125" spans="1:130" s="226" customFormat="1" ht="26.25" customHeight="1" x14ac:dyDescent="0.15">
      <c r="A125" s="1122"/>
      <c r="B125" s="1014"/>
      <c r="C125" s="987" t="s">
        <v>462</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172</v>
      </c>
      <c r="AB125" s="1024"/>
      <c r="AC125" s="1024"/>
      <c r="AD125" s="1024"/>
      <c r="AE125" s="1025"/>
      <c r="AF125" s="1026" t="s">
        <v>172</v>
      </c>
      <c r="AG125" s="1024"/>
      <c r="AH125" s="1024"/>
      <c r="AI125" s="1024"/>
      <c r="AJ125" s="1025"/>
      <c r="AK125" s="1026" t="s">
        <v>172</v>
      </c>
      <c r="AL125" s="1024"/>
      <c r="AM125" s="1024"/>
      <c r="AN125" s="1024"/>
      <c r="AO125" s="1025"/>
      <c r="AP125" s="1027" t="s">
        <v>172</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475</v>
      </c>
      <c r="CL125" s="1072"/>
      <c r="CM125" s="1072"/>
      <c r="CN125" s="1072"/>
      <c r="CO125" s="1073"/>
      <c r="CP125" s="994" t="s">
        <v>476</v>
      </c>
      <c r="CQ125" s="962"/>
      <c r="CR125" s="962"/>
      <c r="CS125" s="962"/>
      <c r="CT125" s="962"/>
      <c r="CU125" s="962"/>
      <c r="CV125" s="962"/>
      <c r="CW125" s="962"/>
      <c r="CX125" s="962"/>
      <c r="CY125" s="962"/>
      <c r="CZ125" s="962"/>
      <c r="DA125" s="962"/>
      <c r="DB125" s="962"/>
      <c r="DC125" s="962"/>
      <c r="DD125" s="962"/>
      <c r="DE125" s="962"/>
      <c r="DF125" s="963"/>
      <c r="DG125" s="995" t="s">
        <v>172</v>
      </c>
      <c r="DH125" s="996"/>
      <c r="DI125" s="996"/>
      <c r="DJ125" s="996"/>
      <c r="DK125" s="996"/>
      <c r="DL125" s="996" t="s">
        <v>172</v>
      </c>
      <c r="DM125" s="996"/>
      <c r="DN125" s="996"/>
      <c r="DO125" s="996"/>
      <c r="DP125" s="996"/>
      <c r="DQ125" s="996" t="s">
        <v>172</v>
      </c>
      <c r="DR125" s="996"/>
      <c r="DS125" s="996"/>
      <c r="DT125" s="996"/>
      <c r="DU125" s="996"/>
      <c r="DV125" s="997" t="s">
        <v>172</v>
      </c>
      <c r="DW125" s="997"/>
      <c r="DX125" s="997"/>
      <c r="DY125" s="997"/>
      <c r="DZ125" s="998"/>
    </row>
    <row r="126" spans="1:130" s="226" customFormat="1" ht="26.25" customHeight="1" thickBot="1" x14ac:dyDescent="0.2">
      <c r="A126" s="1122"/>
      <c r="B126" s="1014"/>
      <c r="C126" s="987" t="s">
        <v>464</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172</v>
      </c>
      <c r="AB126" s="1024"/>
      <c r="AC126" s="1024"/>
      <c r="AD126" s="1024"/>
      <c r="AE126" s="1025"/>
      <c r="AF126" s="1026" t="s">
        <v>172</v>
      </c>
      <c r="AG126" s="1024"/>
      <c r="AH126" s="1024"/>
      <c r="AI126" s="1024"/>
      <c r="AJ126" s="1025"/>
      <c r="AK126" s="1026" t="s">
        <v>172</v>
      </c>
      <c r="AL126" s="1024"/>
      <c r="AM126" s="1024"/>
      <c r="AN126" s="1024"/>
      <c r="AO126" s="1025"/>
      <c r="AP126" s="1027" t="s">
        <v>172</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477</v>
      </c>
      <c r="CQ126" s="988"/>
      <c r="CR126" s="988"/>
      <c r="CS126" s="988"/>
      <c r="CT126" s="988"/>
      <c r="CU126" s="988"/>
      <c r="CV126" s="988"/>
      <c r="CW126" s="988"/>
      <c r="CX126" s="988"/>
      <c r="CY126" s="988"/>
      <c r="CZ126" s="988"/>
      <c r="DA126" s="988"/>
      <c r="DB126" s="988"/>
      <c r="DC126" s="988"/>
      <c r="DD126" s="988"/>
      <c r="DE126" s="988"/>
      <c r="DF126" s="989"/>
      <c r="DG126" s="990" t="s">
        <v>172</v>
      </c>
      <c r="DH126" s="991"/>
      <c r="DI126" s="991"/>
      <c r="DJ126" s="991"/>
      <c r="DK126" s="991"/>
      <c r="DL126" s="991" t="s">
        <v>172</v>
      </c>
      <c r="DM126" s="991"/>
      <c r="DN126" s="991"/>
      <c r="DO126" s="991"/>
      <c r="DP126" s="991"/>
      <c r="DQ126" s="991" t="s">
        <v>172</v>
      </c>
      <c r="DR126" s="991"/>
      <c r="DS126" s="991"/>
      <c r="DT126" s="991"/>
      <c r="DU126" s="991"/>
      <c r="DV126" s="992" t="s">
        <v>172</v>
      </c>
      <c r="DW126" s="992"/>
      <c r="DX126" s="992"/>
      <c r="DY126" s="992"/>
      <c r="DZ126" s="993"/>
    </row>
    <row r="127" spans="1:130" s="226" customFormat="1" ht="26.25" customHeight="1" x14ac:dyDescent="0.15">
      <c r="A127" s="1123"/>
      <c r="B127" s="1016"/>
      <c r="C127" s="1038" t="s">
        <v>478</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172</v>
      </c>
      <c r="AB127" s="1024"/>
      <c r="AC127" s="1024"/>
      <c r="AD127" s="1024"/>
      <c r="AE127" s="1025"/>
      <c r="AF127" s="1026" t="s">
        <v>172</v>
      </c>
      <c r="AG127" s="1024"/>
      <c r="AH127" s="1024"/>
      <c r="AI127" s="1024"/>
      <c r="AJ127" s="1025"/>
      <c r="AK127" s="1026" t="s">
        <v>172</v>
      </c>
      <c r="AL127" s="1024"/>
      <c r="AM127" s="1024"/>
      <c r="AN127" s="1024"/>
      <c r="AO127" s="1025"/>
      <c r="AP127" s="1027" t="s">
        <v>172</v>
      </c>
      <c r="AQ127" s="1028"/>
      <c r="AR127" s="1028"/>
      <c r="AS127" s="1028"/>
      <c r="AT127" s="1029"/>
      <c r="AU127" s="228"/>
      <c r="AV127" s="228"/>
      <c r="AW127" s="228"/>
      <c r="AX127" s="1096" t="s">
        <v>479</v>
      </c>
      <c r="AY127" s="1097"/>
      <c r="AZ127" s="1097"/>
      <c r="BA127" s="1097"/>
      <c r="BB127" s="1097"/>
      <c r="BC127" s="1097"/>
      <c r="BD127" s="1097"/>
      <c r="BE127" s="1098"/>
      <c r="BF127" s="1099" t="s">
        <v>480</v>
      </c>
      <c r="BG127" s="1097"/>
      <c r="BH127" s="1097"/>
      <c r="BI127" s="1097"/>
      <c r="BJ127" s="1097"/>
      <c r="BK127" s="1097"/>
      <c r="BL127" s="1098"/>
      <c r="BM127" s="1099" t="s">
        <v>481</v>
      </c>
      <c r="BN127" s="1097"/>
      <c r="BO127" s="1097"/>
      <c r="BP127" s="1097"/>
      <c r="BQ127" s="1097"/>
      <c r="BR127" s="1097"/>
      <c r="BS127" s="1098"/>
      <c r="BT127" s="1099" t="s">
        <v>482</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483</v>
      </c>
      <c r="CQ127" s="988"/>
      <c r="CR127" s="988"/>
      <c r="CS127" s="988"/>
      <c r="CT127" s="988"/>
      <c r="CU127" s="988"/>
      <c r="CV127" s="988"/>
      <c r="CW127" s="988"/>
      <c r="CX127" s="988"/>
      <c r="CY127" s="988"/>
      <c r="CZ127" s="988"/>
      <c r="DA127" s="988"/>
      <c r="DB127" s="988"/>
      <c r="DC127" s="988"/>
      <c r="DD127" s="988"/>
      <c r="DE127" s="988"/>
      <c r="DF127" s="989"/>
      <c r="DG127" s="990" t="s">
        <v>172</v>
      </c>
      <c r="DH127" s="991"/>
      <c r="DI127" s="991"/>
      <c r="DJ127" s="991"/>
      <c r="DK127" s="991"/>
      <c r="DL127" s="991" t="s">
        <v>172</v>
      </c>
      <c r="DM127" s="991"/>
      <c r="DN127" s="991"/>
      <c r="DO127" s="991"/>
      <c r="DP127" s="991"/>
      <c r="DQ127" s="991" t="s">
        <v>172</v>
      </c>
      <c r="DR127" s="991"/>
      <c r="DS127" s="991"/>
      <c r="DT127" s="991"/>
      <c r="DU127" s="991"/>
      <c r="DV127" s="992" t="s">
        <v>172</v>
      </c>
      <c r="DW127" s="992"/>
      <c r="DX127" s="992"/>
      <c r="DY127" s="992"/>
      <c r="DZ127" s="993"/>
    </row>
    <row r="128" spans="1:130" s="226" customFormat="1" ht="26.25" customHeight="1" thickBot="1" x14ac:dyDescent="0.2">
      <c r="A128" s="1106" t="s">
        <v>484</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485</v>
      </c>
      <c r="X128" s="1108"/>
      <c r="Y128" s="1108"/>
      <c r="Z128" s="1109"/>
      <c r="AA128" s="1110">
        <v>226668</v>
      </c>
      <c r="AB128" s="1111"/>
      <c r="AC128" s="1111"/>
      <c r="AD128" s="1111"/>
      <c r="AE128" s="1112"/>
      <c r="AF128" s="1113">
        <v>229954</v>
      </c>
      <c r="AG128" s="1111"/>
      <c r="AH128" s="1111"/>
      <c r="AI128" s="1111"/>
      <c r="AJ128" s="1112"/>
      <c r="AK128" s="1113">
        <v>217087</v>
      </c>
      <c r="AL128" s="1111"/>
      <c r="AM128" s="1111"/>
      <c r="AN128" s="1111"/>
      <c r="AO128" s="1112"/>
      <c r="AP128" s="1114"/>
      <c r="AQ128" s="1115"/>
      <c r="AR128" s="1115"/>
      <c r="AS128" s="1115"/>
      <c r="AT128" s="1116"/>
      <c r="AU128" s="228"/>
      <c r="AV128" s="228"/>
      <c r="AW128" s="228"/>
      <c r="AX128" s="961" t="s">
        <v>486</v>
      </c>
      <c r="AY128" s="962"/>
      <c r="AZ128" s="962"/>
      <c r="BA128" s="962"/>
      <c r="BB128" s="962"/>
      <c r="BC128" s="962"/>
      <c r="BD128" s="962"/>
      <c r="BE128" s="963"/>
      <c r="BF128" s="1117" t="s">
        <v>172</v>
      </c>
      <c r="BG128" s="1118"/>
      <c r="BH128" s="1118"/>
      <c r="BI128" s="1118"/>
      <c r="BJ128" s="1118"/>
      <c r="BK128" s="1118"/>
      <c r="BL128" s="1119"/>
      <c r="BM128" s="1117">
        <v>13.44</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487</v>
      </c>
      <c r="CQ128" s="791"/>
      <c r="CR128" s="791"/>
      <c r="CS128" s="791"/>
      <c r="CT128" s="791"/>
      <c r="CU128" s="791"/>
      <c r="CV128" s="791"/>
      <c r="CW128" s="791"/>
      <c r="CX128" s="791"/>
      <c r="CY128" s="791"/>
      <c r="CZ128" s="791"/>
      <c r="DA128" s="791"/>
      <c r="DB128" s="791"/>
      <c r="DC128" s="791"/>
      <c r="DD128" s="791"/>
      <c r="DE128" s="791"/>
      <c r="DF128" s="1101"/>
      <c r="DG128" s="1102" t="s">
        <v>172</v>
      </c>
      <c r="DH128" s="1103"/>
      <c r="DI128" s="1103"/>
      <c r="DJ128" s="1103"/>
      <c r="DK128" s="1103"/>
      <c r="DL128" s="1103" t="s">
        <v>172</v>
      </c>
      <c r="DM128" s="1103"/>
      <c r="DN128" s="1103"/>
      <c r="DO128" s="1103"/>
      <c r="DP128" s="1103"/>
      <c r="DQ128" s="1103" t="s">
        <v>172</v>
      </c>
      <c r="DR128" s="1103"/>
      <c r="DS128" s="1103"/>
      <c r="DT128" s="1103"/>
      <c r="DU128" s="1103"/>
      <c r="DV128" s="1104" t="s">
        <v>172</v>
      </c>
      <c r="DW128" s="1104"/>
      <c r="DX128" s="1104"/>
      <c r="DY128" s="1104"/>
      <c r="DZ128" s="1105"/>
    </row>
    <row r="129" spans="1:131" s="226" customFormat="1" ht="26.25" customHeight="1" x14ac:dyDescent="0.15">
      <c r="A129" s="999" t="s">
        <v>108</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488</v>
      </c>
      <c r="X129" s="1136"/>
      <c r="Y129" s="1136"/>
      <c r="Z129" s="1137"/>
      <c r="AA129" s="1023">
        <v>8841662</v>
      </c>
      <c r="AB129" s="1024"/>
      <c r="AC129" s="1024"/>
      <c r="AD129" s="1024"/>
      <c r="AE129" s="1025"/>
      <c r="AF129" s="1026">
        <v>9063570</v>
      </c>
      <c r="AG129" s="1024"/>
      <c r="AH129" s="1024"/>
      <c r="AI129" s="1024"/>
      <c r="AJ129" s="1025"/>
      <c r="AK129" s="1026">
        <v>9383209</v>
      </c>
      <c r="AL129" s="1024"/>
      <c r="AM129" s="1024"/>
      <c r="AN129" s="1024"/>
      <c r="AO129" s="1025"/>
      <c r="AP129" s="1138"/>
      <c r="AQ129" s="1139"/>
      <c r="AR129" s="1139"/>
      <c r="AS129" s="1139"/>
      <c r="AT129" s="1140"/>
      <c r="AU129" s="229"/>
      <c r="AV129" s="229"/>
      <c r="AW129" s="229"/>
      <c r="AX129" s="1130" t="s">
        <v>489</v>
      </c>
      <c r="AY129" s="988"/>
      <c r="AZ129" s="988"/>
      <c r="BA129" s="988"/>
      <c r="BB129" s="988"/>
      <c r="BC129" s="988"/>
      <c r="BD129" s="988"/>
      <c r="BE129" s="989"/>
      <c r="BF129" s="1131" t="s">
        <v>172</v>
      </c>
      <c r="BG129" s="1132"/>
      <c r="BH129" s="1132"/>
      <c r="BI129" s="1132"/>
      <c r="BJ129" s="1132"/>
      <c r="BK129" s="1132"/>
      <c r="BL129" s="1133"/>
      <c r="BM129" s="1131">
        <v>18.440000000000001</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9" t="s">
        <v>490</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491</v>
      </c>
      <c r="X130" s="1136"/>
      <c r="Y130" s="1136"/>
      <c r="Z130" s="1137"/>
      <c r="AA130" s="1023">
        <v>1162205</v>
      </c>
      <c r="AB130" s="1024"/>
      <c r="AC130" s="1024"/>
      <c r="AD130" s="1024"/>
      <c r="AE130" s="1025"/>
      <c r="AF130" s="1026">
        <v>1149428</v>
      </c>
      <c r="AG130" s="1024"/>
      <c r="AH130" s="1024"/>
      <c r="AI130" s="1024"/>
      <c r="AJ130" s="1025"/>
      <c r="AK130" s="1026">
        <v>1100430</v>
      </c>
      <c r="AL130" s="1024"/>
      <c r="AM130" s="1024"/>
      <c r="AN130" s="1024"/>
      <c r="AO130" s="1025"/>
      <c r="AP130" s="1138"/>
      <c r="AQ130" s="1139"/>
      <c r="AR130" s="1139"/>
      <c r="AS130" s="1139"/>
      <c r="AT130" s="1140"/>
      <c r="AU130" s="229"/>
      <c r="AV130" s="229"/>
      <c r="AW130" s="229"/>
      <c r="AX130" s="1130" t="s">
        <v>492</v>
      </c>
      <c r="AY130" s="988"/>
      <c r="AZ130" s="988"/>
      <c r="BA130" s="988"/>
      <c r="BB130" s="988"/>
      <c r="BC130" s="988"/>
      <c r="BD130" s="988"/>
      <c r="BE130" s="989"/>
      <c r="BF130" s="1166">
        <v>5.6</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493</v>
      </c>
      <c r="X131" s="1173"/>
      <c r="Y131" s="1173"/>
      <c r="Z131" s="1174"/>
      <c r="AA131" s="1069">
        <v>7679457</v>
      </c>
      <c r="AB131" s="1051"/>
      <c r="AC131" s="1051"/>
      <c r="AD131" s="1051"/>
      <c r="AE131" s="1052"/>
      <c r="AF131" s="1050">
        <v>7914142</v>
      </c>
      <c r="AG131" s="1051"/>
      <c r="AH131" s="1051"/>
      <c r="AI131" s="1051"/>
      <c r="AJ131" s="1052"/>
      <c r="AK131" s="1050">
        <v>8282779</v>
      </c>
      <c r="AL131" s="1051"/>
      <c r="AM131" s="1051"/>
      <c r="AN131" s="1051"/>
      <c r="AO131" s="1052"/>
      <c r="AP131" s="1175"/>
      <c r="AQ131" s="1176"/>
      <c r="AR131" s="1176"/>
      <c r="AS131" s="1176"/>
      <c r="AT131" s="1177"/>
      <c r="AU131" s="229"/>
      <c r="AV131" s="229"/>
      <c r="AW131" s="229"/>
      <c r="AX131" s="1148" t="s">
        <v>494</v>
      </c>
      <c r="AY131" s="791"/>
      <c r="AZ131" s="791"/>
      <c r="BA131" s="791"/>
      <c r="BB131" s="791"/>
      <c r="BC131" s="791"/>
      <c r="BD131" s="791"/>
      <c r="BE131" s="1101"/>
      <c r="BF131" s="1149">
        <v>24.8</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495</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496</v>
      </c>
      <c r="W132" s="1159"/>
      <c r="X132" s="1159"/>
      <c r="Y132" s="1159"/>
      <c r="Z132" s="1160"/>
      <c r="AA132" s="1161">
        <v>5.0026453689999997</v>
      </c>
      <c r="AB132" s="1162"/>
      <c r="AC132" s="1162"/>
      <c r="AD132" s="1162"/>
      <c r="AE132" s="1163"/>
      <c r="AF132" s="1164">
        <v>5.5295191819999996</v>
      </c>
      <c r="AG132" s="1162"/>
      <c r="AH132" s="1162"/>
      <c r="AI132" s="1162"/>
      <c r="AJ132" s="1163"/>
      <c r="AK132" s="1164">
        <v>6.4909523220000001</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497</v>
      </c>
      <c r="W133" s="1142"/>
      <c r="X133" s="1142"/>
      <c r="Y133" s="1142"/>
      <c r="Z133" s="1143"/>
      <c r="AA133" s="1144">
        <v>5</v>
      </c>
      <c r="AB133" s="1145"/>
      <c r="AC133" s="1145"/>
      <c r="AD133" s="1145"/>
      <c r="AE133" s="1146"/>
      <c r="AF133" s="1144">
        <v>4.9000000000000004</v>
      </c>
      <c r="AG133" s="1145"/>
      <c r="AH133" s="1145"/>
      <c r="AI133" s="1145"/>
      <c r="AJ133" s="1146"/>
      <c r="AK133" s="1144">
        <v>5.6</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a4ekvur81KAIVfh3tmZzbmcThQvAsKaEsxI0h6HAbapU/GzgFxJKIj97mOQa9oXW7r8f1L15bSURdUiRzmUfA==" saltValue="42f52veKKQA7AIM8wZeZ0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sqref="A1:A1048576"/>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WT/3Ytq01zEbCyY9NBQykmd3bkzWcun4aDUdtXq5mKv+TmuQecTiFBQAGEFZI6HTe755gg7/tuffwocaM18dQ==" saltValue="aq3kTLzEok/AwWufiNa9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501</v>
      </c>
      <c r="AP7" s="268"/>
      <c r="AQ7" s="269" t="s">
        <v>502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503</v>
      </c>
      <c r="AQ8" s="275" t="s">
        <v>504</v>
      </c>
      <c r="AR8" s="276" t="s">
        <v>505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506</v>
      </c>
      <c r="AL9" s="1182"/>
      <c r="AM9" s="1182"/>
      <c r="AN9" s="1183"/>
      <c r="AO9" s="277">
        <v>2887773</v>
      </c>
      <c r="AP9" s="277">
        <v>92747</v>
      </c>
      <c r="AQ9" s="278">
        <v>89252</v>
      </c>
      <c r="AR9" s="279">
        <v>3.9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507</v>
      </c>
      <c r="AL10" s="1182"/>
      <c r="AM10" s="1182"/>
      <c r="AN10" s="1183"/>
      <c r="AO10" s="280">
        <v>429732</v>
      </c>
      <c r="AP10" s="280">
        <v>13802</v>
      </c>
      <c r="AQ10" s="281">
        <v>11439</v>
      </c>
      <c r="AR10" s="282">
        <v>20.7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508</v>
      </c>
      <c r="AL11" s="1182"/>
      <c r="AM11" s="1182"/>
      <c r="AN11" s="1183"/>
      <c r="AO11" s="280">
        <v>21999</v>
      </c>
      <c r="AP11" s="280">
        <v>707</v>
      </c>
      <c r="AQ11" s="281">
        <v>869</v>
      </c>
      <c r="AR11" s="282">
        <v>-18.600000000000001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509</v>
      </c>
      <c r="AL12" s="1182"/>
      <c r="AM12" s="1182"/>
      <c r="AN12" s="1183"/>
      <c r="AO12" s="280" t="s">
        <v>510</v>
      </c>
      <c r="AP12" s="280" t="s">
        <v>510</v>
      </c>
      <c r="AQ12" s="281">
        <v>1</v>
      </c>
      <c r="AR12" s="282" t="s">
        <v>510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511</v>
      </c>
      <c r="AL13" s="1182"/>
      <c r="AM13" s="1182"/>
      <c r="AN13" s="1183"/>
      <c r="AO13" s="280">
        <v>135703</v>
      </c>
      <c r="AP13" s="280">
        <v>4358</v>
      </c>
      <c r="AQ13" s="281">
        <v>3581</v>
      </c>
      <c r="AR13" s="282">
        <v>21.7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512</v>
      </c>
      <c r="AL14" s="1182"/>
      <c r="AM14" s="1182"/>
      <c r="AN14" s="1183"/>
      <c r="AO14" s="280">
        <v>101718</v>
      </c>
      <c r="AP14" s="280">
        <v>3267</v>
      </c>
      <c r="AQ14" s="281">
        <v>1527</v>
      </c>
      <c r="AR14" s="282">
        <v>113.9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513</v>
      </c>
      <c r="AL15" s="1185"/>
      <c r="AM15" s="1185"/>
      <c r="AN15" s="1186"/>
      <c r="AO15" s="280">
        <v>-337400</v>
      </c>
      <c r="AP15" s="280">
        <v>-10836</v>
      </c>
      <c r="AQ15" s="281">
        <v>-6588</v>
      </c>
      <c r="AR15" s="282">
        <v>64.5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187</v>
      </c>
      <c r="AL16" s="1185"/>
      <c r="AM16" s="1185"/>
      <c r="AN16" s="1186"/>
      <c r="AO16" s="280">
        <v>3239525</v>
      </c>
      <c r="AP16" s="280">
        <v>104044</v>
      </c>
      <c r="AQ16" s="281">
        <v>100080</v>
      </c>
      <c r="AR16" s="282">
        <v>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515</v>
      </c>
      <c r="AP20" s="289" t="s">
        <v>516</v>
      </c>
      <c r="AQ20" s="290" t="s">
        <v>517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518</v>
      </c>
      <c r="AL21" s="1188"/>
      <c r="AM21" s="1188"/>
      <c r="AN21" s="1189"/>
      <c r="AO21" s="293">
        <v>9.41</v>
      </c>
      <c r="AP21" s="294">
        <v>9.0299999999999994</v>
      </c>
      <c r="AQ21" s="295">
        <v>0.38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519</v>
      </c>
      <c r="AL22" s="1188"/>
      <c r="AM22" s="1188"/>
      <c r="AN22" s="1189"/>
      <c r="AO22" s="298">
        <v>95.4</v>
      </c>
      <c r="AP22" s="299">
        <v>97.7</v>
      </c>
      <c r="AQ22" s="300">
        <v>-2.2999999999999998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520</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521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501</v>
      </c>
      <c r="AP30" s="268"/>
      <c r="AQ30" s="269" t="s">
        <v>502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503</v>
      </c>
      <c r="AQ31" s="275" t="s">
        <v>504</v>
      </c>
      <c r="AR31" s="276" t="s">
        <v>505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523</v>
      </c>
      <c r="AL32" s="1196"/>
      <c r="AM32" s="1196"/>
      <c r="AN32" s="1197"/>
      <c r="AO32" s="308">
        <v>1524326</v>
      </c>
      <c r="AP32" s="308">
        <v>48957</v>
      </c>
      <c r="AQ32" s="309">
        <v>56817</v>
      </c>
      <c r="AR32" s="310">
        <v>-13.8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524</v>
      </c>
      <c r="AL33" s="1196"/>
      <c r="AM33" s="1196"/>
      <c r="AN33" s="1197"/>
      <c r="AO33" s="308" t="s">
        <v>510</v>
      </c>
      <c r="AP33" s="308" t="s">
        <v>510</v>
      </c>
      <c r="AQ33" s="309" t="s">
        <v>510</v>
      </c>
      <c r="AR33" s="310" t="s">
        <v>510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525</v>
      </c>
      <c r="AL34" s="1196"/>
      <c r="AM34" s="1196"/>
      <c r="AN34" s="1197"/>
      <c r="AO34" s="308" t="s">
        <v>510</v>
      </c>
      <c r="AP34" s="308" t="s">
        <v>510</v>
      </c>
      <c r="AQ34" s="309">
        <v>1</v>
      </c>
      <c r="AR34" s="310" t="s">
        <v>510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526</v>
      </c>
      <c r="AL35" s="1196"/>
      <c r="AM35" s="1196"/>
      <c r="AN35" s="1197"/>
      <c r="AO35" s="308">
        <v>141058</v>
      </c>
      <c r="AP35" s="308">
        <v>4530</v>
      </c>
      <c r="AQ35" s="309">
        <v>14495</v>
      </c>
      <c r="AR35" s="310">
        <v>-68.7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527</v>
      </c>
      <c r="AL36" s="1196"/>
      <c r="AM36" s="1196"/>
      <c r="AN36" s="1197"/>
      <c r="AO36" s="308">
        <v>189764</v>
      </c>
      <c r="AP36" s="308">
        <v>6095</v>
      </c>
      <c r="AQ36" s="309">
        <v>2703</v>
      </c>
      <c r="AR36" s="310">
        <v>125.5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528</v>
      </c>
      <c r="AL37" s="1196"/>
      <c r="AM37" s="1196"/>
      <c r="AN37" s="1197"/>
      <c r="AO37" s="308" t="s">
        <v>510</v>
      </c>
      <c r="AP37" s="308" t="s">
        <v>510</v>
      </c>
      <c r="AQ37" s="309">
        <v>273</v>
      </c>
      <c r="AR37" s="310" t="s">
        <v>510</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529</v>
      </c>
      <c r="AL38" s="1199"/>
      <c r="AM38" s="1199"/>
      <c r="AN38" s="1200"/>
      <c r="AO38" s="311" t="s">
        <v>510</v>
      </c>
      <c r="AP38" s="311" t="s">
        <v>510</v>
      </c>
      <c r="AQ38" s="312">
        <v>2</v>
      </c>
      <c r="AR38" s="300" t="s">
        <v>510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530</v>
      </c>
      <c r="AL39" s="1199"/>
      <c r="AM39" s="1199"/>
      <c r="AN39" s="1200"/>
      <c r="AO39" s="308">
        <v>-217087</v>
      </c>
      <c r="AP39" s="308">
        <v>-6972</v>
      </c>
      <c r="AQ39" s="309">
        <v>-4629</v>
      </c>
      <c r="AR39" s="310">
        <v>50.6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531</v>
      </c>
      <c r="AL40" s="1196"/>
      <c r="AM40" s="1196"/>
      <c r="AN40" s="1197"/>
      <c r="AO40" s="308">
        <v>-1100430</v>
      </c>
      <c r="AP40" s="308">
        <v>-35343</v>
      </c>
      <c r="AQ40" s="309">
        <v>-48266</v>
      </c>
      <c r="AR40" s="310">
        <v>-26.8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299</v>
      </c>
      <c r="AL41" s="1202"/>
      <c r="AM41" s="1202"/>
      <c r="AN41" s="1203"/>
      <c r="AO41" s="308">
        <v>537631</v>
      </c>
      <c r="AP41" s="308">
        <v>17267</v>
      </c>
      <c r="AQ41" s="309">
        <v>21396</v>
      </c>
      <c r="AR41" s="310">
        <v>-19.3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501</v>
      </c>
      <c r="AN49" s="1192" t="s">
        <v>535</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536</v>
      </c>
      <c r="AO50" s="325" t="s">
        <v>537</v>
      </c>
      <c r="AP50" s="326" t="s">
        <v>538</v>
      </c>
      <c r="AQ50" s="327" t="s">
        <v>539</v>
      </c>
      <c r="AR50" s="328" t="s">
        <v>540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541</v>
      </c>
      <c r="AL51" s="321"/>
      <c r="AM51" s="329">
        <v>1983616</v>
      </c>
      <c r="AN51" s="330">
        <v>59841</v>
      </c>
      <c r="AO51" s="331">
        <v>86.6</v>
      </c>
      <c r="AP51" s="332">
        <v>72656</v>
      </c>
      <c r="AQ51" s="333">
        <v>8.5</v>
      </c>
      <c r="AR51" s="334">
        <v>78.099999999999994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542</v>
      </c>
      <c r="AM52" s="337">
        <v>991625</v>
      </c>
      <c r="AN52" s="338">
        <v>29915</v>
      </c>
      <c r="AO52" s="339">
        <v>81.099999999999994</v>
      </c>
      <c r="AP52" s="340">
        <v>36448</v>
      </c>
      <c r="AQ52" s="341">
        <v>-2.2999999999999998</v>
      </c>
      <c r="AR52" s="342">
        <v>83.4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543</v>
      </c>
      <c r="AL53" s="321"/>
      <c r="AM53" s="329">
        <v>2519737</v>
      </c>
      <c r="AN53" s="330">
        <v>77141</v>
      </c>
      <c r="AO53" s="331">
        <v>28.9</v>
      </c>
      <c r="AP53" s="332">
        <v>65080</v>
      </c>
      <c r="AQ53" s="333">
        <v>-10.4</v>
      </c>
      <c r="AR53" s="334">
        <v>39.299999999999997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542</v>
      </c>
      <c r="AM54" s="337">
        <v>1022005</v>
      </c>
      <c r="AN54" s="338">
        <v>31288</v>
      </c>
      <c r="AO54" s="339">
        <v>4.5999999999999996</v>
      </c>
      <c r="AP54" s="340">
        <v>38201</v>
      </c>
      <c r="AQ54" s="341">
        <v>4.8</v>
      </c>
      <c r="AR54" s="342">
        <v>-0.2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544</v>
      </c>
      <c r="AL55" s="321"/>
      <c r="AM55" s="329">
        <v>3509997</v>
      </c>
      <c r="AN55" s="330">
        <v>108729</v>
      </c>
      <c r="AO55" s="331">
        <v>40.9</v>
      </c>
      <c r="AP55" s="332">
        <v>79288</v>
      </c>
      <c r="AQ55" s="333">
        <v>21.8</v>
      </c>
      <c r="AR55" s="334">
        <v>19.100000000000001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542</v>
      </c>
      <c r="AM56" s="337">
        <v>2376022</v>
      </c>
      <c r="AN56" s="338">
        <v>73602</v>
      </c>
      <c r="AO56" s="339">
        <v>135.19999999999999</v>
      </c>
      <c r="AP56" s="340">
        <v>41870</v>
      </c>
      <c r="AQ56" s="341">
        <v>9.6</v>
      </c>
      <c r="AR56" s="342">
        <v>125.6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545</v>
      </c>
      <c r="AL57" s="321"/>
      <c r="AM57" s="329">
        <v>717719</v>
      </c>
      <c r="AN57" s="330">
        <v>22742</v>
      </c>
      <c r="AO57" s="331">
        <v>-79.099999999999994</v>
      </c>
      <c r="AP57" s="332">
        <v>84962</v>
      </c>
      <c r="AQ57" s="333">
        <v>7.2</v>
      </c>
      <c r="AR57" s="334">
        <v>-86.3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542</v>
      </c>
      <c r="AM58" s="337">
        <v>357378</v>
      </c>
      <c r="AN58" s="338">
        <v>11324</v>
      </c>
      <c r="AO58" s="339">
        <v>-84.6</v>
      </c>
      <c r="AP58" s="340">
        <v>42793</v>
      </c>
      <c r="AQ58" s="341">
        <v>2.2000000000000002</v>
      </c>
      <c r="AR58" s="342">
        <v>-86.8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546</v>
      </c>
      <c r="AL59" s="321"/>
      <c r="AM59" s="329">
        <v>4369417</v>
      </c>
      <c r="AN59" s="330">
        <v>140333</v>
      </c>
      <c r="AO59" s="331">
        <v>517.1</v>
      </c>
      <c r="AP59" s="332">
        <v>71279</v>
      </c>
      <c r="AQ59" s="333">
        <v>-16.100000000000001</v>
      </c>
      <c r="AR59" s="334">
        <v>533.20000000000005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542</v>
      </c>
      <c r="AM60" s="337">
        <v>3561138</v>
      </c>
      <c r="AN60" s="338">
        <v>114374</v>
      </c>
      <c r="AO60" s="339">
        <v>910</v>
      </c>
      <c r="AP60" s="340">
        <v>36731</v>
      </c>
      <c r="AQ60" s="341">
        <v>-14.2</v>
      </c>
      <c r="AR60" s="342">
        <v>924.2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547</v>
      </c>
      <c r="AL61" s="343"/>
      <c r="AM61" s="344">
        <v>2620097</v>
      </c>
      <c r="AN61" s="345">
        <v>81757</v>
      </c>
      <c r="AO61" s="346">
        <v>118.9</v>
      </c>
      <c r="AP61" s="347">
        <v>74653</v>
      </c>
      <c r="AQ61" s="348">
        <v>2.2000000000000002</v>
      </c>
      <c r="AR61" s="334">
        <v>116.7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542</v>
      </c>
      <c r="AM62" s="337">
        <v>1661634</v>
      </c>
      <c r="AN62" s="338">
        <v>52101</v>
      </c>
      <c r="AO62" s="339">
        <v>209.3</v>
      </c>
      <c r="AP62" s="340">
        <v>39209</v>
      </c>
      <c r="AQ62" s="341">
        <v>0</v>
      </c>
      <c r="AR62" s="342">
        <v>209.3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m6keQ2JyTaC3bSQ0+r8FZRcJGqD+nyz2QVW/ai5TPJsLyfHytK4oIAUzb/XSixdZYwv7OPKgj7aPk7MNxRoqZg==" saltValue="n82K9KaGeja/NPWhmzSpO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549</v>
      </c>
    </row>
    <row r="120" spans="125:125" ht="13.5" hidden="1" customHeight="1" x14ac:dyDescent="0.15"/>
    <row r="121" spans="125:125" ht="13.5" hidden="1" customHeight="1" x14ac:dyDescent="0.15">
      <c r="DU121" s="255"/>
    </row>
  </sheetData>
  <sheetProtection algorithmName="SHA-512" hashValue="Jz/RAikCogt5CdVQVwb1niNCiLVfdqZAjEjiMeaQbq1lDqjHZdtZl0M3ahilCsaBHPSK9pO/sQcdAtHqBEUy/Q==" saltValue="8rjpKY/xjS5sLwIm+dXdb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550</v>
      </c>
    </row>
  </sheetData>
  <sheetProtection algorithmName="SHA-512" hashValue="szU7I0kTIPtDT/CU99gT02diFpPcacNGMYo4l51gpO0U18VcBpvUdtuLWhefuXIz8kcxbpeP1G3GWKaKDeSTYg==" saltValue="8ed3NaBVLgUqFhuJ2aKkO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sqref="A1:A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04" t="s">
        <v>3</v>
      </c>
      <c r="D47" s="1204"/>
      <c r="E47" s="1205"/>
      <c r="F47" s="11">
        <v>4.18</v>
      </c>
      <c r="G47" s="12">
        <v>3.14</v>
      </c>
      <c r="H47" s="12">
        <v>1.66</v>
      </c>
      <c r="I47" s="12">
        <v>2.21</v>
      </c>
      <c r="J47" s="13">
        <v>6.4</v>
      </c>
    </row>
    <row r="48" spans="2:10" ht="57.75" customHeight="1" x14ac:dyDescent="0.15">
      <c r="B48" s="14"/>
      <c r="C48" s="1206" t="s">
        <v>4</v>
      </c>
      <c r="D48" s="1206"/>
      <c r="E48" s="1207"/>
      <c r="F48" s="15">
        <v>3.4</v>
      </c>
      <c r="G48" s="16">
        <v>5.03</v>
      </c>
      <c r="H48" s="16">
        <v>3.62</v>
      </c>
      <c r="I48" s="16">
        <v>13.2</v>
      </c>
      <c r="J48" s="17">
        <v>3.34</v>
      </c>
    </row>
    <row r="49" spans="2:10" ht="57.75" customHeight="1" thickBot="1" x14ac:dyDescent="0.2">
      <c r="B49" s="18"/>
      <c r="C49" s="1208" t="s">
        <v>5</v>
      </c>
      <c r="D49" s="1208"/>
      <c r="E49" s="1209"/>
      <c r="F49" s="19" t="s">
        <v>556</v>
      </c>
      <c r="G49" s="20">
        <v>0.42</v>
      </c>
      <c r="H49" s="20" t="s">
        <v>557</v>
      </c>
      <c r="I49" s="20">
        <v>10.26</v>
      </c>
      <c r="J49" s="21" t="s">
        <v>558</v>
      </c>
    </row>
    <row r="50" spans="2:10" x14ac:dyDescent="0.15"/>
  </sheetData>
  <sheetProtection algorithmName="SHA-512" hashValue="CXr0hj8eACyvTOnuKXet5q3f3MHya4NOX6lsnJYuc3T1a5b9NNvZ7zHl/06roS5CgOeRcs06e14VLpu7cX6B/A==" saltValue="SjRIv/hsuy7x8+ALxHkP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2023-03-09T08:41:10Z</cp:lastPrinted>
  <dcterms:created xsi:type="dcterms:W3CDTF">2023-02-20T07:28:38Z</dcterms:created>
  <dcterms:modified xsi:type="dcterms:W3CDTF">2023-10-10T01:00:20Z</dcterms:modified>
  <cp:category/>
</cp:coreProperties>
</file>