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25_本庁_企業局\01_上下水道総務課\★経営係\10_財政課照会・通知\Ｈ30\19_公営企業に係る経営比較分析表（平成２９年度決算）の分析等について（依頼）\06_玉名市\03_下水道（法非適）\"/>
    </mc:Choice>
  </mc:AlternateContent>
  <workbookProtection workbookAlgorithmName="SHA-512" workbookHashValue="Drrpqj5kIOlZdbiiZhZKlSad1DAD7BCV44k/YtwWK+Kc89Hkr3g8HUC4afxde5OgmZ0lKq98FEZ1Z2qNycUM2g==" workbookSaltValue="3fcO61E5PkC1WpcgEbTF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<sst xmlns="http://schemas.openxmlformats.org/spreadsheetml/2006/main" count="251" uniqueCount="126">
  <si>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</si>
  <si>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</si>
  <si>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</si>
  <si>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</si>
  <si>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</si>
  <si>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</si>
  <si>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</si>
  <si>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</si>
  <si>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</si>
  <si>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</si>
  <si>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</si>
  <si>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</si>
  <si>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</si>
  <si>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</si>
  <si>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</si>
  <si>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</si>
  <si>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</si>
  <si>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</si>
  <si>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</si>
  <si>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</si>
  <si>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</si>
  <si>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</si>
  <si>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</si>
  <si>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</si>
  <si>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</si>
  <si>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</si>
  <si>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</si>
  <si>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</si>
  <si>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</si>
  <si>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</si>
  <si>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</si>
  <si>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</si>
  <si>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</si>
  <si>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</si>
  <si>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</si>
  <si>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</si>
  <si>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</si>
  <si>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</si>
  <si>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</si>
  <si>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</si>
  <si>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</si>
  <si>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</si>
  <si>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</si>
  <si>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</si>
  <si>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</si>
  <si>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</si>
  <si>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</si>
  <si>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</si>
  <si>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</si>
  <si>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</si>
  <si>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</si>
  <si>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</si>
  <si>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</si>
  <si>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</si>
  <si>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</si>
  <si>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</si>
  <si>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</si>
  <si>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</si>
  <si>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</si>
  <si>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</si>
  <si>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</si>
  <si>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</si>
  <si>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</si>
  <si>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</si>
  <si>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</si>
  <si>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</si>
  <si>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</si>
  <si>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</si>
  <si>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</si>
  <si>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</si>
  <si>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</si>
  <si>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</si>
  <si>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</si>
  <si>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</si>
  <si>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</si>
  <si>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</si>
  <si>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</si>
  <si>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</si>
  <si>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</si>
  <si>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</si>
  <si>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</si>
  <si>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</si>
  <si>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</si>
  <si>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</si>
  <si>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</si>
  <si>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</si>
  <si>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</si>
  <si>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</si>
  <si>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</si>
  <si>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</si>
  <si>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</si>
  <si>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</si>
  <si>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</si>
  <si>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</si>
  <si>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</si>
  <si>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</si>
  <si>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</si>
  <si>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</si>
  <si>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</si>
  <si>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</si>
  <si>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</si>
  <si>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</si>
  <si>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</si>
  <si>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</si>
  <si>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</si>
  <si>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</si>
  <si>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</si>
  <si>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</si>
  <si>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</si>
  <si>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</si>
  <si>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</si>
  <si>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</si>
  <si>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</si>
  <si>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</si>
  <si>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</si>
  <si>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</si>
  <si>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</si>
  <si>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</si>
  <si>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</si>
  <si>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</si>
  <si>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</si>
  <si>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</si>
  <si>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</si>
  <si>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・老朽化に係る課題は、検出されていない。</t>
    <rPh sb="1" eb="4">
      <t>ロウキュウカ</t>
    </rPh>
    <rPh sb="5" eb="6">
      <t>カカ</t>
    </rPh>
    <rPh sb="7" eb="9">
      <t>カダイ</t>
    </rPh>
    <rPh sb="11" eb="13">
      <t>ケンシュツ</t>
    </rPh>
    <phoneticPr fontId="4"/>
  </si>
  <si>
    <t xml:space="preserve">
・中長期的な視点から収入と支出のバランスを確保すべく、経営戦略を平成28年度に策定した。今後、使用料収入の見直しの目途である3年ごとの見直し及びストックマネジメント計画の策定等投資計画の変更があれば随時見直しを行っていき、効率的な施設整備と適切な使用料水準及び接続勧奨の推進により、将来安定した経営を継続できるように取り組んでいきたいと考えています。</t>
    <rPh sb="22" eb="24">
      <t>カクホ</t>
    </rPh>
    <rPh sb="45" eb="47">
      <t>コンゴ</t>
    </rPh>
    <rPh sb="48" eb="51">
      <t>シヨウリョウ</t>
    </rPh>
    <rPh sb="51" eb="53">
      <t>シュウニュウ</t>
    </rPh>
    <rPh sb="54" eb="56">
      <t>ミナオ</t>
    </rPh>
    <rPh sb="58" eb="60">
      <t>メド</t>
    </rPh>
    <rPh sb="64" eb="65">
      <t>ネン</t>
    </rPh>
    <rPh sb="68" eb="70">
      <t>ミナオ</t>
    </rPh>
    <rPh sb="71" eb="72">
      <t>オヨ</t>
    </rPh>
    <rPh sb="83" eb="85">
      <t>ケイカク</t>
    </rPh>
    <rPh sb="86" eb="88">
      <t>サクテイ</t>
    </rPh>
    <rPh sb="88" eb="89">
      <t>トウ</t>
    </rPh>
    <rPh sb="89" eb="91">
      <t>トウシ</t>
    </rPh>
    <rPh sb="91" eb="93">
      <t>ケイカク</t>
    </rPh>
    <rPh sb="94" eb="96">
      <t>ヘンコウ</t>
    </rPh>
    <rPh sb="100" eb="102">
      <t>ズイジ</t>
    </rPh>
    <rPh sb="102" eb="104">
      <t>ミナオ</t>
    </rPh>
    <rPh sb="106" eb="107">
      <t>オコナ</t>
    </rPh>
    <rPh sb="124" eb="127">
      <t>シヨウリョウ</t>
    </rPh>
    <phoneticPr fontId="4"/>
  </si>
  <si>
    <t>・収益的収支比率については、平成29年度決算において100％を下回ったため、今後は100％以上を目標とします。
・企業債残高対事業規模比率は、500％を超え数年増加傾向にあったが、平成29年度決算において383.69％まで下がりました。しかし、現在の事業規模や経営状況のままでは債務弁済財源の確保が厳しい状況となっています。
・経費回収率については、類似団体及び全国平均値より低い水準にあり施設規模及びコスト水準に対して使用料収入の水準が見合っていない状況にあるため、収益性を改善させるには抜本的な施策が必要な状況であります。
・汚水処理原価は、年間有収水量の増加に比べ、汚水処理費の増加が大きいため高い数値となっています。類似団体との比較でも悪い状況にあります。　　　　　　　　　　　　　　　　　　　　　　　　　　　　　　　　　　　　　　　　　　　　　　　　　　　　　　　　　　　　　　　　　　　　　　　　　　　　　　　　　　　　　　　　</t>
    <rPh sb="1" eb="3">
      <t>シュウエキ</t>
    </rPh>
    <rPh sb="3" eb="4">
      <t>テキ</t>
    </rPh>
    <rPh sb="4" eb="6">
      <t>シュウシ</t>
    </rPh>
    <rPh sb="6" eb="8">
      <t>ヒリツ</t>
    </rPh>
    <rPh sb="14" eb="16">
      <t>ヘイセイ</t>
    </rPh>
    <rPh sb="18" eb="20">
      <t>ネンド</t>
    </rPh>
    <rPh sb="20" eb="22">
      <t>ケッサン</t>
    </rPh>
    <rPh sb="38" eb="40">
      <t>コンゴ</t>
    </rPh>
    <rPh sb="45" eb="47">
      <t>イジョウ</t>
    </rPh>
    <rPh sb="48" eb="50">
      <t>モクヒョウ</t>
    </rPh>
    <rPh sb="57" eb="59">
      <t>キギョウ</t>
    </rPh>
    <rPh sb="59" eb="60">
      <t>サイ</t>
    </rPh>
    <rPh sb="60" eb="62">
      <t>ザンダカ</t>
    </rPh>
    <rPh sb="62" eb="63">
      <t>タイ</t>
    </rPh>
    <rPh sb="63" eb="65">
      <t>ジギョウ</t>
    </rPh>
    <rPh sb="65" eb="67">
      <t>キボ</t>
    </rPh>
    <rPh sb="67" eb="69">
      <t>ヒリツ</t>
    </rPh>
    <rPh sb="76" eb="77">
      <t>コ</t>
    </rPh>
    <rPh sb="78" eb="80">
      <t>スウネン</t>
    </rPh>
    <rPh sb="80" eb="82">
      <t>ゾウカ</t>
    </rPh>
    <rPh sb="82" eb="84">
      <t>ケイコウ</t>
    </rPh>
    <rPh sb="90" eb="92">
      <t>ヘイセイ</t>
    </rPh>
    <rPh sb="94" eb="96">
      <t>ネンド</t>
    </rPh>
    <rPh sb="96" eb="98">
      <t>ケッサン</t>
    </rPh>
    <rPh sb="111" eb="112">
      <t>サ</t>
    </rPh>
    <rPh sb="122" eb="124">
      <t>ゲンザイ</t>
    </rPh>
    <rPh sb="125" eb="127">
      <t>ジギョウ</t>
    </rPh>
    <rPh sb="127" eb="129">
      <t>キボ</t>
    </rPh>
    <rPh sb="130" eb="132">
      <t>ケイエイ</t>
    </rPh>
    <rPh sb="132" eb="134">
      <t>ジョウキョウ</t>
    </rPh>
    <rPh sb="139" eb="141">
      <t>サイム</t>
    </rPh>
    <rPh sb="141" eb="143">
      <t>ベンサイ</t>
    </rPh>
    <rPh sb="143" eb="145">
      <t>ザイゲン</t>
    </rPh>
    <rPh sb="146" eb="148">
      <t>カクホ</t>
    </rPh>
    <rPh sb="149" eb="150">
      <t>キビ</t>
    </rPh>
    <rPh sb="152" eb="154">
      <t>ジョウキョウ</t>
    </rPh>
    <rPh sb="164" eb="166">
      <t>ケイヒ</t>
    </rPh>
    <rPh sb="166" eb="168">
      <t>カイシュウ</t>
    </rPh>
    <rPh sb="168" eb="169">
      <t>リツ</t>
    </rPh>
    <rPh sb="175" eb="177">
      <t>ルイジ</t>
    </rPh>
    <rPh sb="177" eb="179">
      <t>ダンタイ</t>
    </rPh>
    <rPh sb="179" eb="180">
      <t>オヨ</t>
    </rPh>
    <rPh sb="181" eb="183">
      <t>ゼンコク</t>
    </rPh>
    <rPh sb="183" eb="186">
      <t>ヘイキンチ</t>
    </rPh>
    <rPh sb="188" eb="189">
      <t>ヒク</t>
    </rPh>
    <rPh sb="190" eb="192">
      <t>スイジュン</t>
    </rPh>
    <rPh sb="195" eb="197">
      <t>シセツ</t>
    </rPh>
    <rPh sb="197" eb="199">
      <t>キボ</t>
    </rPh>
    <rPh sb="199" eb="200">
      <t>オヨ</t>
    </rPh>
    <rPh sb="204" eb="206">
      <t>スイジュン</t>
    </rPh>
    <rPh sb="207" eb="208">
      <t>タイ</t>
    </rPh>
    <rPh sb="210" eb="213">
      <t>シヨウリョウ</t>
    </rPh>
    <rPh sb="213" eb="215">
      <t>シュウニュウ</t>
    </rPh>
    <rPh sb="216" eb="218">
      <t>スイジュン</t>
    </rPh>
    <rPh sb="219" eb="221">
      <t>ミア</t>
    </rPh>
    <rPh sb="226" eb="228">
      <t>ジョウキョウ</t>
    </rPh>
    <rPh sb="234" eb="237">
      <t>シュウエキセイ</t>
    </rPh>
    <rPh sb="238" eb="240">
      <t>カイゼン</t>
    </rPh>
    <rPh sb="245" eb="248">
      <t>バッポンテキ</t>
    </rPh>
    <rPh sb="249" eb="251">
      <t>シサク</t>
    </rPh>
    <rPh sb="252" eb="254">
      <t>ヒツヨウ</t>
    </rPh>
    <rPh sb="255" eb="25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</si>
</sst>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u/>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FD-4B7E-B57F-7CCF0DAEE9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6FD-4B7E-B57F-7CCF0DAEE9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c:v>
                </c:pt>
                <c:pt idx="1">
                  <c:v>61.63</c:v>
                </c:pt>
                <c:pt idx="2">
                  <c:v>56.28</c:v>
                </c:pt>
                <c:pt idx="3">
                  <c:v>54.5</c:v>
                </c:pt>
                <c:pt idx="4">
                  <c:v>55.12</c:v>
                </c:pt>
              </c:numCache>
            </c:numRef>
          </c:val>
          <c:extLst>
            <c:ext xmlns:c16="http://schemas.microsoft.com/office/drawing/2014/chart" uri="{C3380CC4-5D6E-409C-BE32-E72D297353CC}">
              <c16:uniqueId val="{00000000-61BE-442E-ADEA-B4A193DA06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61BE-442E-ADEA-B4A193DA06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92.47</c:v>
                </c:pt>
                <c:pt idx="1">
                  <c:v>100</c:v>
                </c:pt>
                <c:pt idx="2">
                  <c:v>100</c:v>
                </c:pt>
                <c:pt idx="3">
                  <c:v>100</c:v>
                </c:pt>
                <c:pt idx="4">
                  <c:v>100</c:v>
                </c:pt>
              </c:numCache>
            </c:numRef>
          </c:val>
          <c:extLst>
            <c:ext xmlns:c16="http://schemas.microsoft.com/office/drawing/2014/chart" uri="{C3380CC4-5D6E-409C-BE32-E72D297353CC}">
              <c16:uniqueId val="{00000000-8515-407F-86B3-ACE399C1188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8515-407F-86B3-ACE399C1188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95.45</c:v>
                </c:pt>
                <c:pt idx="1">
                  <c:v>96.55</c:v>
                </c:pt>
                <c:pt idx="2">
                  <c:v>85.81</c:v>
                </c:pt>
                <c:pt idx="3">
                  <c:v>102.09</c:v>
                </c:pt>
                <c:pt idx="4">
                  <c:v>97.08</c:v>
                </c:pt>
              </c:numCache>
            </c:numRef>
          </c:val>
          <c:extLst>
            <c:ext xmlns:c16="http://schemas.microsoft.com/office/drawing/2014/chart" uri="{C3380CC4-5D6E-409C-BE32-E72D297353CC}">
              <c16:uniqueId val="{00000000-0685-4B81-B80E-6A4A3A4DCE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5-4B81-B80E-6A4A3A4DCE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CC-4B11-8580-76CDD582F4D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CC-4B11-8580-76CDD582F4D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D7-4DCA-A58C-22DF5B5CCB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D7-4DCA-A58C-22DF5B5CCB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3E-4D73-A3BC-180EABD9C0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3E-4D73-A3BC-180EABD9C0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AD-4591-962A-5239F020D0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AD-4591-962A-5239F020D0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531.41999999999996</c:v>
                </c:pt>
                <c:pt idx="1">
                  <c:v>541.79999999999995</c:v>
                </c:pt>
                <c:pt idx="2">
                  <c:v>523.14</c:v>
                </c:pt>
                <c:pt idx="3">
                  <c:v>538.23</c:v>
                </c:pt>
                <c:pt idx="4">
                  <c:v>383.69</c:v>
                </c:pt>
              </c:numCache>
            </c:numRef>
          </c:val>
          <c:extLst>
            <c:ext xmlns:c16="http://schemas.microsoft.com/office/drawing/2014/chart" uri="{C3380CC4-5D6E-409C-BE32-E72D297353CC}">
              <c16:uniqueId val="{00000000-36CF-4BBE-AC27-7888448879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36CF-4BBE-AC27-7888448879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37.869999999999997</c:v>
                </c:pt>
                <c:pt idx="1">
                  <c:v>38.299999999999997</c:v>
                </c:pt>
                <c:pt idx="2">
                  <c:v>36.6</c:v>
                </c:pt>
                <c:pt idx="3">
                  <c:v>44.67</c:v>
                </c:pt>
                <c:pt idx="4">
                  <c:v>48.45</c:v>
                </c:pt>
              </c:numCache>
            </c:numRef>
          </c:val>
          <c:extLst>
            <c:ext xmlns:c16="http://schemas.microsoft.com/office/drawing/2014/chart" uri="{C3380CC4-5D6E-409C-BE32-E72D297353CC}">
              <c16:uniqueId val="{00000000-C689-46D7-B1A5-78E0F72F38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C689-46D7-B1A5-78E0F72F38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459.8</c:v>
                </c:pt>
                <c:pt idx="1">
                  <c:v>468.5</c:v>
                </c:pt>
                <c:pt idx="2">
                  <c:v>491.62</c:v>
                </c:pt>
                <c:pt idx="3">
                  <c:v>407.1</c:v>
                </c:pt>
                <c:pt idx="4">
                  <c:v>380.2</c:v>
                </c:pt>
              </c:numCache>
            </c:numRef>
          </c:val>
          <c:extLst>
            <c:ext xmlns:c16="http://schemas.microsoft.com/office/drawing/2014/chart" uri="{C3380CC4-5D6E-409C-BE32-E72D297353CC}">
              <c16:uniqueId val="{00000000-E630-47B1-8D11-46F652BA6E6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E630-47B1-8D11-46F652BA6E6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C41" sqref="CC4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熊本県　玉名市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tr">
        <f>データ!$M$6</f>
        <v>非設置</v>
      </c>
      <c r="AE8" s="79"/>
      <c r="AF8" s="79"/>
      <c r="AG8" s="79"/>
      <c r="AH8" s="79"/>
      <c r="AI8" s="79"/>
      <c r="AJ8" s="79"/>
      <c r="AK8" s="3"/>
      <c r="AL8" s="73">
        <f>データ!S6</f>
        <v>67261</v>
      </c>
      <c r="AM8" s="73"/>
      <c r="AN8" s="73"/>
      <c r="AO8" s="73"/>
      <c r="AP8" s="73"/>
      <c r="AQ8" s="73"/>
      <c r="AR8" s="73"/>
      <c r="AS8" s="73"/>
      <c r="AT8" s="72">
        <f>データ!T6</f>
        <v>152.6</v>
      </c>
      <c r="AU8" s="72"/>
      <c r="AV8" s="72"/>
      <c r="AW8" s="72"/>
      <c r="AX8" s="72"/>
      <c r="AY8" s="72"/>
      <c r="AZ8" s="72"/>
      <c r="BA8" s="72"/>
      <c r="BB8" s="72">
        <f>データ!U6</f>
        <v>440.77</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0.84</v>
      </c>
      <c r="Q10" s="72"/>
      <c r="R10" s="72"/>
      <c r="S10" s="72"/>
      <c r="T10" s="72"/>
      <c r="U10" s="72"/>
      <c r="V10" s="72"/>
      <c r="W10" s="72">
        <f>データ!Q6</f>
        <v>100</v>
      </c>
      <c r="X10" s="72"/>
      <c r="Y10" s="72"/>
      <c r="Z10" s="72"/>
      <c r="AA10" s="72"/>
      <c r="AB10" s="72"/>
      <c r="AC10" s="72"/>
      <c r="AD10" s="73">
        <f>データ!R6</f>
        <v>3547</v>
      </c>
      <c r="AE10" s="73"/>
      <c r="AF10" s="73"/>
      <c r="AG10" s="73"/>
      <c r="AH10" s="73"/>
      <c r="AI10" s="73"/>
      <c r="AJ10" s="73"/>
      <c r="AK10" s="2"/>
      <c r="AL10" s="73">
        <f>データ!V6</f>
        <v>564</v>
      </c>
      <c r="AM10" s="73"/>
      <c r="AN10" s="73"/>
      <c r="AO10" s="73"/>
      <c r="AP10" s="73"/>
      <c r="AQ10" s="73"/>
      <c r="AR10" s="73"/>
      <c r="AS10" s="73"/>
      <c r="AT10" s="72">
        <f>データ!W6</f>
        <v>20.399999999999999</v>
      </c>
      <c r="AU10" s="72"/>
      <c r="AV10" s="72"/>
      <c r="AW10" s="72"/>
      <c r="AX10" s="72"/>
      <c r="AY10" s="72"/>
      <c r="AZ10" s="72"/>
      <c r="BA10" s="72"/>
      <c r="BB10" s="72">
        <f>データ!X6</f>
        <v>27.65</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125</v>
      </c>
      <c r="BM16" s="56"/>
      <c r="BN16" s="56"/>
      <c r="BO16" s="56"/>
      <c r="BP16" s="56"/>
      <c r="BQ16" s="56"/>
      <c r="BR16" s="56"/>
      <c r="BS16" s="56"/>
      <c r="BT16" s="56"/>
      <c r="BU16" s="56"/>
      <c r="BV16" s="56"/>
      <c r="BW16" s="56"/>
      <c r="BX16" s="56"/>
      <c r="BY16" s="56"/>
      <c r="BZ16" s="5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55"/>
      <c r="BM34" s="56"/>
      <c r="BN34" s="56"/>
      <c r="BO34" s="56"/>
      <c r="BP34" s="56"/>
      <c r="BQ34" s="56"/>
      <c r="BR34" s="56"/>
      <c r="BS34" s="56"/>
      <c r="BT34" s="56"/>
      <c r="BU34" s="56"/>
      <c r="BV34" s="56"/>
      <c r="BW34" s="56"/>
      <c r="BX34" s="56"/>
      <c r="BY34" s="56"/>
      <c r="BZ34" s="57"/>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5"/>
      <c r="BM35" s="56"/>
      <c r="BN35" s="56"/>
      <c r="BO35" s="56"/>
      <c r="BP35" s="56"/>
      <c r="BQ35" s="56"/>
      <c r="BR35" s="56"/>
      <c r="BS35" s="56"/>
      <c r="BT35" s="56"/>
      <c r="BU35" s="56"/>
      <c r="BV35" s="56"/>
      <c r="BW35" s="56"/>
      <c r="BX35" s="56"/>
      <c r="BY35" s="56"/>
      <c r="BZ35" s="5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123</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48"/>
      <c r="BN78" s="48"/>
      <c r="BO78" s="48"/>
      <c r="BP78" s="48"/>
      <c r="BQ78" s="48"/>
      <c r="BR78" s="48"/>
      <c r="BS78" s="48"/>
      <c r="BT78" s="48"/>
      <c r="BU78" s="48"/>
      <c r="BV78" s="48"/>
      <c r="BW78" s="48"/>
      <c r="BX78" s="48"/>
      <c r="BY78" s="48"/>
      <c r="BZ78" s="49"/>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50"/>
      <c r="BM79" s="48"/>
      <c r="BN79" s="48"/>
      <c r="BO79" s="48"/>
      <c r="BP79" s="48"/>
      <c r="BQ79" s="48"/>
      <c r="BR79" s="48"/>
      <c r="BS79" s="48"/>
      <c r="BT79" s="48"/>
      <c r="BU79" s="48"/>
      <c r="BV79" s="48"/>
      <c r="BW79" s="48"/>
      <c r="BX79" s="48"/>
      <c r="BY79" s="48"/>
      <c r="BZ79" s="49"/>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50"/>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0"/>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JaUf0xC9caemYu/hGE/Uh3+jklJphZe2J18C3FO+k8tHrryZ3qENAxQvoLPDknmHvcl2G/4CehpXN/DVg0ZnAw==" saltValue="G9+9FSf1EQw+R/X8QscGk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69</v>
      </c>
      <c r="B4" s="29"/>
      <c r="C4" s="29"/>
      <c r="D4" s="29"/>
      <c r="E4" s="29"/>
      <c r="F4" s="29"/>
      <c r="G4" s="29"/>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432067</v>
      </c>
      <c r="D6" s="32">
        <f t="shared" si="3"/>
        <v>47</v>
      </c>
      <c r="E6" s="32">
        <f t="shared" si="3"/>
        <v>18</v>
      </c>
      <c r="F6" s="32">
        <f t="shared" si="3"/>
        <v>0</v>
      </c>
      <c r="G6" s="32">
        <f t="shared" si="3"/>
        <v>0</v>
      </c>
      <c r="H6" s="32" t="str">
        <f t="shared" si="3"/>
        <v>熊本県　玉名市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0.84</v>
      </c>
      <c r="Q6" s="33">
        <f t="shared" si="3"/>
        <v>100</v>
      </c>
      <c r="R6" s="33">
        <f t="shared" si="3"/>
        <v>3547</v>
      </c>
      <c r="S6" s="33">
        <f t="shared" si="3"/>
        <v>67261</v>
      </c>
      <c r="T6" s="33">
        <f t="shared" si="3"/>
        <v>152.6</v>
      </c>
      <c r="U6" s="33">
        <f t="shared" si="3"/>
        <v>440.77</v>
      </c>
      <c r="V6" s="33">
        <f t="shared" si="3"/>
        <v>564</v>
      </c>
      <c r="W6" s="33">
        <f t="shared" si="3"/>
        <v>20.399999999999999</v>
      </c>
      <c r="X6" s="33">
        <f t="shared" si="3"/>
        <v>27.65</v>
      </c>
      <c r="Y6" s="34">
        <f>IF(Y7="",NA(),Y7)</f>
        <v>95.45</v>
      </c>
      <c r="Z6" s="34">
        <f t="shared" ref="Z6:AH6" si="4">IF(Z7="",NA(),Z7)</f>
        <v>96.55</v>
      </c>
      <c r="AA6" s="34">
        <f t="shared" si="4"/>
        <v>85.81</v>
      </c>
      <c r="AB6" s="34">
        <f t="shared" si="4"/>
        <v>102.09</v>
      </c>
      <c r="AC6" s="34">
        <f t="shared" si="4"/>
        <v>97.08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531.41999999999996</v>
      </c>
      <c r="BG6" s="34">
        <f t="shared" ref="BG6:BO6" si="7">IF(BG7="",NA(),BG7)</f>
        <v>541.79999999999995</v>
      </c>
      <c r="BH6" s="34">
        <f t="shared" si="7"/>
        <v>523.14</v>
      </c>
      <c r="BI6" s="34">
        <f t="shared" si="7"/>
        <v>538.23</v>
      </c>
      <c r="BJ6" s="34">
        <f t="shared" si="7"/>
        <v>383.69</v>
      </c>
      <c r="BK6" s="34">
        <f t="shared" si="7"/>
        <v>446.63</v>
      </c>
      <c r="BL6" s="34">
        <f t="shared" si="7"/>
        <v>416.91</v>
      </c>
      <c r="BM6" s="34">
        <f t="shared" si="7"/>
        <v>392.19</v>
      </c>
      <c r="BN6" s="34">
        <f t="shared" si="7"/>
        <v>413.5</v>
      </c>
      <c r="BO6" s="34">
        <f t="shared" si="7"/>
        <v>407.42</v>
      </c>
      <c r="BP6" s="33" t="str">
        <f>IF(BP7="","",IF(BP7="-","【-】","【"&amp;SUBSTITUTE(TEXT(BP7,"#,##0.00"),"-","△")&amp;"】"))</f>
        <v>【329.28】</v>
      </c>
      <c r="BQ6" s="34">
        <f>IF(BQ7="",NA(),BQ7)</f>
        <v>37.869999999999997</v>
      </c>
      <c r="BR6" s="34">
        <f t="shared" ref="BR6:BZ6" si="8">IF(BR7="",NA(),BR7)</f>
        <v>38.299999999999997</v>
      </c>
      <c r="BS6" s="34">
        <f t="shared" si="8"/>
        <v>36.6</v>
      </c>
      <c r="BT6" s="34">
        <f t="shared" si="8"/>
        <v>44.67</v>
      </c>
      <c r="BU6" s="34">
        <f t="shared" si="8"/>
        <v>48.45</v>
      </c>
      <c r="BV6" s="34">
        <f t="shared" si="8"/>
        <v>58.53</v>
      </c>
      <c r="BW6" s="34">
        <f t="shared" si="8"/>
        <v>57.93</v>
      </c>
      <c r="BX6" s="34">
        <f t="shared" si="8"/>
        <v>57.03</v>
      </c>
      <c r="BY6" s="34">
        <f t="shared" si="8"/>
        <v>55.84</v>
      </c>
      <c r="BZ6" s="34">
        <f t="shared" si="8"/>
        <v>57.08</v>
      </c>
      <c r="CA6" s="33" t="str">
        <f>IF(CA7="","",IF(CA7="-","【-】","【"&amp;SUBSTITUTE(TEXT(CA7,"#,##0.00"),"-","△")&amp;"】"))</f>
        <v>【60.55】</v>
      </c>
      <c r="CB6" s="34">
        <f>IF(CB7="",NA(),CB7)</f>
        <v>459.8</v>
      </c>
      <c r="CC6" s="34">
        <f t="shared" ref="CC6:CK6" si="9">IF(CC7="",NA(),CC7)</f>
        <v>468.5</v>
      </c>
      <c r="CD6" s="34">
        <f t="shared" si="9"/>
        <v>491.62</v>
      </c>
      <c r="CE6" s="34">
        <f t="shared" si="9"/>
        <v>407.1</v>
      </c>
      <c r="CF6" s="34">
        <f t="shared" si="9"/>
        <v>380.2</v>
      </c>
      <c r="CG6" s="34">
        <f t="shared" si="9"/>
        <v>266.57</v>
      </c>
      <c r="CH6" s="34">
        <f t="shared" si="9"/>
        <v>276.93</v>
      </c>
      <c r="CI6" s="34">
        <f t="shared" si="9"/>
        <v>283.73</v>
      </c>
      <c r="CJ6" s="34">
        <f t="shared" si="9"/>
        <v>287.57</v>
      </c>
      <c r="CK6" s="34">
        <f t="shared" si="9"/>
        <v>286.86</v>
      </c>
      <c r="CL6" s="33" t="str">
        <f>IF(CL7="","",IF(CL7="-","【-】","【"&amp;SUBSTITUTE(TEXT(CL7,"#,##0.00"),"-","△")&amp;"】"))</f>
        <v>【269.12】</v>
      </c>
      <c r="CM6" s="34">
        <f>IF(CM7="",NA(),CM7)</f>
        <v>60</v>
      </c>
      <c r="CN6" s="34">
        <f t="shared" ref="CN6:CV6" si="10">IF(CN7="",NA(),CN7)</f>
        <v>61.63</v>
      </c>
      <c r="CO6" s="34">
        <f t="shared" si="10"/>
        <v>56.28</v>
      </c>
      <c r="CP6" s="34">
        <f t="shared" si="10"/>
        <v>54.5</v>
      </c>
      <c r="CQ6" s="34">
        <f t="shared" si="10"/>
        <v>55.12</v>
      </c>
      <c r="CR6" s="34">
        <f t="shared" si="10"/>
        <v>58.06</v>
      </c>
      <c r="CS6" s="34">
        <f t="shared" si="10"/>
        <v>59.08</v>
      </c>
      <c r="CT6" s="34">
        <f t="shared" si="10"/>
        <v>58.25</v>
      </c>
      <c r="CU6" s="34">
        <f t="shared" si="10"/>
        <v>61.55</v>
      </c>
      <c r="CV6" s="34">
        <f t="shared" si="10"/>
        <v>57.22</v>
      </c>
      <c r="CW6" s="33" t="str">
        <f>IF(CW7="","",IF(CW7="-","【-】","【"&amp;SUBSTITUTE(TEXT(CW7,"#,##0.00"),"-","△")&amp;"】"))</f>
        <v>【59.35】</v>
      </c>
      <c r="CX6" s="34">
        <f>IF(CX7="",NA(),CX7)</f>
        <v>92.47</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432067</v>
      </c>
      <c r="D7" s="36">
        <v>47</v>
      </c>
      <c r="E7" s="36">
        <v>18</v>
      </c>
      <c r="F7" s="36">
        <v>0</v>
      </c>
      <c r="G7" s="36">
        <v>0</v>
      </c>
      <c r="H7" s="36" t="s">
        <v>110</v>
      </c>
      <c r="I7" s="36" t="s">
        <v>111</v>
      </c>
      <c r="J7" s="36" t="s">
        <v>112</v>
      </c>
      <c r="K7" s="36" t="s">
        <v>113</v>
      </c>
      <c r="L7" s="36" t="s">
        <v>114</v>
      </c>
      <c r="M7" s="36" t="s">
        <v>115</v>
      </c>
      <c r="N7" s="37" t="s">
        <v>116</v>
      </c>
      <c r="O7" s="37" t="s">
        <v>117</v>
      </c>
      <c r="P7" s="37">
        <v>0.84</v>
      </c>
      <c r="Q7" s="37">
        <v>100</v>
      </c>
      <c r="R7" s="37">
        <v>3547</v>
      </c>
      <c r="S7" s="37">
        <v>67261</v>
      </c>
      <c r="T7" s="37">
        <v>152.6</v>
      </c>
      <c r="U7" s="37">
        <v>440.77</v>
      </c>
      <c r="V7" s="37">
        <v>564</v>
      </c>
      <c r="W7" s="37">
        <v>20.399999999999999</v>
      </c>
      <c r="X7" s="37">
        <v>27.65</v>
      </c>
      <c r="Y7" s="37">
        <v>95.45</v>
      </c>
      <c r="Z7" s="37">
        <v>96.55</v>
      </c>
      <c r="AA7" s="37">
        <v>85.81</v>
      </c>
      <c r="AB7" s="37">
        <v>102.09</v>
      </c>
      <c r="AC7" s="37">
        <v>97.08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531.41999999999996</v>
      </c>
      <c r="BG7" s="37">
        <v>541.79999999999995</v>
      </c>
      <c r="BH7" s="37">
        <v>523.14</v>
      </c>
      <c r="BI7" s="37">
        <v>538.23</v>
      </c>
      <c r="BJ7" s="37">
        <v>383.69</v>
      </c>
      <c r="BK7" s="37">
        <v>446.63</v>
      </c>
      <c r="BL7" s="37">
        <v>416.91</v>
      </c>
      <c r="BM7" s="37">
        <v>392.19</v>
      </c>
      <c r="BN7" s="37">
        <v>413.5</v>
      </c>
      <c r="BO7" s="37">
        <v>407.42</v>
      </c>
      <c r="BP7" s="37">
        <v>329.28</v>
      </c>
      <c r="BQ7" s="37">
        <v>37.869999999999997</v>
      </c>
      <c r="BR7" s="37">
        <v>38.299999999999997</v>
      </c>
      <c r="BS7" s="37">
        <v>36.6</v>
      </c>
      <c r="BT7" s="37">
        <v>44.67</v>
      </c>
      <c r="BU7" s="37">
        <v>48.45</v>
      </c>
      <c r="BV7" s="37">
        <v>58.53</v>
      </c>
      <c r="BW7" s="37">
        <v>57.93</v>
      </c>
      <c r="BX7" s="37">
        <v>57.03</v>
      </c>
      <c r="BY7" s="37">
        <v>55.84</v>
      </c>
      <c r="BZ7" s="37">
        <v>57.08</v>
      </c>
      <c r="CA7" s="37">
        <v>60.55</v>
      </c>
      <c r="CB7" s="37">
        <v>459.8</v>
      </c>
      <c r="CC7" s="37">
        <v>468.5</v>
      </c>
      <c r="CD7" s="37">
        <v>491.62</v>
      </c>
      <c r="CE7" s="37">
        <v>407.1</v>
      </c>
      <c r="CF7" s="37">
        <v>380.2</v>
      </c>
      <c r="CG7" s="37">
        <v>266.57</v>
      </c>
      <c r="CH7" s="37">
        <v>276.93</v>
      </c>
      <c r="CI7" s="37">
        <v>283.73</v>
      </c>
      <c r="CJ7" s="37">
        <v>287.57</v>
      </c>
      <c r="CK7" s="37">
        <v>286.86</v>
      </c>
      <c r="CL7" s="37">
        <v>269.12</v>
      </c>
      <c r="CM7" s="37">
        <v>60</v>
      </c>
      <c r="CN7" s="37">
        <v>61.63</v>
      </c>
      <c r="CO7" s="37">
        <v>56.28</v>
      </c>
      <c r="CP7" s="37">
        <v>54.5</v>
      </c>
      <c r="CQ7" s="37">
        <v>55.12</v>
      </c>
      <c r="CR7" s="37">
        <v>58.06</v>
      </c>
      <c r="CS7" s="37">
        <v>59.08</v>
      </c>
      <c r="CT7" s="37">
        <v>58.25</v>
      </c>
      <c r="CU7" s="37">
        <v>61.55</v>
      </c>
      <c r="CV7" s="37">
        <v>57.22</v>
      </c>
      <c r="CW7" s="37">
        <v>59.35</v>
      </c>
      <c r="CX7" s="37">
        <v>92.47</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★テストユーザー★</cp:lastModifiedBy>
  <cp:lastPrinted>2019-01-24T06:10:32Z</cp:lastPrinted>
  <dcterms:created xsi:type="dcterms:W3CDTF">2018-12-03T09:41:40Z</dcterms:created>
  <dcterms:modified xsi:type="dcterms:W3CDTF">2019-01-24T06:10:57Z</dcterms:modified>
  <cp:category/>
</cp:coreProperties>
</file>