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9BsN+OQfxzg9mlq139Q0rILntm2jy0qixCjnpBUliYAH/K47vz3EWGOUKmYRGdamD/oCbVMmvXNOpAS4kLcgw==" workbookSaltValue="KT62OkyxhBfDMCea5v0Vb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<sst xmlns="http://schemas.openxmlformats.org/spreadsheetml/2006/main" count="240" uniqueCount="126">
  <si>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</si>
  <si>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</si>
  <si>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</si>
  <si>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</si>
  <si>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</si>
  <si>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</si>
  <si>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</si>
  <si>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</si>
  <si>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</si>
  <si>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</si>
  <si>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</si>
  <si>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</si>
  <si>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</si>
  <si>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</si>
  <si>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</si>
  <si>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</si>
  <si>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</si>
  <si>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</si>
  <si>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</si>
  <si>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</si>
  <si>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</si>
  <si>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</si>
  <si>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</si>
  <si>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</si>
  <si>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</si>
  <si>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</si>
  <si>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</si>
  <si>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</si>
  <si>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</si>
  <si>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</si>
  <si>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</si>
  <si>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</si>
  <si>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</si>
  <si>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</si>
  <si>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</si>
  <si>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</si>
  <si>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</si>
  <si>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</si>
  <si>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</si>
  <si>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</si>
  <si>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</si>
  <si>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</si>
  <si>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</si>
  <si>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</si>
  <si>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</si>
  <si>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</si>
  <si>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</si>
  <si>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</si>
  <si>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</si>
  <si>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</si>
  <si>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</si>
  <si>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</si>
  <si>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</si>
  <si>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</si>
  <si>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</si>
  <si>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</si>
  <si>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</si>
  <si>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</si>
  <si>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</si>
  <si>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</si>
  <si>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</si>
  <si>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</si>
  <si>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</si>
  <si>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</si>
  <si>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</si>
  <si>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</si>
  <si>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</si>
  <si>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</si>
  <si>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</si>
  <si>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</si>
  <si>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</si>
  <si>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</si>
  <si>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</si>
  <si>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</si>
  <si>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</si>
  <si>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</si>
  <si>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</si>
  <si>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</si>
  <si>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</si>
  <si>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</si>
  <si>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</si>
  <si>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</si>
  <si>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</si>
  <si>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</si>
  <si>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</si>
  <si>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</si>
  <si>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</si>
  <si>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</si>
  <si>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</si>
  <si>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</si>
  <si>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</si>
  <si>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</si>
  <si>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</si>
  <si>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</si>
  <si>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</si>
  <si>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</si>
  <si>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</si>
  <si>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</si>
  <si>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</si>
  <si>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</si>
  <si>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</si>
  <si>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</si>
  <si>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</si>
  <si>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</si>
  <si>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</si>
  <si>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</si>
  <si>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</si>
  <si>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</si>
  <si>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</si>
  <si>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</si>
  <si>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</si>
  <si>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</si>
  <si>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</si>
  <si>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林業集落排水</t>
  </si>
  <si>
    <t>G3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</si>
  <si>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</si>
  <si>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</si>
  <si>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</si>
  <si>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</si>
  <si>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</si>
  <si>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</si>
  <si>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</si>
  <si>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</si>
  <si>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施設の利用状況を鑑み、施設の更新及び今後の維持方法について検討していく必要がある。</t>
    <rPh sb="0" eb="2">
      <t>シセツ</t>
    </rPh>
    <rPh sb="3" eb="5">
      <t>リヨウ</t>
    </rPh>
    <rPh sb="5" eb="7">
      <t>ジョウキョウ</t>
    </rPh>
    <rPh sb="8" eb="9">
      <t>カンガ</t>
    </rPh>
    <rPh sb="11" eb="13">
      <t>シセツ</t>
    </rPh>
    <rPh sb="14" eb="16">
      <t>コウシン</t>
    </rPh>
    <rPh sb="16" eb="17">
      <t>オヨ</t>
    </rPh>
    <rPh sb="18" eb="20">
      <t>コンゴ</t>
    </rPh>
    <rPh sb="21" eb="23">
      <t>イジ</t>
    </rPh>
    <rPh sb="23" eb="25">
      <t>ホウホウ</t>
    </rPh>
    <rPh sb="29" eb="31">
      <t>ケントウ</t>
    </rPh>
    <rPh sb="35" eb="37">
      <t>ヒツヨウ</t>
    </rPh>
    <phoneticPr fontId="4"/>
  </si>
  <si>
    <r>
      <t>①収益的収支比率⑤経費回収率
収支比率が100％未満となっており、経費回収率においても約15％と、維持費の大半を一般会計からの繰入金が占めている現状である。今後も、人口減少に伴い使用料の収入が減っていく中、施設の更新等も控えており、財源の確保が課題である。
⑥汚水処理原価
施設の老朽化に伴い、機器の修繕を行った結果、平均を大きく上回り汚水処理原価が上昇したと思われる。今後も、改築更新等が見込まれるため、</t>
    </r>
    <r>
      <rPr>
        <sz val="11"/>
        <color rgb="FFFF0000"/>
        <rFont val="ＭＳ ゴシック"/>
        <family val="3"/>
        <charset val="128"/>
      </rPr>
      <t>適正</t>
    </r>
    <r>
      <rPr>
        <sz val="11"/>
        <color theme="1"/>
        <rFont val="ＭＳ ゴシック"/>
        <family val="3"/>
        <charset val="128"/>
      </rPr>
      <t>な維持管理と施設の維持方法について検討していく必要がある。
⑦施設利用率
平均値とさほど差異はないが、類似団体も年々減少してきており、利用率としては低いと思われる。人口減少が主な原因で、施設自体が過大なスペックを有しており、今後施設の縮小化等を検討していく必要がある。
⑧水洗化率
未接続については、空き家等が多く、現状100％の接続率となっている。</t>
    </r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5" eb="17">
      <t>シュウシ</t>
    </rPh>
    <rPh sb="17" eb="19">
      <t>ヒリツ</t>
    </rPh>
    <rPh sb="24" eb="26">
      <t>ミマン</t>
    </rPh>
    <rPh sb="33" eb="35">
      <t>ケイヒ</t>
    </rPh>
    <rPh sb="35" eb="37">
      <t>カイシュウ</t>
    </rPh>
    <rPh sb="37" eb="38">
      <t>リツ</t>
    </rPh>
    <rPh sb="43" eb="44">
      <t>ヤク</t>
    </rPh>
    <rPh sb="49" eb="52">
      <t>イジヒ</t>
    </rPh>
    <rPh sb="53" eb="55">
      <t>タイハン</t>
    </rPh>
    <rPh sb="56" eb="58">
      <t>イッパン</t>
    </rPh>
    <rPh sb="58" eb="60">
      <t>カイケイ</t>
    </rPh>
    <rPh sb="63" eb="65">
      <t>クリイレ</t>
    </rPh>
    <rPh sb="65" eb="66">
      <t>キン</t>
    </rPh>
    <rPh sb="67" eb="68">
      <t>シ</t>
    </rPh>
    <rPh sb="72" eb="74">
      <t>ゲンジョウ</t>
    </rPh>
    <rPh sb="78" eb="80">
      <t>コンゴ</t>
    </rPh>
    <rPh sb="82" eb="84">
      <t>ジンコウ</t>
    </rPh>
    <rPh sb="84" eb="86">
      <t>ゲンショウ</t>
    </rPh>
    <rPh sb="87" eb="88">
      <t>トモナ</t>
    </rPh>
    <rPh sb="89" eb="92">
      <t>シヨウリョウ</t>
    </rPh>
    <rPh sb="93" eb="95">
      <t>シュウニュウ</t>
    </rPh>
    <rPh sb="96" eb="97">
      <t>ヘ</t>
    </rPh>
    <rPh sb="101" eb="102">
      <t>ナカ</t>
    </rPh>
    <rPh sb="103" eb="105">
      <t>シセツ</t>
    </rPh>
    <rPh sb="106" eb="108">
      <t>コウシン</t>
    </rPh>
    <rPh sb="108" eb="109">
      <t>トウ</t>
    </rPh>
    <rPh sb="110" eb="111">
      <t>ヒカ</t>
    </rPh>
    <rPh sb="116" eb="118">
      <t>ザイゲン</t>
    </rPh>
    <rPh sb="119" eb="121">
      <t>カクホ</t>
    </rPh>
    <rPh sb="122" eb="124">
      <t>カダイ</t>
    </rPh>
    <rPh sb="130" eb="132">
      <t>オスイ</t>
    </rPh>
    <rPh sb="132" eb="134">
      <t>ショリ</t>
    </rPh>
    <rPh sb="134" eb="136">
      <t>ゲンカ</t>
    </rPh>
    <rPh sb="137" eb="139">
      <t>シセツ</t>
    </rPh>
    <rPh sb="140" eb="143">
      <t>ロウキュウカ</t>
    </rPh>
    <rPh sb="144" eb="145">
      <t>トモナ</t>
    </rPh>
    <rPh sb="147" eb="149">
      <t>キキ</t>
    </rPh>
    <rPh sb="150" eb="152">
      <t>シュウゼン</t>
    </rPh>
    <rPh sb="153" eb="154">
      <t>オコナ</t>
    </rPh>
    <rPh sb="156" eb="158">
      <t>ケッカ</t>
    </rPh>
    <rPh sb="159" eb="161">
      <t>ヘイキン</t>
    </rPh>
    <rPh sb="162" eb="163">
      <t>オオ</t>
    </rPh>
    <rPh sb="165" eb="167">
      <t>ウワマワ</t>
    </rPh>
    <rPh sb="168" eb="170">
      <t>オスイ</t>
    </rPh>
    <rPh sb="170" eb="172">
      <t>ショリ</t>
    </rPh>
    <rPh sb="172" eb="174">
      <t>ゲンカ</t>
    </rPh>
    <rPh sb="175" eb="177">
      <t>ジョウショウ</t>
    </rPh>
    <rPh sb="180" eb="181">
      <t>オモ</t>
    </rPh>
    <rPh sb="185" eb="187">
      <t>コンゴ</t>
    </rPh>
    <rPh sb="189" eb="191">
      <t>カイチク</t>
    </rPh>
    <rPh sb="191" eb="193">
      <t>コウシン</t>
    </rPh>
    <rPh sb="193" eb="194">
      <t>トウ</t>
    </rPh>
    <rPh sb="195" eb="197">
      <t>ミコ</t>
    </rPh>
    <rPh sb="203" eb="205">
      <t>テキセイ</t>
    </rPh>
    <rPh sb="206" eb="208">
      <t>イジ</t>
    </rPh>
    <rPh sb="208" eb="210">
      <t>カンリ</t>
    </rPh>
    <rPh sb="211" eb="213">
      <t>シセツ</t>
    </rPh>
    <rPh sb="214" eb="216">
      <t>イジ</t>
    </rPh>
    <rPh sb="216" eb="218">
      <t>ホウホウ</t>
    </rPh>
    <rPh sb="222" eb="224">
      <t>ケントウ</t>
    </rPh>
    <rPh sb="228" eb="230">
      <t>ヒツヨウ</t>
    </rPh>
    <rPh sb="236" eb="238">
      <t>シセツ</t>
    </rPh>
    <rPh sb="238" eb="241">
      <t>リヨウリツ</t>
    </rPh>
    <rPh sb="242" eb="244">
      <t>ヘイキン</t>
    </rPh>
    <rPh sb="244" eb="245">
      <t>チ</t>
    </rPh>
    <rPh sb="249" eb="251">
      <t>サイ</t>
    </rPh>
    <rPh sb="256" eb="258">
      <t>ルイジ</t>
    </rPh>
    <rPh sb="258" eb="260">
      <t>ダンタイ</t>
    </rPh>
    <rPh sb="261" eb="263">
      <t>ネンネン</t>
    </rPh>
    <rPh sb="263" eb="265">
      <t>ゲンショウ</t>
    </rPh>
    <rPh sb="272" eb="275">
      <t>リヨウリツ</t>
    </rPh>
    <rPh sb="279" eb="280">
      <t>ヒク</t>
    </rPh>
    <rPh sb="282" eb="283">
      <t>オモ</t>
    </rPh>
    <rPh sb="287" eb="289">
      <t>ジンコウ</t>
    </rPh>
    <rPh sb="289" eb="291">
      <t>ゲンショウ</t>
    </rPh>
    <rPh sb="292" eb="293">
      <t>オモ</t>
    </rPh>
    <rPh sb="294" eb="296">
      <t>ゲンイン</t>
    </rPh>
    <rPh sb="298" eb="300">
      <t>シセツ</t>
    </rPh>
    <rPh sb="300" eb="302">
      <t>ジタイ</t>
    </rPh>
    <rPh sb="303" eb="305">
      <t>カダイ</t>
    </rPh>
    <rPh sb="311" eb="312">
      <t>ユウ</t>
    </rPh>
    <rPh sb="317" eb="319">
      <t>コンゴ</t>
    </rPh>
    <rPh sb="319" eb="321">
      <t>シセツ</t>
    </rPh>
    <rPh sb="322" eb="325">
      <t>シュクショウカ</t>
    </rPh>
    <rPh sb="325" eb="326">
      <t>トウ</t>
    </rPh>
    <rPh sb="327" eb="329">
      <t>ケントウ</t>
    </rPh>
    <rPh sb="333" eb="335">
      <t>ヒツヨウ</t>
    </rPh>
    <rPh sb="341" eb="344">
      <t>スイセンカ</t>
    </rPh>
    <rPh sb="344" eb="345">
      <t>リツ</t>
    </rPh>
    <rPh sb="346" eb="349">
      <t>ミセツゾク</t>
    </rPh>
    <rPh sb="355" eb="356">
      <t>ア</t>
    </rPh>
    <rPh sb="357" eb="358">
      <t>ヤ</t>
    </rPh>
    <rPh sb="358" eb="359">
      <t>トウ</t>
    </rPh>
    <rPh sb="360" eb="361">
      <t>オオ</t>
    </rPh>
    <rPh sb="363" eb="365">
      <t>ゲンジョウ</t>
    </rPh>
    <rPh sb="370" eb="372">
      <t>セツゾク</t>
    </rPh>
    <rPh sb="372" eb="373">
      <t>リツ</t>
    </rPh>
    <phoneticPr fontId="4"/>
  </si>
  <si>
    <r>
      <t>現状使用料収入では維持管理が困難であるため、一般会計からの繰入金の増が今後見込まれ、</t>
    </r>
    <r>
      <rPr>
        <sz val="11"/>
        <color rgb="FFFF0000"/>
        <rFont val="ＭＳ ゴシック"/>
        <family val="3"/>
        <charset val="128"/>
      </rPr>
      <t>適正</t>
    </r>
    <r>
      <rPr>
        <sz val="11"/>
        <color theme="1"/>
        <rFont val="ＭＳ ゴシック"/>
        <family val="3"/>
        <charset val="128"/>
      </rPr>
      <t>な運営管理が厳しい。
施設の維持方法について十分な検討が課題となってくる。
【経営戦略】
○H29.3月　策定済み</t>
    </r>
    <rPh sb="0" eb="2">
      <t>ゲンジョウ</t>
    </rPh>
    <rPh sb="2" eb="5">
      <t>シヨウリョウ</t>
    </rPh>
    <rPh sb="5" eb="7">
      <t>シュウニュウ</t>
    </rPh>
    <rPh sb="9" eb="11">
      <t>イジ</t>
    </rPh>
    <rPh sb="11" eb="13">
      <t>カンリ</t>
    </rPh>
    <rPh sb="14" eb="16">
      <t>コンナン</t>
    </rPh>
    <rPh sb="22" eb="24">
      <t>イッパン</t>
    </rPh>
    <rPh sb="24" eb="26">
      <t>カイケイ</t>
    </rPh>
    <rPh sb="29" eb="31">
      <t>クリイレ</t>
    </rPh>
    <rPh sb="31" eb="32">
      <t>キン</t>
    </rPh>
    <rPh sb="33" eb="34">
      <t>ゾウ</t>
    </rPh>
    <rPh sb="35" eb="37">
      <t>コンゴ</t>
    </rPh>
    <rPh sb="37" eb="39">
      <t>ミコ</t>
    </rPh>
    <rPh sb="42" eb="44">
      <t>テキセイ</t>
    </rPh>
    <rPh sb="45" eb="47">
      <t>ウンエイ</t>
    </rPh>
    <rPh sb="47" eb="49">
      <t>カンリ</t>
    </rPh>
    <rPh sb="50" eb="51">
      <t>キビ</t>
    </rPh>
    <rPh sb="55" eb="57">
      <t>シセツ</t>
    </rPh>
    <rPh sb="58" eb="60">
      <t>イジ</t>
    </rPh>
    <rPh sb="60" eb="62">
      <t>ホウホウ</t>
    </rPh>
    <rPh sb="66" eb="68">
      <t>ジュウブン</t>
    </rPh>
    <rPh sb="69" eb="71">
      <t>ケントウ</t>
    </rPh>
    <rPh sb="72" eb="74">
      <t>カダイ</t>
    </rPh>
    <rPh sb="83" eb="85">
      <t>ケイエイ</t>
    </rPh>
    <rPh sb="85" eb="87">
      <t>センリャク</t>
    </rPh>
    <rPh sb="95" eb="96">
      <t>ガツ</t>
    </rPh>
    <rPh sb="97" eb="99">
      <t>サクテイ</t>
    </rPh>
    <rPh sb="99" eb="100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</si>
</sst>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06-49B2-9F21-9D3C59A1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23648"/>
        <c:axId val="3333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06-49B2-9F21-9D3C59A1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3648"/>
        <c:axId val="33338112"/>
      </c:lineChart>
      <c:dateAx>
        <c:axId val="3332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38112"/>
        <c:crosses val="autoZero"/>
        <c:auto val="1"/>
        <c:lblOffset val="100"/>
        <c:baseTimeUnit val="years"/>
      </c:dateAx>
      <c:valAx>
        <c:axId val="3333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2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23.26</c:v>
                </c:pt>
                <c:pt idx="1">
                  <c:v>20.93</c:v>
                </c:pt>
                <c:pt idx="2">
                  <c:v>23.26</c:v>
                </c:pt>
                <c:pt idx="3">
                  <c:v>9.3000000000000007</c:v>
                </c:pt>
                <c:pt idx="4">
                  <c:v>25.58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6-45E8-8992-FE73B5563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94272"/>
        <c:axId val="9710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37.270000000000003</c:v>
                </c:pt>
                <c:pt idx="2">
                  <c:v>37.14</c:v>
                </c:pt>
                <c:pt idx="3">
                  <c:v>32.94</c:v>
                </c:pt>
                <c:pt idx="4">
                  <c:v>23.57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F6-45E8-8992-FE73B5563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94272"/>
        <c:axId val="97104640"/>
      </c:lineChart>
      <c:dateAx>
        <c:axId val="970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04640"/>
        <c:crosses val="autoZero"/>
        <c:auto val="1"/>
        <c:lblOffset val="100"/>
        <c:baseTimeUnit val="years"/>
      </c:dateAx>
      <c:valAx>
        <c:axId val="9710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92.59</c:v>
                </c:pt>
                <c:pt idx="1">
                  <c:v>92.31</c:v>
                </c:pt>
                <c:pt idx="2">
                  <c:v>92.45</c:v>
                </c:pt>
                <c:pt idx="3">
                  <c:v>94.34</c:v>
                </c:pt>
                <c:pt idx="4">
                  <c:v>97.92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A9-42C6-A51D-10704DA8A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09344"/>
        <c:axId val="972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85.78</c:v>
                </c:pt>
                <c:pt idx="2">
                  <c:v>83.79</c:v>
                </c:pt>
                <c:pt idx="3">
                  <c:v>88.29</c:v>
                </c:pt>
                <c:pt idx="4">
                  <c:v>79.72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A9-42C6-A51D-10704DA8A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9344"/>
        <c:axId val="97215616"/>
      </c:lineChart>
      <c:dateAx>
        <c:axId val="9720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15616"/>
        <c:crosses val="autoZero"/>
        <c:auto val="1"/>
        <c:lblOffset val="100"/>
        <c:baseTimeUnit val="years"/>
      </c:dateAx>
      <c:valAx>
        <c:axId val="972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0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99.62</c:v>
                </c:pt>
                <c:pt idx="1">
                  <c:v>94.23</c:v>
                </c:pt>
                <c:pt idx="2">
                  <c:v>118.76</c:v>
                </c:pt>
                <c:pt idx="3">
                  <c:v>103.92</c:v>
                </c:pt>
                <c:pt idx="4">
                  <c:v>98.71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A-4751-9237-791FA7321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6800"/>
        <c:axId val="4719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2A-4751-9237-791FA7321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56800"/>
        <c:axId val="47191168"/>
      </c:lineChart>
      <c:dateAx>
        <c:axId val="3335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1168"/>
        <c:crosses val="autoZero"/>
        <c:auto val="1"/>
        <c:lblOffset val="100"/>
        <c:baseTimeUnit val="years"/>
      </c:dateAx>
      <c:valAx>
        <c:axId val="4719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5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8-4771-BE58-8E5520A8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2144"/>
        <c:axId val="4722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68-4771-BE58-8E5520A8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2144"/>
        <c:axId val="47224320"/>
      </c:lineChart>
      <c:dateAx>
        <c:axId val="4722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224320"/>
        <c:crosses val="autoZero"/>
        <c:auto val="1"/>
        <c:lblOffset val="100"/>
        <c:baseTimeUnit val="years"/>
      </c:dateAx>
      <c:valAx>
        <c:axId val="4722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22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31-4D33-BF82-70B316FF9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68672"/>
        <c:axId val="8547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31-4D33-BF82-70B316FF9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8672"/>
        <c:axId val="85470592"/>
      </c:lineChart>
      <c:dateAx>
        <c:axId val="854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70592"/>
        <c:crosses val="autoZero"/>
        <c:auto val="1"/>
        <c:lblOffset val="100"/>
        <c:baseTimeUnit val="years"/>
      </c:dateAx>
      <c:valAx>
        <c:axId val="8547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6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2A-40B7-8EAB-1F093988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12960"/>
        <c:axId val="855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2A-40B7-8EAB-1F093988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2960"/>
        <c:axId val="85514880"/>
      </c:lineChart>
      <c:dateAx>
        <c:axId val="855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14880"/>
        <c:crosses val="autoZero"/>
        <c:auto val="1"/>
        <c:lblOffset val="100"/>
        <c:baseTimeUnit val="years"/>
      </c:dateAx>
      <c:valAx>
        <c:axId val="855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98-48A2-9C30-BB15EA94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50208"/>
        <c:axId val="8555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98-48A2-9C30-BB15EA94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50208"/>
        <c:axId val="85552128"/>
      </c:lineChart>
      <c:dateAx>
        <c:axId val="8555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52128"/>
        <c:crosses val="autoZero"/>
        <c:auto val="1"/>
        <c:lblOffset val="100"/>
        <c:baseTimeUnit val="years"/>
      </c:dateAx>
      <c:valAx>
        <c:axId val="8555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5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C-4E14-ACA4-98754F13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9264"/>
        <c:axId val="8558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1364.98</c:v>
                </c:pt>
                <c:pt idx="1">
                  <c:v>1105.04</c:v>
                </c:pt>
                <c:pt idx="2">
                  <c:v>1403.1</c:v>
                </c:pt>
                <c:pt idx="3">
                  <c:v>37.04</c:v>
                </c:pt>
                <c:pt idx="4">
                  <c:v>1395.89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EC-4E14-ACA4-98754F13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79264"/>
        <c:axId val="85581184"/>
      </c:lineChart>
      <c:dateAx>
        <c:axId val="8557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81184"/>
        <c:crosses val="autoZero"/>
        <c:auto val="1"/>
        <c:lblOffset val="100"/>
        <c:baseTimeUnit val="years"/>
      </c:dateAx>
      <c:valAx>
        <c:axId val="8558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7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46.44</c:v>
                </c:pt>
                <c:pt idx="1">
                  <c:v>34.07</c:v>
                </c:pt>
                <c:pt idx="2">
                  <c:v>36.369999999999997</c:v>
                </c:pt>
                <c:pt idx="3">
                  <c:v>38.03</c:v>
                </c:pt>
                <c:pt idx="4">
                  <c:v>15.46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24-4D4A-8C35-C47E5515D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27968"/>
        <c:axId val="9703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16.18</c:v>
                </c:pt>
                <c:pt idx="2">
                  <c:v>17.22</c:v>
                </c:pt>
                <c:pt idx="3">
                  <c:v>19.829999999999998</c:v>
                </c:pt>
                <c:pt idx="4">
                  <c:v>30.19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24-4D4A-8C35-C47E5515D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27968"/>
        <c:axId val="97038336"/>
      </c:lineChart>
      <c:dateAx>
        <c:axId val="9702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38336"/>
        <c:crosses val="autoZero"/>
        <c:auto val="1"/>
        <c:lblOffset val="100"/>
        <c:baseTimeUnit val="years"/>
      </c:dateAx>
      <c:valAx>
        <c:axId val="9703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2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396.97</c:v>
                </c:pt>
                <c:pt idx="1">
                  <c:v>588.39</c:v>
                </c:pt>
                <c:pt idx="2">
                  <c:v>464.85</c:v>
                </c:pt>
                <c:pt idx="3">
                  <c:v>433.43</c:v>
                </c:pt>
                <c:pt idx="4">
                  <c:v>950.92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EB-4E18-B409-88B73639E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65216"/>
        <c:axId val="9707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634.67999999999995</c:v>
                </c:pt>
                <c:pt idx="1">
                  <c:v>1021.89</c:v>
                </c:pt>
                <c:pt idx="2">
                  <c:v>1000.83</c:v>
                </c:pt>
                <c:pt idx="3">
                  <c:v>826.87</c:v>
                </c:pt>
                <c:pt idx="4">
                  <c:v>547.11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EB-4E18-B409-88B73639E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65216"/>
        <c:axId val="97075584"/>
      </c:lineChart>
      <c:dateAx>
        <c:axId val="9706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75584"/>
        <c:crosses val="autoZero"/>
        <c:auto val="1"/>
        <c:lblOffset val="100"/>
        <c:baseTimeUnit val="years"/>
      </c:dateAx>
      <c:valAx>
        <c:axId val="9707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6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熊本県　水上村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林業集落排水</v>
      </c>
      <c r="Q8" s="47"/>
      <c r="R8" s="47"/>
      <c r="S8" s="47"/>
      <c r="T8" s="47"/>
      <c r="U8" s="47"/>
      <c r="V8" s="47"/>
      <c r="W8" s="47" t="str">
        <f>データ!L6</f>
        <v>G3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2258</v>
      </c>
      <c r="AM8" s="49"/>
      <c r="AN8" s="49"/>
      <c r="AO8" s="49"/>
      <c r="AP8" s="49"/>
      <c r="AQ8" s="49"/>
      <c r="AR8" s="49"/>
      <c r="AS8" s="49"/>
      <c r="AT8" s="44">
        <f>データ!T6</f>
        <v>190.96</v>
      </c>
      <c r="AU8" s="44"/>
      <c r="AV8" s="44"/>
      <c r="AW8" s="44"/>
      <c r="AX8" s="44"/>
      <c r="AY8" s="44"/>
      <c r="AZ8" s="44"/>
      <c r="BA8" s="44"/>
      <c r="BB8" s="44">
        <f>データ!U6</f>
        <v>11.82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2.14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3110</v>
      </c>
      <c r="AE10" s="49"/>
      <c r="AF10" s="49"/>
      <c r="AG10" s="49"/>
      <c r="AH10" s="49"/>
      <c r="AI10" s="49"/>
      <c r="AJ10" s="49"/>
      <c r="AK10" s="2"/>
      <c r="AL10" s="49">
        <f>データ!V6</f>
        <v>48</v>
      </c>
      <c r="AM10" s="49"/>
      <c r="AN10" s="49"/>
      <c r="AO10" s="49"/>
      <c r="AP10" s="49"/>
      <c r="AQ10" s="49"/>
      <c r="AR10" s="49"/>
      <c r="AS10" s="49"/>
      <c r="AT10" s="44">
        <f>データ!W6</f>
        <v>0.08</v>
      </c>
      <c r="AU10" s="44"/>
      <c r="AV10" s="44"/>
      <c r="AW10" s="44"/>
      <c r="AX10" s="44"/>
      <c r="AY10" s="44"/>
      <c r="AZ10" s="44"/>
      <c r="BA10" s="44"/>
      <c r="BB10" s="44">
        <f>データ!X6</f>
        <v>600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56</v>
      </c>
      <c r="N86" s="25" t="s">
        <v>56</v>
      </c>
      <c r="O86" s="25" t="str">
        <f>データ!EO6</f>
        <v>【0.00】</v>
      </c>
    </row>
  </sheetData>
  <sheetProtection algorithmName="SHA-512" hashValue="W8yy2aZ4tWqq3A19GlXlkDztTS4rKRSGEExpiKxGlDMBxT8DbuYzwu3DGHOMhSzlaOmNs7iWduOTN7KyVU+XdA==" saltValue="LVtvs/BJOVwTJg+2MQcji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435074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熊本県　水上村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2.14</v>
      </c>
      <c r="Q6" s="33">
        <f t="shared" si="3"/>
        <v>100</v>
      </c>
      <c r="R6" s="33">
        <f t="shared" si="3"/>
        <v>3110</v>
      </c>
      <c r="S6" s="33">
        <f t="shared" si="3"/>
        <v>2258</v>
      </c>
      <c r="T6" s="33">
        <f t="shared" si="3"/>
        <v>190.96</v>
      </c>
      <c r="U6" s="33">
        <f t="shared" si="3"/>
        <v>11.82</v>
      </c>
      <c r="V6" s="33">
        <f t="shared" si="3"/>
        <v>48</v>
      </c>
      <c r="W6" s="33">
        <f t="shared" si="3"/>
        <v>0.08</v>
      </c>
      <c r="X6" s="33">
        <f t="shared" si="3"/>
        <v>600</v>
      </c>
      <c r="Y6" s="34">
        <f>IF(Y7="",NA(),Y7)</f>
        <v>99.62</v>
      </c>
      <c r="Z6" s="34">
        <f t="shared" ref="Z6:AH6" si="4">IF(Z7="",NA(),Z7)</f>
        <v>94.23</v>
      </c>
      <c r="AA6" s="34">
        <f t="shared" si="4"/>
        <v>118.76</v>
      </c>
      <c r="AB6" s="34">
        <f t="shared" si="4"/>
        <v>103.92</v>
      </c>
      <c r="AC6" s="34">
        <f t="shared" si="4"/>
        <v>98.71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1364.98</v>
      </c>
      <c r="BL6" s="34">
        <f t="shared" si="7"/>
        <v>1105.04</v>
      </c>
      <c r="BM6" s="34">
        <f t="shared" si="7"/>
        <v>1403.1</v>
      </c>
      <c r="BN6" s="34">
        <f t="shared" si="7"/>
        <v>37.04</v>
      </c>
      <c r="BO6" s="34">
        <f t="shared" si="7"/>
        <v>1395.89</v>
      </c>
      <c r="BP6" s="33" t="str">
        <f>IF(BP7="","",IF(BP7="-","【-】","【"&amp;SUBSTITUTE(TEXT(BP7,"#,##0.00"),"-","△")&amp;"】"))</f>
        <v>【520.82】</v>
      </c>
      <c r="BQ6" s="34">
        <f>IF(BQ7="",NA(),BQ7)</f>
        <v>46.44</v>
      </c>
      <c r="BR6" s="34">
        <f t="shared" ref="BR6:BZ6" si="8">IF(BR7="",NA(),BR7)</f>
        <v>34.07</v>
      </c>
      <c r="BS6" s="34">
        <f t="shared" si="8"/>
        <v>36.369999999999997</v>
      </c>
      <c r="BT6" s="34">
        <f t="shared" si="8"/>
        <v>38.03</v>
      </c>
      <c r="BU6" s="34">
        <f t="shared" si="8"/>
        <v>15.46</v>
      </c>
      <c r="BV6" s="34">
        <f t="shared" si="8"/>
        <v>24.22</v>
      </c>
      <c r="BW6" s="34">
        <f t="shared" si="8"/>
        <v>16.18</v>
      </c>
      <c r="BX6" s="34">
        <f t="shared" si="8"/>
        <v>17.22</v>
      </c>
      <c r="BY6" s="34">
        <f t="shared" si="8"/>
        <v>19.829999999999998</v>
      </c>
      <c r="BZ6" s="34">
        <f t="shared" si="8"/>
        <v>30.19</v>
      </c>
      <c r="CA6" s="33" t="str">
        <f>IF(CA7="","",IF(CA7="-","【-】","【"&amp;SUBSTITUTE(TEXT(CA7,"#,##0.00"),"-","△")&amp;"】"))</f>
        <v>【38.78】</v>
      </c>
      <c r="CB6" s="34">
        <f>IF(CB7="",NA(),CB7)</f>
        <v>396.97</v>
      </c>
      <c r="CC6" s="34">
        <f t="shared" ref="CC6:CK6" si="9">IF(CC7="",NA(),CC7)</f>
        <v>588.39</v>
      </c>
      <c r="CD6" s="34">
        <f t="shared" si="9"/>
        <v>464.85</v>
      </c>
      <c r="CE6" s="34">
        <f t="shared" si="9"/>
        <v>433.43</v>
      </c>
      <c r="CF6" s="34">
        <f t="shared" si="9"/>
        <v>950.92</v>
      </c>
      <c r="CG6" s="34">
        <f t="shared" si="9"/>
        <v>634.67999999999995</v>
      </c>
      <c r="CH6" s="34">
        <f t="shared" si="9"/>
        <v>1021.89</v>
      </c>
      <c r="CI6" s="34">
        <f t="shared" si="9"/>
        <v>1000.83</v>
      </c>
      <c r="CJ6" s="34">
        <f t="shared" si="9"/>
        <v>826.87</v>
      </c>
      <c r="CK6" s="34">
        <f t="shared" si="9"/>
        <v>547.11</v>
      </c>
      <c r="CL6" s="33" t="str">
        <f>IF(CL7="","",IF(CL7="-","【-】","【"&amp;SUBSTITUTE(TEXT(CL7,"#,##0.00"),"-","△")&amp;"】"))</f>
        <v>【460.50】</v>
      </c>
      <c r="CM6" s="34">
        <f>IF(CM7="",NA(),CM7)</f>
        <v>23.26</v>
      </c>
      <c r="CN6" s="34">
        <f t="shared" ref="CN6:CV6" si="10">IF(CN7="",NA(),CN7)</f>
        <v>20.93</v>
      </c>
      <c r="CO6" s="34">
        <f t="shared" si="10"/>
        <v>23.26</v>
      </c>
      <c r="CP6" s="34">
        <f t="shared" si="10"/>
        <v>9.3000000000000007</v>
      </c>
      <c r="CQ6" s="34">
        <f t="shared" si="10"/>
        <v>25.58</v>
      </c>
      <c r="CR6" s="34">
        <f t="shared" si="10"/>
        <v>43.91</v>
      </c>
      <c r="CS6" s="34">
        <f t="shared" si="10"/>
        <v>37.270000000000003</v>
      </c>
      <c r="CT6" s="34">
        <f t="shared" si="10"/>
        <v>37.14</v>
      </c>
      <c r="CU6" s="34">
        <f t="shared" si="10"/>
        <v>32.94</v>
      </c>
      <c r="CV6" s="34">
        <f t="shared" si="10"/>
        <v>23.57</v>
      </c>
      <c r="CW6" s="33" t="str">
        <f>IF(CW7="","",IF(CW7="-","【-】","【"&amp;SUBSTITUTE(TEXT(CW7,"#,##0.00"),"-","△")&amp;"】"))</f>
        <v>【38.88】</v>
      </c>
      <c r="CX6" s="34">
        <f>IF(CX7="",NA(),CX7)</f>
        <v>92.59</v>
      </c>
      <c r="CY6" s="34">
        <f t="shared" ref="CY6:DG6" si="11">IF(CY7="",NA(),CY7)</f>
        <v>92.31</v>
      </c>
      <c r="CZ6" s="34">
        <f t="shared" si="11"/>
        <v>92.45</v>
      </c>
      <c r="DA6" s="34">
        <f t="shared" si="11"/>
        <v>94.34</v>
      </c>
      <c r="DB6" s="34">
        <f t="shared" si="11"/>
        <v>97.92</v>
      </c>
      <c r="DC6" s="34">
        <f t="shared" si="11"/>
        <v>86.66</v>
      </c>
      <c r="DD6" s="34">
        <f t="shared" si="11"/>
        <v>85.78</v>
      </c>
      <c r="DE6" s="34">
        <f t="shared" si="11"/>
        <v>83.79</v>
      </c>
      <c r="DF6" s="34">
        <f t="shared" si="11"/>
        <v>88.29</v>
      </c>
      <c r="DG6" s="34">
        <f t="shared" si="11"/>
        <v>79.72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3">
        <f t="shared" si="14"/>
        <v>0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435074</v>
      </c>
      <c r="D7" s="36">
        <v>47</v>
      </c>
      <c r="E7" s="36">
        <v>17</v>
      </c>
      <c r="F7" s="36">
        <v>7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2.14</v>
      </c>
      <c r="Q7" s="37">
        <v>100</v>
      </c>
      <c r="R7" s="37">
        <v>3110</v>
      </c>
      <c r="S7" s="37">
        <v>2258</v>
      </c>
      <c r="T7" s="37">
        <v>190.96</v>
      </c>
      <c r="U7" s="37">
        <v>11.82</v>
      </c>
      <c r="V7" s="37">
        <v>48</v>
      </c>
      <c r="W7" s="37">
        <v>0.08</v>
      </c>
      <c r="X7" s="37">
        <v>600</v>
      </c>
      <c r="Y7" s="37">
        <v>99.62</v>
      </c>
      <c r="Z7" s="37">
        <v>94.23</v>
      </c>
      <c r="AA7" s="37">
        <v>118.76</v>
      </c>
      <c r="AB7" s="37">
        <v>103.92</v>
      </c>
      <c r="AC7" s="37">
        <v>98.71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1364.98</v>
      </c>
      <c r="BL7" s="37">
        <v>1105.04</v>
      </c>
      <c r="BM7" s="37">
        <v>1403.1</v>
      </c>
      <c r="BN7" s="37">
        <v>37.04</v>
      </c>
      <c r="BO7" s="37">
        <v>1395.89</v>
      </c>
      <c r="BP7" s="37">
        <v>520.82000000000005</v>
      </c>
      <c r="BQ7" s="37">
        <v>46.44</v>
      </c>
      <c r="BR7" s="37">
        <v>34.07</v>
      </c>
      <c r="BS7" s="37">
        <v>36.369999999999997</v>
      </c>
      <c r="BT7" s="37">
        <v>38.03</v>
      </c>
      <c r="BU7" s="37">
        <v>15.46</v>
      </c>
      <c r="BV7" s="37">
        <v>24.22</v>
      </c>
      <c r="BW7" s="37">
        <v>16.18</v>
      </c>
      <c r="BX7" s="37">
        <v>17.22</v>
      </c>
      <c r="BY7" s="37">
        <v>19.829999999999998</v>
      </c>
      <c r="BZ7" s="37">
        <v>30.19</v>
      </c>
      <c r="CA7" s="37">
        <v>38.78</v>
      </c>
      <c r="CB7" s="37">
        <v>396.97</v>
      </c>
      <c r="CC7" s="37">
        <v>588.39</v>
      </c>
      <c r="CD7" s="37">
        <v>464.85</v>
      </c>
      <c r="CE7" s="37">
        <v>433.43</v>
      </c>
      <c r="CF7" s="37">
        <v>950.92</v>
      </c>
      <c r="CG7" s="37">
        <v>634.67999999999995</v>
      </c>
      <c r="CH7" s="37">
        <v>1021.89</v>
      </c>
      <c r="CI7" s="37">
        <v>1000.83</v>
      </c>
      <c r="CJ7" s="37">
        <v>826.87</v>
      </c>
      <c r="CK7" s="37">
        <v>547.11</v>
      </c>
      <c r="CL7" s="37">
        <v>460.5</v>
      </c>
      <c r="CM7" s="37">
        <v>23.26</v>
      </c>
      <c r="CN7" s="37">
        <v>20.93</v>
      </c>
      <c r="CO7" s="37">
        <v>23.26</v>
      </c>
      <c r="CP7" s="37">
        <v>9.3000000000000007</v>
      </c>
      <c r="CQ7" s="37">
        <v>25.58</v>
      </c>
      <c r="CR7" s="37">
        <v>43.91</v>
      </c>
      <c r="CS7" s="37">
        <v>37.270000000000003</v>
      </c>
      <c r="CT7" s="37">
        <v>37.14</v>
      </c>
      <c r="CU7" s="37">
        <v>32.94</v>
      </c>
      <c r="CV7" s="37">
        <v>23.57</v>
      </c>
      <c r="CW7" s="37">
        <v>38.880000000000003</v>
      </c>
      <c r="CX7" s="37">
        <v>92.59</v>
      </c>
      <c r="CY7" s="37">
        <v>92.31</v>
      </c>
      <c r="CZ7" s="37">
        <v>92.45</v>
      </c>
      <c r="DA7" s="37">
        <v>94.34</v>
      </c>
      <c r="DB7" s="37">
        <v>97.92</v>
      </c>
      <c r="DC7" s="37">
        <v>86.66</v>
      </c>
      <c r="DD7" s="37">
        <v>85.78</v>
      </c>
      <c r="DE7" s="37">
        <v>83.79</v>
      </c>
      <c r="DF7" s="37">
        <v>88.29</v>
      </c>
      <c r="DG7" s="37">
        <v>79.72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kumamoto</cp:lastModifiedBy>
  <dcterms:created xsi:type="dcterms:W3CDTF">2018-12-03T09:35:33Z</dcterms:created>
  <dcterms:modified xsi:type="dcterms:W3CDTF">2019-02-05T06:11:48Z</dcterms:modified>
</cp:coreProperties>
</file>