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Ｈ３０\17 公営企業\【照会】20190116_公営企業に係る経営比較分析表（平成２９年度決算）の分析等について（依頼）\04_県回答\"/>
    </mc:Choice>
  </mc:AlternateContent>
  <workbookProtection workbookAlgorithmName="SHA-512" workbookHashValue="l/le0XFjKc+Ra27wGqnXX1yQdyjIVaKoFIBIEn26+u7FmaQSr9+xXX4Rv+kNEH2Y19qfswbhD7I2cmURe6/xlg==" workbookSaltValue="lZD/v5PRz8T2/GEDhyvsC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FB18" i="5"/>
  <c r="FD12" i="5"/>
  <c r="EZ12" i="5"/>
  <c r="FA18" i="5"/>
  <c r="FC12" i="5"/>
  <c r="FD18" i="5"/>
  <c r="EZ18" i="5"/>
  <c r="FB12" i="5"/>
  <c r="FC18" i="5"/>
  <c r="FA12" i="5"/>
</calcChain>
</file>

<file path=xl/sharedStrings.xml><?xml version="1.0" encoding="utf-8"?>
<sst xmlns="http://schemas.openxmlformats.org/spreadsheetml/2006/main" count="1028" uniqueCount="277">
  <si>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</si>
  <si>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</si>
  <si>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</si>
  <si>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</si>
  <si>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</si>
  <si>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</si>
  <si>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</si>
  <si>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</si>
  <si>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</si>
  <si>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</si>
  <si>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</si>
  <si>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</si>
  <si>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</si>
  <si>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</si>
  <si>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</si>
  <si>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</si>
  <si>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</si>
  <si>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</si>
  <si>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</si>
  <si>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</si>
  <si>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</si>
  <si>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</si>
  <si>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</si>
  <si>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</si>
  <si>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</si>
  <si>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</si>
  <si>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</si>
  <si>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</si>
  <si>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</si>
  <si>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</si>
  <si>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</si>
  <si>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</si>
  <si>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</si>
  <si>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</si>
  <si>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</si>
  <si>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</si>
  <si>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</si>
  <si>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</si>
  <si>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</si>
  <si>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</si>
  <si>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</si>
  <si>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</si>
  <si>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</si>
  <si>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</si>
  <si>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</si>
  <si>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</si>
  <si>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</si>
  <si>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</si>
  <si>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</si>
  <si>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</si>
  <si>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</si>
  <si>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</si>
  <si>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</si>
  <si>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</si>
  <si>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</si>
  <si>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</si>
  <si>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</si>
  <si>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</si>
  <si>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</si>
  <si>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</si>
  <si>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</si>
  <si>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</si>
  <si>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</si>
  <si>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</si>
  <si>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</si>
  <si>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</si>
  <si>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</si>
  <si>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</si>
  <si>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</si>
  <si>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</si>
  <si>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</si>
  <si>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</si>
  <si>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</si>
  <si>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</si>
  <si>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</si>
  <si>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</si>
  <si>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</si>
  <si>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</si>
  <si>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</si>
  <si>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</si>
  <si>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</si>
  <si>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</si>
  <si>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</si>
  <si>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</si>
  <si>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</si>
  <si>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</si>
  <si>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</si>
  <si>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</si>
  <si>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</si>
  <si>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</si>
  <si>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</si>
  <si>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</si>
  <si>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</si>
  <si>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</si>
  <si>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</si>
  <si>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</si>
  <si>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</si>
  <si>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</si>
  <si>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</si>
  <si>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</si>
  <si>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</si>
  <si>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</si>
  <si>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</si>
  <si>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</si>
  <si>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</si>
  <si>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</si>
  <si>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</si>
  <si>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</si>
  <si>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</si>
  <si>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</si>
  <si>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</si>
  <si>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</si>
  <si>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</si>
  <si>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</si>
  <si>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</si>
  <si>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</si>
  <si>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432121</t>
  </si>
  <si>
    <t>47</t>
  </si>
  <si>
    <t>04</t>
  </si>
  <si>
    <t>0</t>
  </si>
  <si>
    <t>000</t>
  </si>
  <si>
    <t>熊本県　上天草市</t>
  </si>
  <si>
    <t>法非適用</t>
  </si>
  <si>
    <t>電気事業</t>
  </si>
  <si>
    <t>非設置</t>
  </si>
  <si>
    <t>該当数値なし</t>
  </si>
  <si>
    <t>-</t>
  </si>
  <si>
    <t>平成41年9月30日　上天草市貝場太陽光発電所</t>
  </si>
  <si>
    <t>平成47年1月31日　上天草市貝場太陽光発電所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</si>
  <si>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</si>
  <si>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</si>
  <si>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</si>
  <si>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</si>
  <si>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</si>
  <si>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</si>
  <si>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</si>
  <si>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</si>
  <si>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</si>
  <si>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</si>
  <si>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</si>
  <si>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</si>
  <si>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</si>
  <si>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</si>
  <si>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</si>
  <si>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</si>
  <si>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</si>
  <si>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</si>
  <si>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</si>
  <si>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</si>
  <si>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</si>
  <si>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</si>
  <si>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</si>
  <si>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</si>
  <si>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</si>
  <si>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</si>
  <si>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</si>
  <si>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</si>
  <si>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</si>
  <si>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</si>
  <si>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</si>
  <si>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</si>
  <si>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</si>
  <si>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</si>
  <si>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</si>
  <si>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</si>
  <si>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</si>
  <si>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</si>
  <si>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</si>
  <si>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</si>
  <si>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</si>
  <si>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</si>
  <si>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</si>
  <si>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</si>
  <si>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</si>
  <si>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</si>
  <si>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</si>
  <si>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</si>
  <si>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</si>
  <si>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</si>
  <si>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</si>
  <si>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</si>
  <si>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</si>
  <si>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</si>
  <si>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</si>
  <si>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</si>
  <si>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</si>
  <si>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</si>
  <si>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</si>
  <si>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</si>
  <si>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</si>
  <si>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</si>
  <si>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</si>
  <si>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</si>
  <si>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</si>
  <si>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</si>
  <si>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</si>
  <si>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</si>
  <si>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</si>
  <si>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</si>
  <si>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</si>
  <si>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</si>
  <si>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</si>
  <si>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</si>
  <si>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</si>
  <si>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</si>
  <si>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</si>
  <si>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</si>
  <si>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</si>
  <si>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</si>
  <si>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</si>
  <si>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</si>
  <si>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</si>
  <si>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</si>
  <si>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</si>
  <si>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</si>
  <si>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</si>
  <si>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</si>
  <si>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</si>
  <si>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</si>
  <si>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</si>
  <si>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</si>
  <si>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</si>
  <si>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</si>
  <si>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</si>
  <si>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</si>
  <si>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</si>
  <si>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</si>
  <si>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</si>
  <si>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</si>
  <si>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</si>
  <si>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</si>
  <si>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</si>
  <si>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</si>
  <si>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</si>
  <si>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</si>
  <si>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</si>
  <si>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</si>
  <si>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</si>
  <si>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</si>
  <si>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</si>
  <si>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</si>
  <si>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</si>
  <si>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</si>
  <si>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</si>
  <si>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</si>
  <si>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</si>
  <si>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</si>
  <si>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</si>
  <si>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</si>
  <si>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</si>
  <si>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</si>
  <si>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</si>
  <si>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</si>
  <si>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</si>
  <si>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</si>
  <si>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</si>
  <si>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</si>
  <si>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</si>
  <si>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</si>
  <si>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</si>
  <si>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</si>
  <si>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</si>
  <si>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</si>
  <si>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</si>
  <si>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</si>
  <si>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</si>
  <si>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</si>
  <si>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</si>
  <si>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</si>
  <si>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</si>
  <si>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</si>
  <si>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【収益的収支比率及び営業収支比率】
・太陽光発電設備の大きな故障や自然災害などもなく、日照時間も安定していたため、前年度とあまり変わらない電力収入が確保できたことから、どちらも１００パーセントを超える高い比率となっている。
【供給原価】
・年間発電量がわずかではあるが、前年度より増加したことから、数値がさらに小さくなり、電気供給の効率性が高まっている。
【EBITDA】
・電気事業の開始から毎年度数値が上昇しているため、収益性が安定して成長している。</t>
    <rPh sb="1" eb="3">
      <t>シュウエキ</t>
    </rPh>
    <rPh sb="3" eb="4">
      <t>テキ</t>
    </rPh>
    <rPh sb="4" eb="6">
      <t>シュウシ</t>
    </rPh>
    <rPh sb="6" eb="8">
      <t>ヒリツ</t>
    </rPh>
    <rPh sb="8" eb="9">
      <t>オヨ</t>
    </rPh>
    <rPh sb="10" eb="12">
      <t>エイギョウ</t>
    </rPh>
    <rPh sb="12" eb="14">
      <t>シュウシ</t>
    </rPh>
    <rPh sb="14" eb="16">
      <t>ヒリツ</t>
    </rPh>
    <rPh sb="19" eb="22">
      <t>タイヨウコウ</t>
    </rPh>
    <rPh sb="22" eb="24">
      <t>ハツデン</t>
    </rPh>
    <rPh sb="24" eb="26">
      <t>セツビ</t>
    </rPh>
    <rPh sb="27" eb="28">
      <t>オオ</t>
    </rPh>
    <rPh sb="30" eb="32">
      <t>コショウ</t>
    </rPh>
    <rPh sb="33" eb="35">
      <t>シゼン</t>
    </rPh>
    <rPh sb="35" eb="37">
      <t>サイガイ</t>
    </rPh>
    <rPh sb="43" eb="45">
      <t>ニッショウ</t>
    </rPh>
    <rPh sb="45" eb="47">
      <t>ジカン</t>
    </rPh>
    <rPh sb="48" eb="50">
      <t>アンテイ</t>
    </rPh>
    <rPh sb="57" eb="60">
      <t>ゼンネンド</t>
    </rPh>
    <rPh sb="64" eb="65">
      <t>カ</t>
    </rPh>
    <rPh sb="69" eb="71">
      <t>デンリョク</t>
    </rPh>
    <rPh sb="71" eb="73">
      <t>シュウニュウ</t>
    </rPh>
    <rPh sb="74" eb="76">
      <t>カクホ</t>
    </rPh>
    <rPh sb="97" eb="98">
      <t>コ</t>
    </rPh>
    <rPh sb="100" eb="101">
      <t>タカ</t>
    </rPh>
    <rPh sb="102" eb="104">
      <t>ヒリツ</t>
    </rPh>
    <rPh sb="114" eb="116">
      <t>キョウキュウ</t>
    </rPh>
    <rPh sb="116" eb="118">
      <t>ゲンカ</t>
    </rPh>
    <rPh sb="121" eb="123">
      <t>ネンカン</t>
    </rPh>
    <rPh sb="123" eb="125">
      <t>ハツデン</t>
    </rPh>
    <rPh sb="125" eb="126">
      <t>リョウ</t>
    </rPh>
    <rPh sb="136" eb="139">
      <t>ゼンネンド</t>
    </rPh>
    <rPh sb="141" eb="143">
      <t>ゾウカ</t>
    </rPh>
    <rPh sb="150" eb="152">
      <t>スウチ</t>
    </rPh>
    <rPh sb="156" eb="157">
      <t>チイ</t>
    </rPh>
    <rPh sb="162" eb="164">
      <t>デンキ</t>
    </rPh>
    <rPh sb="164" eb="166">
      <t>キョウキュウ</t>
    </rPh>
    <rPh sb="167" eb="169">
      <t>コウリツ</t>
    </rPh>
    <rPh sb="169" eb="170">
      <t>セイ</t>
    </rPh>
    <rPh sb="171" eb="172">
      <t>タカ</t>
    </rPh>
    <rPh sb="190" eb="192">
      <t>デンキ</t>
    </rPh>
    <rPh sb="192" eb="194">
      <t>ジギョウ</t>
    </rPh>
    <rPh sb="195" eb="197">
      <t>カイシ</t>
    </rPh>
    <rPh sb="199" eb="202">
      <t>マイネンド</t>
    </rPh>
    <rPh sb="202" eb="204">
      <t>スウチ</t>
    </rPh>
    <rPh sb="205" eb="207">
      <t>ジョウショウ</t>
    </rPh>
    <rPh sb="214" eb="216">
      <t>シュウエキ</t>
    </rPh>
    <rPh sb="216" eb="217">
      <t>セイ</t>
    </rPh>
    <rPh sb="218" eb="220">
      <t>アンテイ</t>
    </rPh>
    <rPh sb="222" eb="224">
      <t>セイチョウ</t>
    </rPh>
    <phoneticPr fontId="5"/>
  </si>
  <si>
    <t>【設備利用率】
・設備利用率は、毎年度上昇傾向にあり、平均値とほぼ同率のため問題ない。
【修繕費比率】
・包括的リース契約の中に太陽光パネル等の機器の修繕を含んでいるため、修繕費のみを算出することができないことから、算定できない。
【企業債残高対料金収入比率】
・初期投資に要する経費については、企業債を活用せず、電力料収入で分割して支払う契約となっていることから、算出されない。
【FIT収入割合】
・電気事業は、FITによる２０年間の売電を想定して開始した事業であるため、当該数値は１００パーセントである。そのため、固定価格買取制度の調達期間終了（平成４７年１月３１日）後において収入が減少するリスクがあることから、当該リスクへの対応を検討する必要がある。　　　　　　　　　　　　　　　　　　　　　　</t>
    <rPh sb="1" eb="3">
      <t>セツビ</t>
    </rPh>
    <rPh sb="3" eb="6">
      <t>リヨウリツ</t>
    </rPh>
    <rPh sb="9" eb="11">
      <t>セツビ</t>
    </rPh>
    <rPh sb="11" eb="14">
      <t>リヨウリツ</t>
    </rPh>
    <rPh sb="16" eb="19">
      <t>マイネンド</t>
    </rPh>
    <rPh sb="19" eb="21">
      <t>ジョウショウ</t>
    </rPh>
    <rPh sb="21" eb="23">
      <t>ケイコウ</t>
    </rPh>
    <rPh sb="27" eb="30">
      <t>ヘイキンチ</t>
    </rPh>
    <rPh sb="33" eb="34">
      <t>オナ</t>
    </rPh>
    <rPh sb="38" eb="40">
      <t>モンダイ</t>
    </rPh>
    <rPh sb="46" eb="48">
      <t>シュウゼン</t>
    </rPh>
    <rPh sb="48" eb="49">
      <t>ヒ</t>
    </rPh>
    <rPh sb="49" eb="51">
      <t>ヒリツ</t>
    </rPh>
    <rPh sb="54" eb="57">
      <t>ホウカツテキ</t>
    </rPh>
    <rPh sb="60" eb="62">
      <t>ケイヤク</t>
    </rPh>
    <rPh sb="63" eb="64">
      <t>ナカ</t>
    </rPh>
    <rPh sb="65" eb="68">
      <t>タイヨウコウ</t>
    </rPh>
    <rPh sb="71" eb="72">
      <t>トウ</t>
    </rPh>
    <rPh sb="73" eb="75">
      <t>キキ</t>
    </rPh>
    <rPh sb="76" eb="78">
      <t>シュウゼン</t>
    </rPh>
    <rPh sb="79" eb="80">
      <t>フク</t>
    </rPh>
    <rPh sb="87" eb="89">
      <t>シュウゼン</t>
    </rPh>
    <rPh sb="89" eb="90">
      <t>ヒ</t>
    </rPh>
    <rPh sb="93" eb="95">
      <t>サンシュツ</t>
    </rPh>
    <rPh sb="109" eb="111">
      <t>サンテイ</t>
    </rPh>
    <rPh sb="119" eb="121">
      <t>キギョウ</t>
    </rPh>
    <rPh sb="121" eb="122">
      <t>サイ</t>
    </rPh>
    <rPh sb="122" eb="124">
      <t>ザンダカ</t>
    </rPh>
    <rPh sb="124" eb="125">
      <t>ツイ</t>
    </rPh>
    <rPh sb="125" eb="129">
      <t>リョウキンシュウニュウ</t>
    </rPh>
    <rPh sb="129" eb="131">
      <t>ヒリツ</t>
    </rPh>
    <rPh sb="134" eb="136">
      <t>ショキ</t>
    </rPh>
    <rPh sb="136" eb="138">
      <t>トウシ</t>
    </rPh>
    <rPh sb="139" eb="140">
      <t>ヨウ</t>
    </rPh>
    <rPh sb="142" eb="144">
      <t>ケイヒ</t>
    </rPh>
    <rPh sb="150" eb="152">
      <t>キギョウ</t>
    </rPh>
    <rPh sb="152" eb="153">
      <t>サイ</t>
    </rPh>
    <rPh sb="154" eb="156">
      <t>カツヨウ</t>
    </rPh>
    <rPh sb="159" eb="161">
      <t>デンリョク</t>
    </rPh>
    <rPh sb="161" eb="162">
      <t>リョウ</t>
    </rPh>
    <rPh sb="162" eb="164">
      <t>シュウニュウ</t>
    </rPh>
    <rPh sb="165" eb="167">
      <t>ブンカツ</t>
    </rPh>
    <rPh sb="169" eb="171">
      <t>シハラ</t>
    </rPh>
    <rPh sb="172" eb="174">
      <t>ケイヤク</t>
    </rPh>
    <rPh sb="185" eb="187">
      <t>サンシュツ</t>
    </rPh>
    <rPh sb="198" eb="200">
      <t>シュウニュウ</t>
    </rPh>
    <rPh sb="200" eb="202">
      <t>ワリアイ</t>
    </rPh>
    <rPh sb="205" eb="207">
      <t>デンキ</t>
    </rPh>
    <rPh sb="207" eb="209">
      <t>ジギョウ</t>
    </rPh>
    <phoneticPr fontId="5"/>
  </si>
  <si>
    <t>平成41年9月30日　
上天草市貝場太陽光発電所</t>
    <phoneticPr fontId="5"/>
  </si>
  <si>
    <t>平成47年1月31日　
上天草市貝場太陽光発電所</t>
    <phoneticPr fontId="5"/>
  </si>
  <si>
    <t>翌年度へ繰越（予備費として計上）　32,326千円
剰余金の使途については、発電設備の大規模な改修や更新に備えた基金を設置する等に活用する予定である。</t>
    <rPh sb="0" eb="3">
      <t>ヨクネンド</t>
    </rPh>
    <rPh sb="4" eb="6">
      <t>クリコシ</t>
    </rPh>
    <rPh sb="13" eb="15">
      <t>ケイジョウ</t>
    </rPh>
    <rPh sb="26" eb="29">
      <t>ジョウヨキン</t>
    </rPh>
    <rPh sb="30" eb="32">
      <t>シト</t>
    </rPh>
    <rPh sb="38" eb="40">
      <t>ハツデン</t>
    </rPh>
    <rPh sb="40" eb="42">
      <t>セツビ</t>
    </rPh>
    <rPh sb="43" eb="46">
      <t>ダイキボ</t>
    </rPh>
    <rPh sb="47" eb="49">
      <t>カイシュウ</t>
    </rPh>
    <rPh sb="50" eb="52">
      <t>コウシン</t>
    </rPh>
    <rPh sb="53" eb="54">
      <t>ソナ</t>
    </rPh>
    <rPh sb="56" eb="58">
      <t>キキン</t>
    </rPh>
    <rPh sb="59" eb="61">
      <t>セッチ</t>
    </rPh>
    <rPh sb="63" eb="64">
      <t>トウ</t>
    </rPh>
    <rPh sb="65" eb="67">
      <t>カツヨウ</t>
    </rPh>
    <rPh sb="69" eb="71">
      <t>ヨテイ</t>
    </rPh>
    <phoneticPr fontId="5"/>
  </si>
  <si>
    <t>　本市の電気事業は、経営の健全性が確保されており、電気供給の効率性及び収益性が高く、短期的な経営のリスクは低いと考えられる。発電設備については、破損等による定期的な改修や老朽化による更新が必要となることが想定され、固定価格買取制度の調達期間の終了や料金契約の終了（平成４７年１月３１日）も考慮しなければならないことから、平成３１年度に策定予定の経営戦略において長期的な経営のリスクを見据えた運営方針について検討する必要がある。また、剰余金については、発電設備の大規模な改修や更新に備えた基金を設置する等に活用する予定である。</t>
    <rPh sb="160" eb="162">
      <t>ヘイセイ</t>
    </rPh>
    <rPh sb="164" eb="165">
      <t>ネン</t>
    </rPh>
    <rPh sb="165" eb="166">
      <t>ド</t>
    </rPh>
    <rPh sb="167" eb="169">
      <t>サクテイ</t>
    </rPh>
    <rPh sb="169" eb="171">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</si>
</sst>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122.8</c:v>
                </c:pt>
                <c:pt idx="2">
                  <c:v>112.3</c:v>
                </c:pt>
                <c:pt idx="3">
                  <c:v>130</c:v>
                </c:pt>
                <c:pt idx="4">
                  <c:v>132.1</c:v>
                </c:pt>
              </c:numCache>
            </c:numRef>
          </c:val>
          <c:extLst>
            <c:ext xmlns:c16="http://schemas.microsoft.com/office/drawing/2014/chart" uri="{C3380CC4-5D6E-409C-BE32-E72D297353CC}">
              <c16:uniqueId val="{00000000-5E67-477C-9AAB-EC844309496C}"/>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124.4</c:v>
                </c:pt>
                <c:pt idx="2">
                  <c:v>118.8</c:v>
                </c:pt>
                <c:pt idx="3">
                  <c:v>88.8</c:v>
                </c:pt>
                <c:pt idx="4">
                  <c:v>121.3</c:v>
                </c:pt>
              </c:numCache>
            </c:numRef>
          </c:val>
          <c:smooth val="0"/>
          <c:extLst>
            <c:ext xmlns:c16="http://schemas.microsoft.com/office/drawing/2014/chart" uri="{C3380CC4-5D6E-409C-BE32-E72D297353CC}">
              <c16:uniqueId val="{00000001-5E67-477C-9AAB-EC844309496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E67-477C-9AAB-EC844309496C}"/>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2FF6-4A0E-AFD1-7F4EF182226A}"/>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74.599999999999994</c:v>
                </c:pt>
                <c:pt idx="2">
                  <c:v>77.099999999999994</c:v>
                </c:pt>
                <c:pt idx="3">
                  <c:v>79.8</c:v>
                </c:pt>
                <c:pt idx="4">
                  <c:v>88</c:v>
                </c:pt>
              </c:numCache>
            </c:numRef>
          </c:val>
          <c:smooth val="0"/>
          <c:extLst>
            <c:ext xmlns:c16="http://schemas.microsoft.com/office/drawing/2014/chart" uri="{C3380CC4-5D6E-409C-BE32-E72D297353CC}">
              <c16:uniqueId val="{00000001-2FF6-4A0E-AFD1-7F4EF182226A}"/>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D99-4BA2-867E-4B45DA8C675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9-4BA2-867E-4B45DA8C675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9C-4F99-AAC4-3EFFD0CB8732}"/>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C-4F99-AAC4-3EFFD0CB8732}"/>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24A-4E78-BA89-28BD856C4102}"/>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A-4E78-BA89-28BD856C4102}"/>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E6-4E54-A60F-127356E7F320}"/>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E6-4E54-A60F-127356E7F320}"/>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C-4DA1-A8C1-720BB0FA9A11}"/>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C-4DA1-A8C1-720BB0FA9A11}"/>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E7-4C5A-8C91-CABECC89B9F9}"/>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7-4C5A-8C91-CABECC89B9F9}"/>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9E-4B22-8BCE-584D9D3B46A2}"/>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9E-4B22-8BCE-584D9D3B46A2}"/>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C-44F3-B342-6263B592C6F3}"/>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C-44F3-B342-6263B592C6F3}"/>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9-48C8-87F0-A5E3F4F5D048}"/>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9-48C8-87F0-A5E3F4F5D048}"/>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93</c:v>
                </c:pt>
                <c:pt idx="2">
                  <c:v>125.1</c:v>
                </c:pt>
                <c:pt idx="3">
                  <c:v>130</c:v>
                </c:pt>
                <c:pt idx="4">
                  <c:v>132.1</c:v>
                </c:pt>
              </c:numCache>
            </c:numRef>
          </c:val>
          <c:extLst>
            <c:ext xmlns:c16="http://schemas.microsoft.com/office/drawing/2014/chart" uri="{C3380CC4-5D6E-409C-BE32-E72D297353CC}">
              <c16:uniqueId val="{00000000-1DEE-48A1-A007-26A1905DFC6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324.60000000000002</c:v>
                </c:pt>
                <c:pt idx="2">
                  <c:v>255.4</c:v>
                </c:pt>
                <c:pt idx="3">
                  <c:v>269.8</c:v>
                </c:pt>
                <c:pt idx="4">
                  <c:v>247.9</c:v>
                </c:pt>
              </c:numCache>
            </c:numRef>
          </c:val>
          <c:smooth val="0"/>
          <c:extLst>
            <c:ext xmlns:c16="http://schemas.microsoft.com/office/drawing/2014/chart" uri="{C3380CC4-5D6E-409C-BE32-E72D297353CC}">
              <c16:uniqueId val="{00000001-1DEE-48A1-A007-26A1905DFC6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DEE-48A1-A007-26A1905DFC6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8C-47DA-9F4E-4E00122412F8}"/>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8C-47DA-9F4E-4E00122412F8}"/>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4C-4A75-827B-D8B2BB2AF4F1}"/>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C-4A75-827B-D8B2BB2AF4F1}"/>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B-4BB8-9D38-FDDF1E014F5B}"/>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B-4BB8-9D38-FDDF1E014F5B}"/>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66-441A-90EF-C20533A43498}"/>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66-441A-90EF-C20533A43498}"/>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74-4D6D-A651-A71AD8C41488}"/>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74-4D6D-A651-A71AD8C41488}"/>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A5-42CD-BCE0-6B3D6996FCC9}"/>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5-42CD-BCE0-6B3D6996FCC9}"/>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4</c:v>
                </c:pt>
                <c:pt idx="2">
                  <c:v>14.1</c:v>
                </c:pt>
                <c:pt idx="3">
                  <c:v>14.7</c:v>
                </c:pt>
                <c:pt idx="4">
                  <c:v>14.9</c:v>
                </c:pt>
              </c:numCache>
            </c:numRef>
          </c:val>
          <c:extLst>
            <c:ext xmlns:c16="http://schemas.microsoft.com/office/drawing/2014/chart" uri="{C3380CC4-5D6E-409C-BE32-E72D297353CC}">
              <c16:uniqueId val="{00000000-B28C-4C03-AF62-281C60AD8315}"/>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13.7</c:v>
                </c:pt>
                <c:pt idx="2">
                  <c:v>12</c:v>
                </c:pt>
                <c:pt idx="3">
                  <c:v>14.5</c:v>
                </c:pt>
                <c:pt idx="4">
                  <c:v>14.9</c:v>
                </c:pt>
              </c:numCache>
            </c:numRef>
          </c:val>
          <c:smooth val="0"/>
          <c:extLst>
            <c:ext xmlns:c16="http://schemas.microsoft.com/office/drawing/2014/chart" uri="{C3380CC4-5D6E-409C-BE32-E72D297353CC}">
              <c16:uniqueId val="{00000001-B28C-4C03-AF62-281C60AD8315}"/>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E64A-4F61-A22D-16F6CBE8D51E}"/>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2.5</c:v>
                </c:pt>
                <c:pt idx="2">
                  <c:v>0.3</c:v>
                </c:pt>
                <c:pt idx="3">
                  <c:v>0.3</c:v>
                </c:pt>
                <c:pt idx="4">
                  <c:v>0.3</c:v>
                </c:pt>
              </c:numCache>
            </c:numRef>
          </c:val>
          <c:smooth val="0"/>
          <c:extLst>
            <c:ext xmlns:c16="http://schemas.microsoft.com/office/drawing/2014/chart" uri="{C3380CC4-5D6E-409C-BE32-E72D297353CC}">
              <c16:uniqueId val="{00000001-E64A-4F61-A22D-16F6CBE8D51E}"/>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1EA2-4ECD-A547-06483AF11ACB}"/>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259</c:v>
                </c:pt>
                <c:pt idx="2">
                  <c:v>197.2</c:v>
                </c:pt>
                <c:pt idx="3">
                  <c:v>184.6</c:v>
                </c:pt>
                <c:pt idx="4">
                  <c:v>174.5</c:v>
                </c:pt>
              </c:numCache>
            </c:numRef>
          </c:val>
          <c:smooth val="0"/>
          <c:extLst>
            <c:ext xmlns:c16="http://schemas.microsoft.com/office/drawing/2014/chart" uri="{C3380CC4-5D6E-409C-BE32-E72D297353CC}">
              <c16:uniqueId val="{00000001-1EA2-4ECD-A547-06483AF11ACB}"/>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BB-4CC5-9E9B-ABD0F9B638E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BB-4CC5-9E9B-ABD0F9B638E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13-4500-B463-26C3A43086CA}"/>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13-4500-B463-26C3A43086C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B613-4500-B463-26C3A43086CA}"/>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48BC-4F8C-A54A-D5497D20C658}"/>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100</c:v>
                </c:pt>
                <c:pt idx="2">
                  <c:v>98.2</c:v>
                </c:pt>
                <c:pt idx="3">
                  <c:v>98.8</c:v>
                </c:pt>
                <c:pt idx="4">
                  <c:v>98.3</c:v>
                </c:pt>
              </c:numCache>
            </c:numRef>
          </c:val>
          <c:smooth val="0"/>
          <c:extLst>
            <c:ext xmlns:c16="http://schemas.microsoft.com/office/drawing/2014/chart" uri="{C3380CC4-5D6E-409C-BE32-E72D297353CC}">
              <c16:uniqueId val="{00000001-48BC-4F8C-A54A-D5497D20C658}"/>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41764.400000000001</c:v>
                </c:pt>
                <c:pt idx="2">
                  <c:v>34596.699999999997</c:v>
                </c:pt>
                <c:pt idx="3">
                  <c:v>29903.8</c:v>
                </c:pt>
                <c:pt idx="4">
                  <c:v>29421.9</c:v>
                </c:pt>
              </c:numCache>
            </c:numRef>
          </c:val>
          <c:extLst>
            <c:ext xmlns:c16="http://schemas.microsoft.com/office/drawing/2014/chart" uri="{C3380CC4-5D6E-409C-BE32-E72D297353CC}">
              <c16:uniqueId val="{00000000-29F2-40E2-AE91-9EB0CB4275E9}"/>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17642.5</c:v>
                </c:pt>
                <c:pt idx="2">
                  <c:v>18815.8</c:v>
                </c:pt>
                <c:pt idx="3">
                  <c:v>22847.9</c:v>
                </c:pt>
                <c:pt idx="4">
                  <c:v>19210.5</c:v>
                </c:pt>
              </c:numCache>
            </c:numRef>
          </c:val>
          <c:smooth val="0"/>
          <c:extLst>
            <c:ext xmlns:c16="http://schemas.microsoft.com/office/drawing/2014/chart" uri="{C3380CC4-5D6E-409C-BE32-E72D297353CC}">
              <c16:uniqueId val="{00000001-29F2-40E2-AE91-9EB0CB4275E9}"/>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-1016</c:v>
                </c:pt>
                <c:pt idx="2">
                  <c:v>5252</c:v>
                </c:pt>
                <c:pt idx="3">
                  <c:v>11479</c:v>
                </c:pt>
                <c:pt idx="4">
                  <c:v>12274</c:v>
                </c:pt>
              </c:numCache>
            </c:numRef>
          </c:val>
          <c:extLst>
            <c:ext xmlns:c16="http://schemas.microsoft.com/office/drawing/2014/chart" uri="{C3380CC4-5D6E-409C-BE32-E72D297353CC}">
              <c16:uniqueId val="{00000000-F22A-45E3-A348-83104804705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58539</c:v>
                </c:pt>
                <c:pt idx="2">
                  <c:v>37685</c:v>
                </c:pt>
                <c:pt idx="3">
                  <c:v>2390</c:v>
                </c:pt>
                <c:pt idx="4">
                  <c:v>32739</c:v>
                </c:pt>
              </c:numCache>
            </c:numRef>
          </c:val>
          <c:smooth val="0"/>
          <c:extLst>
            <c:ext xmlns:c16="http://schemas.microsoft.com/office/drawing/2014/chart" uri="{C3380CC4-5D6E-409C-BE32-E72D297353CC}">
              <c16:uniqueId val="{00000001-F22A-45E3-A348-83104804705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4</c:v>
                </c:pt>
                <c:pt idx="2">
                  <c:v>14.1</c:v>
                </c:pt>
                <c:pt idx="3">
                  <c:v>14.7</c:v>
                </c:pt>
                <c:pt idx="4">
                  <c:v>14.9</c:v>
                </c:pt>
              </c:numCache>
            </c:numRef>
          </c:val>
          <c:extLst>
            <c:ext xmlns:c16="http://schemas.microsoft.com/office/drawing/2014/chart" uri="{C3380CC4-5D6E-409C-BE32-E72D297353CC}">
              <c16:uniqueId val="{00000000-D975-41BA-9F7D-3E742E36AB04}"/>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35.299999999999997</c:v>
                </c:pt>
                <c:pt idx="2">
                  <c:v>32.299999999999997</c:v>
                </c:pt>
                <c:pt idx="3">
                  <c:v>35.799999999999997</c:v>
                </c:pt>
                <c:pt idx="4">
                  <c:v>31.7</c:v>
                </c:pt>
              </c:numCache>
            </c:numRef>
          </c:val>
          <c:smooth val="0"/>
          <c:extLst>
            <c:ext xmlns:c16="http://schemas.microsoft.com/office/drawing/2014/chart" uri="{C3380CC4-5D6E-409C-BE32-E72D297353CC}">
              <c16:uniqueId val="{00000001-D975-41BA-9F7D-3E742E36AB04}"/>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67BE-4756-A94A-82AD73373680}"/>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14.6</c:v>
                </c:pt>
                <c:pt idx="2">
                  <c:v>17.3</c:v>
                </c:pt>
                <c:pt idx="3">
                  <c:v>14.6</c:v>
                </c:pt>
                <c:pt idx="4">
                  <c:v>11.9</c:v>
                </c:pt>
              </c:numCache>
            </c:numRef>
          </c:val>
          <c:smooth val="0"/>
          <c:extLst>
            <c:ext xmlns:c16="http://schemas.microsoft.com/office/drawing/2014/chart" uri="{C3380CC4-5D6E-409C-BE32-E72D297353CC}">
              <c16:uniqueId val="{00000001-67BE-4756-A94A-82AD73373680}"/>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62CC-4F97-AF0F-E65A03375E57}"/>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102</c:v>
                </c:pt>
                <c:pt idx="2">
                  <c:v>100.7</c:v>
                </c:pt>
                <c:pt idx="3">
                  <c:v>100.1</c:v>
                </c:pt>
                <c:pt idx="4">
                  <c:v>132.80000000000001</c:v>
                </c:pt>
              </c:numCache>
            </c:numRef>
          </c:val>
          <c:smooth val="0"/>
          <c:extLst>
            <c:ext xmlns:c16="http://schemas.microsoft.com/office/drawing/2014/chart" uri="{C3380CC4-5D6E-409C-BE32-E72D297353CC}">
              <c16:uniqueId val="{00000001-62CC-4F97-AF0F-E65A03375E57}"/>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DC-41FA-8AC4-A38FF2435A73}"/>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DC-41FA-8AC4-A38FF2435A73}"/>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8841" y="7550275"/>
          <a:ext cx="578333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54020" y="7550275"/>
          <a:ext cx="5792409"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618270" y="7550275"/>
          <a:ext cx="578333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677531" y="7550275"/>
          <a:ext cx="5801933"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768995" y="7550275"/>
          <a:ext cx="579286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6342" y="12425795"/>
          <a:ext cx="5781515" cy="268761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6342" y="15251546"/>
          <a:ext cx="578151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6342" y="18074409"/>
          <a:ext cx="578151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6342" y="20879955"/>
          <a:ext cx="578151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6342" y="23668183"/>
          <a:ext cx="578151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112423" y="12425795"/>
          <a:ext cx="5277703" cy="268761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112423" y="15251546"/>
          <a:ext cx="5277703"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112423" y="18074409"/>
          <a:ext cx="5277703"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112423" y="20879955"/>
          <a:ext cx="5277703"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112423" y="23668183"/>
          <a:ext cx="5277703"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3083483" y="12425795"/>
          <a:ext cx="5287227" cy="268761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3083483" y="15251546"/>
          <a:ext cx="5287227"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3083483" y="18074409"/>
          <a:ext cx="5287227"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3083483" y="20879955"/>
          <a:ext cx="5287227"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3083483" y="23668183"/>
          <a:ext cx="5287227"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9048769" y="12425795"/>
          <a:ext cx="5287228" cy="268761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9048769" y="15251546"/>
          <a:ext cx="528722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9048769" y="18074409"/>
          <a:ext cx="528722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9048769" y="20879955"/>
          <a:ext cx="528722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9048769" y="23668183"/>
          <a:ext cx="528722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5055702" y="12425795"/>
          <a:ext cx="5287227" cy="268761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5055702" y="15251546"/>
          <a:ext cx="528722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5055702" y="18074409"/>
          <a:ext cx="528722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5055702" y="20879955"/>
          <a:ext cx="528722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5055702" y="23668183"/>
          <a:ext cx="528722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7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7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7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5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5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75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75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75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75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75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75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75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75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76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76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76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76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76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76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76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767"/>
                </a:ext>
              </a:extLst>
            </xdr:cNvPicPr>
          </xdr:nvPicPr>
          <xdr:blipFill>
            <a:blip xmlns:r="http://schemas.openxmlformats.org/officeDocument/2006/relationships" r:embed="rId42"/>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768"/>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769"/>
                </a:ext>
              </a:extLst>
            </xdr:cNvPicPr>
          </xdr:nvPicPr>
          <xdr:blipFill>
            <a:blip xmlns:r="http://schemas.openxmlformats.org/officeDocument/2006/relationships" r:embed="rId42"/>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770"/>
                </a:ext>
              </a:extLst>
            </xdr:cNvPicPr>
          </xdr:nvPicPr>
          <xdr:blipFill>
            <a:blip xmlns:r="http://schemas.openxmlformats.org/officeDocument/2006/relationships" r:embed="rId43"/>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771"/>
                </a:ext>
              </a:extLst>
            </xdr:cNvPicPr>
          </xdr:nvPicPr>
          <xdr:blipFill>
            <a:blip xmlns:r="http://schemas.openxmlformats.org/officeDocument/2006/relationships" r:embed="rId4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772"/>
                </a:ext>
              </a:extLst>
            </xdr:cNvPicPr>
          </xdr:nvPicPr>
          <xdr:blipFill>
            <a:blip xmlns:r="http://schemas.openxmlformats.org/officeDocument/2006/relationships" r:embed="rId45"/>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773"/>
                </a:ext>
              </a:extLst>
            </xdr:cNvPicPr>
          </xdr:nvPicPr>
          <xdr:blipFill>
            <a:blip xmlns:r="http://schemas.openxmlformats.org/officeDocument/2006/relationships" r:embed="rId4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77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77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78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78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78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78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78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78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78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78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78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78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79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79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79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30" zoomScaleNormal="30"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熊本県　上天草市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275</v>
      </c>
      <c r="T3" s="179"/>
      <c r="U3" s="179"/>
      <c r="V3" s="179"/>
      <c r="W3" s="179"/>
      <c r="X3" s="179"/>
      <c r="Y3" s="179"/>
      <c r="Z3" s="179"/>
      <c r="AA3" s="179"/>
      <c r="AB3" s="179"/>
      <c r="AC3" s="179"/>
      <c r="AD3" s="179"/>
      <c r="AE3" s="179"/>
      <c r="AF3" s="179"/>
      <c r="AG3" s="179"/>
      <c r="AH3" s="180"/>
      <c r="AI3" s="1"/>
      <c r="AJ3" s="1"/>
      <c r="AK3" s="112" t="s">
        <v>271</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3</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38.25" customHeight="1" x14ac:dyDescent="0.15">
      <c r="A7" s="1"/>
      <c r="B7" s="167" t="str">
        <f>データ!Q6</f>
        <v>-</v>
      </c>
      <c r="C7" s="168"/>
      <c r="D7" s="168"/>
      <c r="E7" s="168"/>
      <c r="F7" s="169" t="s">
        <v>273</v>
      </c>
      <c r="G7" s="170"/>
      <c r="H7" s="170"/>
      <c r="I7" s="170"/>
      <c r="J7" s="171" t="s">
        <v>274</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f>データ!AM6</f>
        <v>348</v>
      </c>
      <c r="I15" s="143"/>
      <c r="J15" s="143">
        <f>データ!AN6</f>
        <v>1230</v>
      </c>
      <c r="K15" s="143"/>
      <c r="L15" s="143">
        <f>データ!AO6</f>
        <v>1278</v>
      </c>
      <c r="M15" s="143"/>
      <c r="N15" s="144">
        <f>データ!AP6</f>
        <v>1299</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t="str">
        <f>データ!AQ6</f>
        <v>-</v>
      </c>
      <c r="G16" s="146"/>
      <c r="H16" s="146">
        <f>データ!AR6</f>
        <v>348</v>
      </c>
      <c r="I16" s="146"/>
      <c r="J16" s="146">
        <f>データ!AS6</f>
        <v>1230</v>
      </c>
      <c r="K16" s="146"/>
      <c r="L16" s="146">
        <f>データ!AT6</f>
        <v>1278</v>
      </c>
      <c r="M16" s="146"/>
      <c r="N16" s="138">
        <f>データ!AU6</f>
        <v>1299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46752</v>
      </c>
      <c r="J19" s="136"/>
      <c r="K19" s="136"/>
      <c r="L19" s="136">
        <f>データ!AX6</f>
        <v>46752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272</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276</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EhDrjSYNpNBstk6R0nXFBypeBHopuAYnzTsqDKmfhARv5hssdBRs3vYcD2egXQioNJ9QOv5GU8AfPCiG/MMTNA==" saltValue="Iohfvdel2qb4i0xxWFVGY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2017</v>
      </c>
      <c r="C6" s="67" t="str">
        <f t="shared" ref="C6:AX6" si="6">C7</f>
        <v>432121</v>
      </c>
      <c r="D6" s="67" t="str">
        <f t="shared" si="6"/>
        <v>47</v>
      </c>
      <c r="E6" s="67" t="str">
        <f t="shared" si="6"/>
        <v>04</v>
      </c>
      <c r="F6" s="67" t="str">
        <f t="shared" si="6"/>
        <v>0</v>
      </c>
      <c r="G6" s="67" t="str">
        <f t="shared" si="6"/>
        <v>000</v>
      </c>
      <c r="H6" s="67" t="str">
        <f t="shared" si="6"/>
        <v>熊本県　上天草市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3</v>
      </c>
      <c r="Q6" s="69" t="str">
        <f t="shared" si="6"/>
        <v>-</v>
      </c>
      <c r="R6" s="70" t="str">
        <f>R7</f>
        <v>平成41年9月30日　上天草市貝場太陽光発電所</v>
      </c>
      <c r="S6" s="71" t="str">
        <f t="shared" si="6"/>
        <v>平成47年1月31日　上天草市貝場太陽光発電所</v>
      </c>
      <c r="T6" s="67" t="str">
        <f t="shared" si="6"/>
        <v>無</v>
      </c>
      <c r="U6" s="71" t="str">
        <f t="shared" si="6"/>
        <v>九州電力株式会社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348</v>
      </c>
      <c r="AN6" s="69">
        <f t="shared" si="6"/>
        <v>1230</v>
      </c>
      <c r="AO6" s="69">
        <f t="shared" si="6"/>
        <v>1278</v>
      </c>
      <c r="AP6" s="69">
        <f t="shared" si="6"/>
        <v>1299</v>
      </c>
      <c r="AQ6" s="69" t="str">
        <f t="shared" si="6"/>
        <v>-</v>
      </c>
      <c r="AR6" s="69">
        <f t="shared" si="6"/>
        <v>348</v>
      </c>
      <c r="AS6" s="69">
        <f t="shared" si="6"/>
        <v>1230</v>
      </c>
      <c r="AT6" s="69">
        <f t="shared" si="6"/>
        <v>1278</v>
      </c>
      <c r="AU6" s="69">
        <f t="shared" si="6"/>
        <v>1299</v>
      </c>
      <c r="AV6" s="69" t="str">
        <f t="shared" si="6"/>
        <v>-</v>
      </c>
      <c r="AW6" s="69">
        <f t="shared" si="6"/>
        <v>46752</v>
      </c>
      <c r="AX6" s="69">
        <f t="shared" si="6"/>
        <v>46752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3</v>
      </c>
      <c r="Q7" s="80" t="s">
        <v>126</v>
      </c>
      <c r="R7" s="81" t="s">
        <v>127</v>
      </c>
      <c r="S7" s="81" t="s">
        <v>128</v>
      </c>
      <c r="T7" s="82" t="s">
        <v>129</v>
      </c>
      <c r="U7" s="81" t="s">
        <v>130</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v>348</v>
      </c>
      <c r="AN7" s="80">
        <v>1230</v>
      </c>
      <c r="AO7" s="80">
        <v>1278</v>
      </c>
      <c r="AP7" s="80">
        <v>1299</v>
      </c>
      <c r="AQ7" s="80" t="s">
        <v>126</v>
      </c>
      <c r="AR7" s="80">
        <v>348</v>
      </c>
      <c r="AS7" s="80">
        <v>1230</v>
      </c>
      <c r="AT7" s="80">
        <v>1278</v>
      </c>
      <c r="AU7" s="80">
        <v>1299</v>
      </c>
      <c r="AV7" s="80" t="s">
        <v>126</v>
      </c>
      <c r="AW7" s="80">
        <v>46752</v>
      </c>
      <c r="AX7" s="80">
        <v>46752</v>
      </c>
      <c r="AY7" s="83" t="s">
        <v>126</v>
      </c>
      <c r="AZ7" s="83">
        <v>122.8</v>
      </c>
      <c r="BA7" s="83">
        <v>112.3</v>
      </c>
      <c r="BB7" s="83">
        <v>130</v>
      </c>
      <c r="BC7" s="83">
        <v>132.1</v>
      </c>
      <c r="BD7" s="83" t="s">
        <v>126</v>
      </c>
      <c r="BE7" s="83">
        <v>124.4</v>
      </c>
      <c r="BF7" s="83">
        <v>118.8</v>
      </c>
      <c r="BG7" s="83">
        <v>88.8</v>
      </c>
      <c r="BH7" s="83">
        <v>121.3</v>
      </c>
      <c r="BI7" s="83">
        <v>100</v>
      </c>
      <c r="BJ7" s="83" t="s">
        <v>126</v>
      </c>
      <c r="BK7" s="83">
        <v>93</v>
      </c>
      <c r="BL7" s="83">
        <v>125.1</v>
      </c>
      <c r="BM7" s="83">
        <v>130</v>
      </c>
      <c r="BN7" s="83">
        <v>132.1</v>
      </c>
      <c r="BO7" s="83" t="s">
        <v>126</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v>41764.400000000001</v>
      </c>
      <c r="CH7" s="83">
        <v>34596.699999999997</v>
      </c>
      <c r="CI7" s="83">
        <v>29903.8</v>
      </c>
      <c r="CJ7" s="83">
        <v>29421.9</v>
      </c>
      <c r="CK7" s="83" t="s">
        <v>126</v>
      </c>
      <c r="CL7" s="83">
        <v>17642.5</v>
      </c>
      <c r="CM7" s="83">
        <v>18815.8</v>
      </c>
      <c r="CN7" s="83">
        <v>22847.9</v>
      </c>
      <c r="CO7" s="83">
        <v>19210.5</v>
      </c>
      <c r="CP7" s="80" t="s">
        <v>126</v>
      </c>
      <c r="CQ7" s="80">
        <v>-1016</v>
      </c>
      <c r="CR7" s="80">
        <v>5252</v>
      </c>
      <c r="CS7" s="80">
        <v>11479</v>
      </c>
      <c r="CT7" s="80">
        <v>12274</v>
      </c>
      <c r="CU7" s="80" t="s">
        <v>126</v>
      </c>
      <c r="CV7" s="80">
        <v>58539</v>
      </c>
      <c r="CW7" s="80">
        <v>37685</v>
      </c>
      <c r="CX7" s="80">
        <v>2390</v>
      </c>
      <c r="CY7" s="80">
        <v>32739</v>
      </c>
      <c r="CZ7" s="80">
        <v>994</v>
      </c>
      <c r="DA7" s="83" t="s">
        <v>126</v>
      </c>
      <c r="DB7" s="83">
        <v>4</v>
      </c>
      <c r="DC7" s="83">
        <v>14.1</v>
      </c>
      <c r="DD7" s="83">
        <v>14.7</v>
      </c>
      <c r="DE7" s="83">
        <v>14.9</v>
      </c>
      <c r="DF7" s="83" t="s">
        <v>126</v>
      </c>
      <c r="DG7" s="83">
        <v>35.299999999999997</v>
      </c>
      <c r="DH7" s="83">
        <v>32.299999999999997</v>
      </c>
      <c r="DI7" s="83">
        <v>35.799999999999997</v>
      </c>
      <c r="DJ7" s="83">
        <v>31.7</v>
      </c>
      <c r="DK7" s="83" t="s">
        <v>126</v>
      </c>
      <c r="DL7" s="83">
        <v>0</v>
      </c>
      <c r="DM7" s="83">
        <v>0</v>
      </c>
      <c r="DN7" s="83">
        <v>0</v>
      </c>
      <c r="DO7" s="83">
        <v>0</v>
      </c>
      <c r="DP7" s="83" t="s">
        <v>126</v>
      </c>
      <c r="DQ7" s="83">
        <v>14.6</v>
      </c>
      <c r="DR7" s="83">
        <v>17.3</v>
      </c>
      <c r="DS7" s="83">
        <v>14.6</v>
      </c>
      <c r="DT7" s="83">
        <v>11.9</v>
      </c>
      <c r="DU7" s="83" t="s">
        <v>126</v>
      </c>
      <c r="DV7" s="83">
        <v>0</v>
      </c>
      <c r="DW7" s="83">
        <v>0</v>
      </c>
      <c r="DX7" s="83">
        <v>0</v>
      </c>
      <c r="DY7" s="83">
        <v>0</v>
      </c>
      <c r="DZ7" s="83" t="s">
        <v>126</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v>100</v>
      </c>
      <c r="EQ7" s="83">
        <v>100</v>
      </c>
      <c r="ER7" s="83">
        <v>100</v>
      </c>
      <c r="ES7" s="83">
        <v>100</v>
      </c>
      <c r="ET7" s="83" t="s">
        <v>126</v>
      </c>
      <c r="EU7" s="83">
        <v>74.599999999999994</v>
      </c>
      <c r="EV7" s="83">
        <v>77.099999999999994</v>
      </c>
      <c r="EW7" s="83">
        <v>79.8</v>
      </c>
      <c r="EX7" s="83">
        <v>88</v>
      </c>
      <c r="EY7" s="80" t="s">
        <v>126</v>
      </c>
      <c r="EZ7" s="83" t="s">
        <v>126</v>
      </c>
      <c r="FA7" s="83" t="s">
        <v>126</v>
      </c>
      <c r="FB7" s="83" t="s">
        <v>126</v>
      </c>
      <c r="FC7" s="83" t="s">
        <v>126</v>
      </c>
      <c r="FD7" s="83" t="s">
        <v>126</v>
      </c>
      <c r="FE7" s="83" t="s">
        <v>126</v>
      </c>
      <c r="FF7" s="83">
        <v>56.1</v>
      </c>
      <c r="FG7" s="83">
        <v>61.8</v>
      </c>
      <c r="FH7" s="83">
        <v>61.6</v>
      </c>
      <c r="FI7" s="83">
        <v>57.3</v>
      </c>
      <c r="FJ7" s="83" t="s">
        <v>126</v>
      </c>
      <c r="FK7" s="83" t="s">
        <v>126</v>
      </c>
      <c r="FL7" s="83" t="s">
        <v>126</v>
      </c>
      <c r="FM7" s="83" t="s">
        <v>126</v>
      </c>
      <c r="FN7" s="83" t="s">
        <v>126</v>
      </c>
      <c r="FO7" s="83" t="s">
        <v>126</v>
      </c>
      <c r="FP7" s="83">
        <v>16.7</v>
      </c>
      <c r="FQ7" s="83">
        <v>8.6999999999999993</v>
      </c>
      <c r="FR7" s="83">
        <v>5.7</v>
      </c>
      <c r="FS7" s="83">
        <v>4.2</v>
      </c>
      <c r="FT7" s="83" t="s">
        <v>126</v>
      </c>
      <c r="FU7" s="83" t="s">
        <v>126</v>
      </c>
      <c r="FV7" s="83" t="s">
        <v>126</v>
      </c>
      <c r="FW7" s="83" t="s">
        <v>126</v>
      </c>
      <c r="FX7" s="83" t="s">
        <v>126</v>
      </c>
      <c r="FY7" s="83" t="s">
        <v>126</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t="s">
        <v>126</v>
      </c>
      <c r="GT7" s="83">
        <v>58.4</v>
      </c>
      <c r="GU7" s="83">
        <v>80.599999999999994</v>
      </c>
      <c r="GV7" s="83">
        <v>85.6</v>
      </c>
      <c r="GW7" s="83">
        <v>92</v>
      </c>
      <c r="GX7" s="80" t="s">
        <v>126</v>
      </c>
      <c r="GY7" s="83" t="s">
        <v>126</v>
      </c>
      <c r="GZ7" s="83" t="s">
        <v>126</v>
      </c>
      <c r="HA7" s="83" t="s">
        <v>126</v>
      </c>
      <c r="HB7" s="83" t="s">
        <v>126</v>
      </c>
      <c r="HC7" s="83" t="s">
        <v>126</v>
      </c>
      <c r="HD7" s="83" t="s">
        <v>126</v>
      </c>
      <c r="HE7" s="83">
        <v>48.9</v>
      </c>
      <c r="HF7" s="83">
        <v>47.8</v>
      </c>
      <c r="HG7" s="83">
        <v>53.5</v>
      </c>
      <c r="HH7" s="83">
        <v>62.3</v>
      </c>
      <c r="HI7" s="83" t="s">
        <v>126</v>
      </c>
      <c r="HJ7" s="83" t="s">
        <v>126</v>
      </c>
      <c r="HK7" s="83" t="s">
        <v>126</v>
      </c>
      <c r="HL7" s="83" t="s">
        <v>126</v>
      </c>
      <c r="HM7" s="83" t="s">
        <v>126</v>
      </c>
      <c r="HN7" s="83" t="s">
        <v>126</v>
      </c>
      <c r="HO7" s="83">
        <v>5.5</v>
      </c>
      <c r="HP7" s="83">
        <v>13.8</v>
      </c>
      <c r="HQ7" s="83">
        <v>9.4</v>
      </c>
      <c r="HR7" s="83">
        <v>8.1999999999999993</v>
      </c>
      <c r="HS7" s="83" t="s">
        <v>126</v>
      </c>
      <c r="HT7" s="83" t="s">
        <v>126</v>
      </c>
      <c r="HU7" s="83" t="s">
        <v>126</v>
      </c>
      <c r="HV7" s="83" t="s">
        <v>126</v>
      </c>
      <c r="HW7" s="83" t="s">
        <v>126</v>
      </c>
      <c r="HX7" s="83" t="s">
        <v>126</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v>55.8</v>
      </c>
      <c r="IT7" s="83">
        <v>57.2</v>
      </c>
      <c r="IU7" s="83">
        <v>54.1</v>
      </c>
      <c r="IV7" s="83">
        <v>58.2</v>
      </c>
      <c r="IW7" s="80" t="s">
        <v>126</v>
      </c>
      <c r="IX7" s="83" t="s">
        <v>126</v>
      </c>
      <c r="IY7" s="83" t="s">
        <v>126</v>
      </c>
      <c r="IZ7" s="83" t="s">
        <v>126</v>
      </c>
      <c r="JA7" s="83" t="s">
        <v>126</v>
      </c>
      <c r="JB7" s="83" t="s">
        <v>126</v>
      </c>
      <c r="JC7" s="83" t="s">
        <v>126</v>
      </c>
      <c r="JD7" s="83">
        <v>18.5</v>
      </c>
      <c r="JE7" s="83">
        <v>16.100000000000001</v>
      </c>
      <c r="JF7" s="83">
        <v>19.600000000000001</v>
      </c>
      <c r="JG7" s="83">
        <v>17.899999999999999</v>
      </c>
      <c r="JH7" s="83" t="s">
        <v>126</v>
      </c>
      <c r="JI7" s="83" t="s">
        <v>126</v>
      </c>
      <c r="JJ7" s="83" t="s">
        <v>126</v>
      </c>
      <c r="JK7" s="83" t="s">
        <v>126</v>
      </c>
      <c r="JL7" s="83" t="s">
        <v>126</v>
      </c>
      <c r="JM7" s="83" t="s">
        <v>126</v>
      </c>
      <c r="JN7" s="83">
        <v>46.6</v>
      </c>
      <c r="JO7" s="83">
        <v>48.3</v>
      </c>
      <c r="JP7" s="83">
        <v>48.2</v>
      </c>
      <c r="JQ7" s="83">
        <v>34.5</v>
      </c>
      <c r="JR7" s="83" t="s">
        <v>126</v>
      </c>
      <c r="JS7" s="83" t="s">
        <v>126</v>
      </c>
      <c r="JT7" s="83" t="s">
        <v>126</v>
      </c>
      <c r="JU7" s="83" t="s">
        <v>126</v>
      </c>
      <c r="JV7" s="83" t="s">
        <v>126</v>
      </c>
      <c r="JW7" s="83" t="s">
        <v>126</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v>98.4</v>
      </c>
      <c r="KS7" s="83">
        <v>98.4</v>
      </c>
      <c r="KT7" s="83">
        <v>99.1</v>
      </c>
      <c r="KU7" s="83">
        <v>98.8</v>
      </c>
      <c r="KV7" s="80">
        <v>994</v>
      </c>
      <c r="KW7" s="83" t="s">
        <v>126</v>
      </c>
      <c r="KX7" s="83">
        <v>4</v>
      </c>
      <c r="KY7" s="83">
        <v>14.1</v>
      </c>
      <c r="KZ7" s="83">
        <v>14.7</v>
      </c>
      <c r="LA7" s="83">
        <v>14.9</v>
      </c>
      <c r="LB7" s="83" t="s">
        <v>126</v>
      </c>
      <c r="LC7" s="83">
        <v>13.7</v>
      </c>
      <c r="LD7" s="83">
        <v>12</v>
      </c>
      <c r="LE7" s="83">
        <v>14.5</v>
      </c>
      <c r="LF7" s="83">
        <v>14.9</v>
      </c>
      <c r="LG7" s="83" t="s">
        <v>126</v>
      </c>
      <c r="LH7" s="83">
        <v>0</v>
      </c>
      <c r="LI7" s="83">
        <v>0</v>
      </c>
      <c r="LJ7" s="83">
        <v>0</v>
      </c>
      <c r="LK7" s="83">
        <v>0</v>
      </c>
      <c r="LL7" s="83" t="s">
        <v>126</v>
      </c>
      <c r="LM7" s="83">
        <v>2.5</v>
      </c>
      <c r="LN7" s="83">
        <v>0.3</v>
      </c>
      <c r="LO7" s="83">
        <v>0.3</v>
      </c>
      <c r="LP7" s="83">
        <v>0.3</v>
      </c>
      <c r="LQ7" s="83" t="s">
        <v>126</v>
      </c>
      <c r="LR7" s="83">
        <v>0</v>
      </c>
      <c r="LS7" s="83">
        <v>0</v>
      </c>
      <c r="LT7" s="83">
        <v>0</v>
      </c>
      <c r="LU7" s="83">
        <v>0</v>
      </c>
      <c r="LV7" s="83" t="s">
        <v>126</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v>100</v>
      </c>
      <c r="MM7" s="83">
        <v>100</v>
      </c>
      <c r="MN7" s="83">
        <v>100</v>
      </c>
      <c r="MO7" s="83">
        <v>100</v>
      </c>
      <c r="MP7" s="83" t="s">
        <v>126</v>
      </c>
      <c r="MQ7" s="83">
        <v>100</v>
      </c>
      <c r="MR7" s="83">
        <v>98.2</v>
      </c>
      <c r="MS7" s="83">
        <v>98.8</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v>3</v>
      </c>
      <c r="NI7" s="83">
        <v>3</v>
      </c>
      <c r="NJ7" s="83">
        <v>3</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（最大出力合計994kW）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（最大出力合計994kW）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t="str">
        <f>AY7</f>
        <v>-</v>
      </c>
      <c r="AZ11" s="95">
        <f>AZ7</f>
        <v>122.8</v>
      </c>
      <c r="BA11" s="95">
        <f>BA7</f>
        <v>112.3</v>
      </c>
      <c r="BB11" s="95">
        <f>BB7</f>
        <v>130</v>
      </c>
      <c r="BC11" s="95">
        <f>BC7</f>
        <v>132.1</v>
      </c>
      <c r="BD11" s="84"/>
      <c r="BE11" s="84"/>
      <c r="BF11" s="84"/>
      <c r="BG11" s="84"/>
      <c r="BH11" s="84"/>
      <c r="BI11" s="94" t="s">
        <v>141</v>
      </c>
      <c r="BJ11" s="95" t="str">
        <f>BJ7</f>
        <v>-</v>
      </c>
      <c r="BK11" s="95">
        <f>BK7</f>
        <v>93</v>
      </c>
      <c r="BL11" s="95">
        <f>BL7</f>
        <v>125.1</v>
      </c>
      <c r="BM11" s="95">
        <f>BM7</f>
        <v>130</v>
      </c>
      <c r="BN11" s="95">
        <f>BN7</f>
        <v>132.1</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141</v>
      </c>
      <c r="CF11" s="95" t="str">
        <f>CF7</f>
        <v>-</v>
      </c>
      <c r="CG11" s="95">
        <f>CG7</f>
        <v>41764.400000000001</v>
      </c>
      <c r="CH11" s="95">
        <f>CH7</f>
        <v>34596.699999999997</v>
      </c>
      <c r="CI11" s="95">
        <f>CI7</f>
        <v>29903.8</v>
      </c>
      <c r="CJ11" s="95">
        <f>CJ7</f>
        <v>29421.9</v>
      </c>
      <c r="CK11" s="84"/>
      <c r="CL11" s="84"/>
      <c r="CM11" s="84"/>
      <c r="CN11" s="84"/>
      <c r="CO11" s="94" t="s">
        <v>143</v>
      </c>
      <c r="CP11" s="96" t="str">
        <f>CP7</f>
        <v>-</v>
      </c>
      <c r="CQ11" s="96">
        <f>CQ7</f>
        <v>-1016</v>
      </c>
      <c r="CR11" s="96">
        <f>CR7</f>
        <v>5252</v>
      </c>
      <c r="CS11" s="96">
        <f>CS7</f>
        <v>11479</v>
      </c>
      <c r="CT11" s="96">
        <f>CT7</f>
        <v>12274</v>
      </c>
      <c r="CU11" s="84"/>
      <c r="CV11" s="84"/>
      <c r="CW11" s="84"/>
      <c r="CX11" s="84"/>
      <c r="CY11" s="84"/>
      <c r="CZ11" s="94" t="s">
        <v>140</v>
      </c>
      <c r="DA11" s="95" t="str">
        <f>DA7</f>
        <v>-</v>
      </c>
      <c r="DB11" s="95">
        <f>DB7</f>
        <v>4</v>
      </c>
      <c r="DC11" s="95">
        <f>DC7</f>
        <v>14.1</v>
      </c>
      <c r="DD11" s="95">
        <f>DD7</f>
        <v>14.7</v>
      </c>
      <c r="DE11" s="95">
        <f>DE7</f>
        <v>14.9</v>
      </c>
      <c r="DF11" s="84"/>
      <c r="DG11" s="84"/>
      <c r="DH11" s="84"/>
      <c r="DI11" s="84"/>
      <c r="DJ11" s="94" t="s">
        <v>144</v>
      </c>
      <c r="DK11" s="95" t="str">
        <f>DK7</f>
        <v>-</v>
      </c>
      <c r="DL11" s="95">
        <f>DL7</f>
        <v>0</v>
      </c>
      <c r="DM11" s="95">
        <f>DM7</f>
        <v>0</v>
      </c>
      <c r="DN11" s="95">
        <f>DN7</f>
        <v>0</v>
      </c>
      <c r="DO11" s="95">
        <f>DO7</f>
        <v>0</v>
      </c>
      <c r="DP11" s="84"/>
      <c r="DQ11" s="84"/>
      <c r="DR11" s="84"/>
      <c r="DS11" s="84"/>
      <c r="DT11" s="94" t="s">
        <v>145</v>
      </c>
      <c r="DU11" s="95" t="str">
        <f>DU7</f>
        <v>-</v>
      </c>
      <c r="DV11" s="95">
        <f>DV7</f>
        <v>0</v>
      </c>
      <c r="DW11" s="95">
        <f>DW7</f>
        <v>0</v>
      </c>
      <c r="DX11" s="95">
        <f>DX7</f>
        <v>0</v>
      </c>
      <c r="DY11" s="95">
        <f>DY7</f>
        <v>0</v>
      </c>
      <c r="DZ11" s="84"/>
      <c r="EA11" s="84"/>
      <c r="EB11" s="84"/>
      <c r="EC11" s="84"/>
      <c r="ED11" s="94" t="s">
        <v>145</v>
      </c>
      <c r="EE11" s="95" t="str">
        <f>EE7</f>
        <v>-</v>
      </c>
      <c r="EF11" s="95" t="str">
        <f>EF7</f>
        <v>-</v>
      </c>
      <c r="EG11" s="95" t="str">
        <f>EG7</f>
        <v>-</v>
      </c>
      <c r="EH11" s="95" t="str">
        <f>EH7</f>
        <v>-</v>
      </c>
      <c r="EI11" s="95" t="str">
        <f>EI7</f>
        <v>-</v>
      </c>
      <c r="EJ11" s="84"/>
      <c r="EK11" s="84"/>
      <c r="EL11" s="84"/>
      <c r="EM11" s="84"/>
      <c r="EN11" s="94" t="s">
        <v>145</v>
      </c>
      <c r="EO11" s="95" t="str">
        <f>EO7</f>
        <v>-</v>
      </c>
      <c r="EP11" s="95">
        <f>EP7</f>
        <v>100</v>
      </c>
      <c r="EQ11" s="95">
        <f>EQ7</f>
        <v>100</v>
      </c>
      <c r="ER11" s="95">
        <f>ER7</f>
        <v>100</v>
      </c>
      <c r="ES11" s="95">
        <f>ES7</f>
        <v>100</v>
      </c>
      <c r="ET11" s="84"/>
      <c r="EU11" s="84"/>
      <c r="EV11" s="84"/>
      <c r="EW11" s="84"/>
      <c r="EX11" s="84"/>
      <c r="EY11" s="94" t="s">
        <v>145</v>
      </c>
      <c r="EZ11" s="95" t="str">
        <f>EZ7</f>
        <v>-</v>
      </c>
      <c r="FA11" s="95" t="str">
        <f>FA7</f>
        <v>-</v>
      </c>
      <c r="FB11" s="95" t="str">
        <f>FB7</f>
        <v>-</v>
      </c>
      <c r="FC11" s="95" t="str">
        <f>FC7</f>
        <v>-</v>
      </c>
      <c r="FD11" s="95" t="str">
        <f>FD7</f>
        <v>-</v>
      </c>
      <c r="FE11" s="84"/>
      <c r="FF11" s="84"/>
      <c r="FG11" s="84"/>
      <c r="FH11" s="84"/>
      <c r="FI11" s="94" t="s">
        <v>146</v>
      </c>
      <c r="FJ11" s="95" t="str">
        <f>FJ7</f>
        <v>-</v>
      </c>
      <c r="FK11" s="95" t="str">
        <f>FK7</f>
        <v>-</v>
      </c>
      <c r="FL11" s="95" t="str">
        <f>FL7</f>
        <v>-</v>
      </c>
      <c r="FM11" s="95" t="str">
        <f>FM7</f>
        <v>-</v>
      </c>
      <c r="FN11" s="95" t="str">
        <f>FN7</f>
        <v>-</v>
      </c>
      <c r="FO11" s="84"/>
      <c r="FP11" s="84"/>
      <c r="FQ11" s="84"/>
      <c r="FR11" s="84"/>
      <c r="FS11" s="94" t="s">
        <v>146</v>
      </c>
      <c r="FT11" s="95" t="str">
        <f>FT7</f>
        <v>-</v>
      </c>
      <c r="FU11" s="95" t="str">
        <f>FU7</f>
        <v>-</v>
      </c>
      <c r="FV11" s="95" t="str">
        <f>FV7</f>
        <v>-</v>
      </c>
      <c r="FW11" s="95" t="str">
        <f>FW7</f>
        <v>-</v>
      </c>
      <c r="FX11" s="95" t="str">
        <f>FX7</f>
        <v>-</v>
      </c>
      <c r="FY11" s="84"/>
      <c r="FZ11" s="84"/>
      <c r="GA11" s="84"/>
      <c r="GB11" s="84"/>
      <c r="GC11" s="94" t="s">
        <v>145</v>
      </c>
      <c r="GD11" s="95" t="str">
        <f>GD7</f>
        <v>-</v>
      </c>
      <c r="GE11" s="95" t="str">
        <f>GE7</f>
        <v>-</v>
      </c>
      <c r="GF11" s="95" t="str">
        <f>GF7</f>
        <v>-</v>
      </c>
      <c r="GG11" s="95" t="str">
        <f>GG7</f>
        <v>-</v>
      </c>
      <c r="GH11" s="95" t="str">
        <f>GH7</f>
        <v>-</v>
      </c>
      <c r="GI11" s="84"/>
      <c r="GJ11" s="84"/>
      <c r="GK11" s="84"/>
      <c r="GL11" s="84"/>
      <c r="GM11" s="94" t="s">
        <v>145</v>
      </c>
      <c r="GN11" s="95" t="str">
        <f>GN7</f>
        <v>-</v>
      </c>
      <c r="GO11" s="95" t="str">
        <f>GO7</f>
        <v>-</v>
      </c>
      <c r="GP11" s="95" t="str">
        <f>GP7</f>
        <v>-</v>
      </c>
      <c r="GQ11" s="95" t="str">
        <f>GQ7</f>
        <v>-</v>
      </c>
      <c r="GR11" s="95" t="str">
        <f>GR7</f>
        <v>-</v>
      </c>
      <c r="GS11" s="84"/>
      <c r="GT11" s="84"/>
      <c r="GU11" s="84"/>
      <c r="GV11" s="84"/>
      <c r="GW11" s="84"/>
      <c r="GX11" s="94" t="s">
        <v>145</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145</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145</v>
      </c>
      <c r="JR11" s="95" t="str">
        <f>JR7</f>
        <v>-</v>
      </c>
      <c r="JS11" s="95" t="str">
        <f>JS7</f>
        <v>-</v>
      </c>
      <c r="JT11" s="95" t="str">
        <f>JT7</f>
        <v>-</v>
      </c>
      <c r="JU11" s="95" t="str">
        <f>JU7</f>
        <v>-</v>
      </c>
      <c r="JV11" s="95" t="str">
        <f>JV7</f>
        <v>-</v>
      </c>
      <c r="JW11" s="84"/>
      <c r="JX11" s="84"/>
      <c r="JY11" s="84"/>
      <c r="JZ11" s="84"/>
      <c r="KA11" s="94" t="s">
        <v>145</v>
      </c>
      <c r="KB11" s="95" t="str">
        <f>KB7</f>
        <v>-</v>
      </c>
      <c r="KC11" s="95" t="str">
        <f>KC7</f>
        <v>-</v>
      </c>
      <c r="KD11" s="95" t="str">
        <f>KD7</f>
        <v>-</v>
      </c>
      <c r="KE11" s="95" t="str">
        <f>KE7</f>
        <v>-</v>
      </c>
      <c r="KF11" s="95" t="str">
        <f>KF7</f>
        <v>-</v>
      </c>
      <c r="KG11" s="84"/>
      <c r="KH11" s="84"/>
      <c r="KI11" s="84"/>
      <c r="KJ11" s="84"/>
      <c r="KK11" s="94" t="s">
        <v>145</v>
      </c>
      <c r="KL11" s="95" t="str">
        <f>KL7</f>
        <v>-</v>
      </c>
      <c r="KM11" s="95" t="str">
        <f>KM7</f>
        <v>-</v>
      </c>
      <c r="KN11" s="95" t="str">
        <f>KN7</f>
        <v>-</v>
      </c>
      <c r="KO11" s="95" t="str">
        <f>KO7</f>
        <v>-</v>
      </c>
      <c r="KP11" s="95" t="str">
        <f>KP7</f>
        <v>-</v>
      </c>
      <c r="KQ11" s="84"/>
      <c r="KR11" s="84"/>
      <c r="KS11" s="84"/>
      <c r="KT11" s="84"/>
      <c r="KU11" s="84"/>
      <c r="KV11" s="94" t="s">
        <v>145</v>
      </c>
      <c r="KW11" s="95" t="str">
        <f>KW7</f>
        <v>-</v>
      </c>
      <c r="KX11" s="95">
        <f>KX7</f>
        <v>4</v>
      </c>
      <c r="KY11" s="95">
        <f>KY7</f>
        <v>14.1</v>
      </c>
      <c r="KZ11" s="95">
        <f>KZ7</f>
        <v>14.7</v>
      </c>
      <c r="LA11" s="95">
        <f>LA7</f>
        <v>14.9</v>
      </c>
      <c r="LB11" s="84"/>
      <c r="LC11" s="84"/>
      <c r="LD11" s="84"/>
      <c r="LE11" s="84"/>
      <c r="LF11" s="94" t="s">
        <v>145</v>
      </c>
      <c r="LG11" s="95" t="str">
        <f>LG7</f>
        <v>-</v>
      </c>
      <c r="LH11" s="95">
        <f>LH7</f>
        <v>0</v>
      </c>
      <c r="LI11" s="95">
        <f>LI7</f>
        <v>0</v>
      </c>
      <c r="LJ11" s="95">
        <f>LJ7</f>
        <v>0</v>
      </c>
      <c r="LK11" s="95">
        <f>LK7</f>
        <v>0</v>
      </c>
      <c r="LL11" s="84"/>
      <c r="LM11" s="84"/>
      <c r="LN11" s="84"/>
      <c r="LO11" s="84"/>
      <c r="LP11" s="94" t="s">
        <v>147</v>
      </c>
      <c r="LQ11" s="95" t="str">
        <f>LQ7</f>
        <v>-</v>
      </c>
      <c r="LR11" s="95">
        <f>LR7</f>
        <v>0</v>
      </c>
      <c r="LS11" s="95">
        <f>LS7</f>
        <v>0</v>
      </c>
      <c r="LT11" s="95">
        <f>LT7</f>
        <v>0</v>
      </c>
      <c r="LU11" s="95">
        <f>LU7</f>
        <v>0</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145</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t="str">
        <f>BD7</f>
        <v>-</v>
      </c>
      <c r="AZ12" s="95">
        <f>BE7</f>
        <v>124.4</v>
      </c>
      <c r="BA12" s="95">
        <f>BF7</f>
        <v>118.8</v>
      </c>
      <c r="BB12" s="95">
        <f>BG7</f>
        <v>88.8</v>
      </c>
      <c r="BC12" s="95">
        <f>BH7</f>
        <v>121.3</v>
      </c>
      <c r="BD12" s="84"/>
      <c r="BE12" s="84"/>
      <c r="BF12" s="84"/>
      <c r="BG12" s="84"/>
      <c r="BH12" s="84"/>
      <c r="BI12" s="94" t="s">
        <v>148</v>
      </c>
      <c r="BJ12" s="95" t="str">
        <f>BO7</f>
        <v>-</v>
      </c>
      <c r="BK12" s="95">
        <f>BP7</f>
        <v>324.60000000000002</v>
      </c>
      <c r="BL12" s="95">
        <f>BQ7</f>
        <v>255.4</v>
      </c>
      <c r="BM12" s="95">
        <f>BR7</f>
        <v>269.8</v>
      </c>
      <c r="BN12" s="95">
        <f>BS7</f>
        <v>247.9</v>
      </c>
      <c r="BO12" s="84"/>
      <c r="BP12" s="84"/>
      <c r="BQ12" s="84"/>
      <c r="BR12" s="84"/>
      <c r="BS12" s="84"/>
      <c r="BT12" s="94" t="s">
        <v>149</v>
      </c>
      <c r="BU12" s="95" t="str">
        <f>BZ7</f>
        <v>-</v>
      </c>
      <c r="BV12" s="95" t="str">
        <f>CA7</f>
        <v>-</v>
      </c>
      <c r="BW12" s="95" t="str">
        <f>CB7</f>
        <v>-</v>
      </c>
      <c r="BX12" s="95" t="str">
        <f>CC7</f>
        <v>-</v>
      </c>
      <c r="BY12" s="95" t="str">
        <f>CD7</f>
        <v>-</v>
      </c>
      <c r="BZ12" s="84"/>
      <c r="CA12" s="84"/>
      <c r="CB12" s="84"/>
      <c r="CC12" s="84"/>
      <c r="CD12" s="84"/>
      <c r="CE12" s="94" t="s">
        <v>148</v>
      </c>
      <c r="CF12" s="95" t="str">
        <f>CK7</f>
        <v>-</v>
      </c>
      <c r="CG12" s="95">
        <f>CL7</f>
        <v>17642.5</v>
      </c>
      <c r="CH12" s="95">
        <f>CM7</f>
        <v>18815.8</v>
      </c>
      <c r="CI12" s="95">
        <f>CN7</f>
        <v>22847.9</v>
      </c>
      <c r="CJ12" s="95">
        <f>CO7</f>
        <v>19210.5</v>
      </c>
      <c r="CK12" s="84"/>
      <c r="CL12" s="84"/>
      <c r="CM12" s="84"/>
      <c r="CN12" s="84"/>
      <c r="CO12" s="94" t="s">
        <v>148</v>
      </c>
      <c r="CP12" s="96" t="str">
        <f>CU7</f>
        <v>-</v>
      </c>
      <c r="CQ12" s="96">
        <f>CV7</f>
        <v>58539</v>
      </c>
      <c r="CR12" s="96">
        <f>CW7</f>
        <v>37685</v>
      </c>
      <c r="CS12" s="96">
        <f>CX7</f>
        <v>2390</v>
      </c>
      <c r="CT12" s="96">
        <f>CY7</f>
        <v>32739</v>
      </c>
      <c r="CU12" s="84"/>
      <c r="CV12" s="84"/>
      <c r="CW12" s="84"/>
      <c r="CX12" s="84"/>
      <c r="CY12" s="84"/>
      <c r="CZ12" s="94" t="s">
        <v>150</v>
      </c>
      <c r="DA12" s="95" t="str">
        <f>DF7</f>
        <v>-</v>
      </c>
      <c r="DB12" s="95">
        <f>DG7</f>
        <v>35.299999999999997</v>
      </c>
      <c r="DC12" s="95">
        <f>DH7</f>
        <v>32.299999999999997</v>
      </c>
      <c r="DD12" s="95">
        <f>DI7</f>
        <v>35.799999999999997</v>
      </c>
      <c r="DE12" s="95">
        <f>DJ7</f>
        <v>31.7</v>
      </c>
      <c r="DF12" s="84"/>
      <c r="DG12" s="84"/>
      <c r="DH12" s="84"/>
      <c r="DI12" s="84"/>
      <c r="DJ12" s="94" t="s">
        <v>148</v>
      </c>
      <c r="DK12" s="95" t="str">
        <f>DP7</f>
        <v>-</v>
      </c>
      <c r="DL12" s="95">
        <f>DQ7</f>
        <v>14.6</v>
      </c>
      <c r="DM12" s="95">
        <f>DR7</f>
        <v>17.3</v>
      </c>
      <c r="DN12" s="95">
        <f>DS7</f>
        <v>14.6</v>
      </c>
      <c r="DO12" s="95">
        <f>DT7</f>
        <v>11.9</v>
      </c>
      <c r="DP12" s="84"/>
      <c r="DQ12" s="84"/>
      <c r="DR12" s="84"/>
      <c r="DS12" s="84"/>
      <c r="DT12" s="94" t="s">
        <v>148</v>
      </c>
      <c r="DU12" s="95" t="str">
        <f>DZ7</f>
        <v>-</v>
      </c>
      <c r="DV12" s="95">
        <f>EA7</f>
        <v>102</v>
      </c>
      <c r="DW12" s="95">
        <f>EB7</f>
        <v>100.7</v>
      </c>
      <c r="DX12" s="95">
        <f>EC7</f>
        <v>100.1</v>
      </c>
      <c r="DY12" s="95">
        <f>ED7</f>
        <v>132.80000000000001</v>
      </c>
      <c r="DZ12" s="84"/>
      <c r="EA12" s="84"/>
      <c r="EB12" s="84"/>
      <c r="EC12" s="84"/>
      <c r="ED12" s="94" t="s">
        <v>148</v>
      </c>
      <c r="EE12" s="95" t="str">
        <f>EJ7</f>
        <v>-</v>
      </c>
      <c r="EF12" s="95" t="str">
        <f>EK7</f>
        <v>-</v>
      </c>
      <c r="EG12" s="95" t="str">
        <f>EL7</f>
        <v>-</v>
      </c>
      <c r="EH12" s="95" t="str">
        <f>EM7</f>
        <v>-</v>
      </c>
      <c r="EI12" s="95" t="str">
        <f>EN7</f>
        <v>-</v>
      </c>
      <c r="EJ12" s="84"/>
      <c r="EK12" s="84"/>
      <c r="EL12" s="84"/>
      <c r="EM12" s="84"/>
      <c r="EN12" s="94" t="s">
        <v>148</v>
      </c>
      <c r="EO12" s="95" t="str">
        <f>ET7</f>
        <v>-</v>
      </c>
      <c r="EP12" s="95">
        <f>EU7</f>
        <v>74.599999999999994</v>
      </c>
      <c r="EQ12" s="95">
        <f>EV7</f>
        <v>77.099999999999994</v>
      </c>
      <c r="ER12" s="95">
        <f>EW7</f>
        <v>79.8</v>
      </c>
      <c r="ES12" s="95">
        <f>EX7</f>
        <v>88</v>
      </c>
      <c r="ET12" s="84"/>
      <c r="EU12" s="84"/>
      <c r="EV12" s="84"/>
      <c r="EW12" s="84"/>
      <c r="EX12" s="84"/>
      <c r="EY12" s="94" t="s">
        <v>148</v>
      </c>
      <c r="EZ12" s="95" t="str">
        <f>IF($EZ$8,FE7,"-")</f>
        <v>-</v>
      </c>
      <c r="FA12" s="95" t="str">
        <f>IF($EZ$8,FF7,"-")</f>
        <v>-</v>
      </c>
      <c r="FB12" s="95" t="str">
        <f>IF($EZ$8,FG7,"-")</f>
        <v>-</v>
      </c>
      <c r="FC12" s="95" t="str">
        <f>IF($EZ$8,FH7,"-")</f>
        <v>-</v>
      </c>
      <c r="FD12" s="95" t="str">
        <f>IF($EZ$8,FI7,"-")</f>
        <v>-</v>
      </c>
      <c r="FE12" s="84"/>
      <c r="FF12" s="84"/>
      <c r="FG12" s="84"/>
      <c r="FH12" s="84"/>
      <c r="FI12" s="94" t="s">
        <v>148</v>
      </c>
      <c r="FJ12" s="95" t="str">
        <f>IF($FJ$8,FO7,"-")</f>
        <v>-</v>
      </c>
      <c r="FK12" s="95" t="str">
        <f>IF($FJ$8,FP7,"-")</f>
        <v>-</v>
      </c>
      <c r="FL12" s="95" t="str">
        <f>IF($FJ$8,FQ7,"-")</f>
        <v>-</v>
      </c>
      <c r="FM12" s="95" t="str">
        <f>IF($FJ$8,FR7,"-")</f>
        <v>-</v>
      </c>
      <c r="FN12" s="95" t="str">
        <f>IF($FJ$8,FS7,"-")</f>
        <v>-</v>
      </c>
      <c r="FO12" s="84"/>
      <c r="FP12" s="84"/>
      <c r="FQ12" s="84"/>
      <c r="FR12" s="84"/>
      <c r="FS12" s="94" t="s">
        <v>148</v>
      </c>
      <c r="FT12" s="95" t="str">
        <f>IF($FT$8,FY7,"-")</f>
        <v>-</v>
      </c>
      <c r="FU12" s="95" t="str">
        <f>IF($FT$8,FZ7,"-")</f>
        <v>-</v>
      </c>
      <c r="FV12" s="95" t="str">
        <f>IF($FT$8,GA7,"-")</f>
        <v>-</v>
      </c>
      <c r="FW12" s="95" t="str">
        <f>IF($FT$8,GB7,"-")</f>
        <v>-</v>
      </c>
      <c r="FX12" s="95" t="str">
        <f>IF($FT$8,GC7,"-")</f>
        <v>-</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148</v>
      </c>
      <c r="GN12" s="95" t="str">
        <f>IF($GN$8,GS7,"-")</f>
        <v>-</v>
      </c>
      <c r="GO12" s="95" t="str">
        <f>IF($GN$8,GT7,"-")</f>
        <v>-</v>
      </c>
      <c r="GP12" s="95" t="str">
        <f>IF($GN$8,GU7,"-")</f>
        <v>-</v>
      </c>
      <c r="GQ12" s="95" t="str">
        <f>IF($GN$8,GV7,"-")</f>
        <v>-</v>
      </c>
      <c r="GR12" s="95" t="str">
        <f>IF($GN$8,GW7,"-")</f>
        <v>-</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148</v>
      </c>
      <c r="JH12" s="95" t="str">
        <f>IF($JH$8,JM7,"-")</f>
        <v>-</v>
      </c>
      <c r="JI12" s="95" t="str">
        <f>IF($JH$8,JN7,"-")</f>
        <v>-</v>
      </c>
      <c r="JJ12" s="95" t="str">
        <f>IF($JH$8,JO7,"-")</f>
        <v>-</v>
      </c>
      <c r="JK12" s="95" t="str">
        <f>IF($JH$8,JP7,"-")</f>
        <v>-</v>
      </c>
      <c r="JL12" s="95" t="str">
        <f>IF($JH$8,JQ7,"-")</f>
        <v>-</v>
      </c>
      <c r="JM12" s="84"/>
      <c r="JN12" s="84"/>
      <c r="JO12" s="84"/>
      <c r="JP12" s="84"/>
      <c r="JQ12" s="94" t="s">
        <v>151</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151</v>
      </c>
      <c r="KL12" s="95" t="str">
        <f>IF($KL$8,KQ7,"-")</f>
        <v>-</v>
      </c>
      <c r="KM12" s="95" t="str">
        <f>IF($KL$8,KR7,"-")</f>
        <v>-</v>
      </c>
      <c r="KN12" s="95" t="str">
        <f>IF($KL$8,KS7,"-")</f>
        <v>-</v>
      </c>
      <c r="KO12" s="95" t="str">
        <f>IF($KL$8,KT7,"-")</f>
        <v>-</v>
      </c>
      <c r="KP12" s="95" t="str">
        <f>IF($KL$8,KU7,"-")</f>
        <v>-</v>
      </c>
      <c r="KQ12" s="84"/>
      <c r="KR12" s="84"/>
      <c r="KS12" s="84"/>
      <c r="KT12" s="84"/>
      <c r="KU12" s="84"/>
      <c r="KV12" s="94" t="s">
        <v>151</v>
      </c>
      <c r="KW12" s="95" t="str">
        <f>IF($KW$8,LB7,"-")</f>
        <v>-</v>
      </c>
      <c r="KX12" s="95">
        <f>IF($KW$8,LC7,"-")</f>
        <v>13.7</v>
      </c>
      <c r="KY12" s="95">
        <f>IF($KW$8,LD7,"-")</f>
        <v>12</v>
      </c>
      <c r="KZ12" s="95">
        <f>IF($KW$8,LE7,"-")</f>
        <v>14.5</v>
      </c>
      <c r="LA12" s="95">
        <f>IF($KW$8,LF7,"-")</f>
        <v>14.9</v>
      </c>
      <c r="LB12" s="84"/>
      <c r="LC12" s="84"/>
      <c r="LD12" s="84"/>
      <c r="LE12" s="84"/>
      <c r="LF12" s="94" t="s">
        <v>151</v>
      </c>
      <c r="LG12" s="95" t="str">
        <f>IF($LG$8,LL7,"-")</f>
        <v>-</v>
      </c>
      <c r="LH12" s="95">
        <f>IF($LG$8,LM7,"-")</f>
        <v>2.5</v>
      </c>
      <c r="LI12" s="95">
        <f>IF($LG$8,LN7,"-")</f>
        <v>0.3</v>
      </c>
      <c r="LJ12" s="95">
        <f>IF($LG$8,LO7,"-")</f>
        <v>0.3</v>
      </c>
      <c r="LK12" s="95">
        <f>IF($LG$8,LP7,"-")</f>
        <v>0.3</v>
      </c>
      <c r="LL12" s="84"/>
      <c r="LM12" s="84"/>
      <c r="LN12" s="84"/>
      <c r="LO12" s="84"/>
      <c r="LP12" s="94" t="s">
        <v>148</v>
      </c>
      <c r="LQ12" s="95" t="str">
        <f>IF($LQ$8,LV7,"-")</f>
        <v>-</v>
      </c>
      <c r="LR12" s="95">
        <f>IF($LQ$8,LW7,"-")</f>
        <v>259</v>
      </c>
      <c r="LS12" s="95">
        <f>IF($LQ$8,LX7,"-")</f>
        <v>197.2</v>
      </c>
      <c r="LT12" s="95">
        <f>IF($LQ$8,LY7,"-")</f>
        <v>184.6</v>
      </c>
      <c r="LU12" s="95">
        <f>IF($LQ$8,LZ7,"-")</f>
        <v>174.5</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148</v>
      </c>
      <c r="MK12" s="95" t="str">
        <f>IF($MK$8,MP7,"-")</f>
        <v>-</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153</v>
      </c>
      <c r="C14" s="99"/>
      <c r="D14" s="100"/>
      <c r="E14" s="99"/>
      <c r="F14" s="206" t="s">
        <v>154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t="e">
        <f>IF(AY7="-",NA(),AY7)</f>
        <v>#N/A</v>
      </c>
      <c r="AZ17" s="106">
        <f t="shared" ref="AZ17:BC17" si="9">IF(AZ7="-",NA(),AZ7)</f>
        <v>122.8</v>
      </c>
      <c r="BA17" s="106">
        <f t="shared" si="9"/>
        <v>112.3</v>
      </c>
      <c r="BB17" s="106">
        <f t="shared" si="9"/>
        <v>130</v>
      </c>
      <c r="BC17" s="106">
        <f t="shared" si="9"/>
        <v>132.1</v>
      </c>
      <c r="BD17" s="100"/>
      <c r="BE17" s="100"/>
      <c r="BF17" s="100"/>
      <c r="BG17" s="100"/>
      <c r="BH17" s="100"/>
      <c r="BI17" s="105" t="s">
        <v>165</v>
      </c>
      <c r="BJ17" s="106" t="e">
        <f>IF(BJ7="-",NA(),BJ7)</f>
        <v>#N/A</v>
      </c>
      <c r="BK17" s="106">
        <f t="shared" ref="BK17:BN17" si="10">IF(BK7="-",NA(),BK7)</f>
        <v>93</v>
      </c>
      <c r="BL17" s="106">
        <f t="shared" si="10"/>
        <v>125.1</v>
      </c>
      <c r="BM17" s="106">
        <f t="shared" si="10"/>
        <v>130</v>
      </c>
      <c r="BN17" s="106">
        <f t="shared" si="10"/>
        <v>132.1</v>
      </c>
      <c r="BO17" s="100"/>
      <c r="BP17" s="100"/>
      <c r="BQ17" s="100"/>
      <c r="BR17" s="100"/>
      <c r="BS17" s="100"/>
      <c r="BT17" s="105" t="s">
        <v>166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165</v>
      </c>
      <c r="CF17" s="106" t="e">
        <f>IF(CF7="-",NA(),CF7)</f>
        <v>#N/A</v>
      </c>
      <c r="CG17" s="106">
        <f t="shared" ref="CG17:CJ17" si="12">IF(CG7="-",NA(),CG7)</f>
        <v>41764.400000000001</v>
      </c>
      <c r="CH17" s="106">
        <f t="shared" si="12"/>
        <v>34596.699999999997</v>
      </c>
      <c r="CI17" s="106">
        <f t="shared" si="12"/>
        <v>29903.8</v>
      </c>
      <c r="CJ17" s="106">
        <f t="shared" si="12"/>
        <v>29421.9</v>
      </c>
      <c r="CK17" s="100"/>
      <c r="CL17" s="100"/>
      <c r="CM17" s="100"/>
      <c r="CN17" s="100"/>
      <c r="CO17" s="105" t="s">
        <v>165</v>
      </c>
      <c r="CP17" s="107" t="e">
        <f>IF(CP7="-",NA(),CP7)</f>
        <v>#N/A</v>
      </c>
      <c r="CQ17" s="107">
        <f t="shared" ref="CQ17:CT17" si="13">IF(CQ7="-",NA(),CQ7)</f>
        <v>-1016</v>
      </c>
      <c r="CR17" s="107">
        <f t="shared" si="13"/>
        <v>5252</v>
      </c>
      <c r="CS17" s="107">
        <f t="shared" si="13"/>
        <v>11479</v>
      </c>
      <c r="CT17" s="107">
        <f t="shared" si="13"/>
        <v>12274</v>
      </c>
      <c r="CU17" s="100"/>
      <c r="CV17" s="100"/>
      <c r="CW17" s="100"/>
      <c r="CX17" s="100"/>
      <c r="CY17" s="100"/>
      <c r="CZ17" s="105" t="s">
        <v>165</v>
      </c>
      <c r="DA17" s="106" t="e">
        <f>IF(DA7="-",NA(),DA7)</f>
        <v>#N/A</v>
      </c>
      <c r="DB17" s="106">
        <f t="shared" ref="DB17:DE17" si="14">IF(DB7="-",NA(),DB7)</f>
        <v>4</v>
      </c>
      <c r="DC17" s="106">
        <f t="shared" si="14"/>
        <v>14.1</v>
      </c>
      <c r="DD17" s="106">
        <f t="shared" si="14"/>
        <v>14.7</v>
      </c>
      <c r="DE17" s="106">
        <f t="shared" si="14"/>
        <v>14.9</v>
      </c>
      <c r="DF17" s="100"/>
      <c r="DG17" s="100"/>
      <c r="DH17" s="100"/>
      <c r="DI17" s="100"/>
      <c r="DJ17" s="105" t="s">
        <v>165</v>
      </c>
      <c r="DK17" s="106" t="e">
        <f>IF(DK7="-",NA(),DK7)</f>
        <v>#N/A</v>
      </c>
      <c r="DL17" s="106">
        <f t="shared" ref="DL17:DO17" si="15">IF(DL7="-",NA(),DL7)</f>
        <v>0</v>
      </c>
      <c r="DM17" s="106">
        <f t="shared" si="15"/>
        <v>0</v>
      </c>
      <c r="DN17" s="106">
        <f t="shared" si="15"/>
        <v>0</v>
      </c>
      <c r="DO17" s="106">
        <f t="shared" si="15"/>
        <v>0</v>
      </c>
      <c r="DP17" s="100"/>
      <c r="DQ17" s="100"/>
      <c r="DR17" s="100"/>
      <c r="DS17" s="100"/>
      <c r="DT17" s="105" t="s">
        <v>165</v>
      </c>
      <c r="DU17" s="106" t="e">
        <f>IF(DU7="-",NA(),DU7)</f>
        <v>#N/A</v>
      </c>
      <c r="DV17" s="106">
        <f t="shared" ref="DV17:DY17" si="16">IF(DV7="-",NA(),DV7)</f>
        <v>0</v>
      </c>
      <c r="DW17" s="106">
        <f t="shared" si="16"/>
        <v>0</v>
      </c>
      <c r="DX17" s="106">
        <f t="shared" si="16"/>
        <v>0</v>
      </c>
      <c r="DY17" s="106">
        <f t="shared" si="16"/>
        <v>0</v>
      </c>
      <c r="DZ17" s="100"/>
      <c r="EA17" s="100"/>
      <c r="EB17" s="100"/>
      <c r="EC17" s="100"/>
      <c r="ED17" s="105" t="s">
        <v>166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166</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165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166</v>
      </c>
      <c r="KW17" s="106" t="e">
        <f>IF(KW7="-",NA(),KW7)</f>
        <v>#N/A</v>
      </c>
      <c r="KX17" s="106">
        <f t="shared" ref="KX17:LA17" si="34">IF(KX7="-",NA(),KX7)</f>
        <v>4</v>
      </c>
      <c r="KY17" s="106">
        <f t="shared" si="34"/>
        <v>14.1</v>
      </c>
      <c r="KZ17" s="106">
        <f t="shared" si="34"/>
        <v>14.7</v>
      </c>
      <c r="LA17" s="106">
        <f t="shared" si="34"/>
        <v>14.9</v>
      </c>
      <c r="LB17" s="100"/>
      <c r="LC17" s="100"/>
      <c r="LD17" s="100"/>
      <c r="LE17" s="100"/>
      <c r="LF17" s="105" t="s">
        <v>165</v>
      </c>
      <c r="LG17" s="106" t="e">
        <f>IF(LG7="-",NA(),LG7)</f>
        <v>#N/A</v>
      </c>
      <c r="LH17" s="106">
        <f t="shared" ref="LH17:LK17" si="35">IF(LH7="-",NA(),LH7)</f>
        <v>0</v>
      </c>
      <c r="LI17" s="106">
        <f t="shared" si="35"/>
        <v>0</v>
      </c>
      <c r="LJ17" s="106">
        <f t="shared" si="35"/>
        <v>0</v>
      </c>
      <c r="LK17" s="106">
        <f t="shared" si="35"/>
        <v>0</v>
      </c>
      <c r="LL17" s="100"/>
      <c r="LM17" s="100"/>
      <c r="LN17" s="100"/>
      <c r="LO17" s="100"/>
      <c r="LP17" s="105" t="s">
        <v>165</v>
      </c>
      <c r="LQ17" s="106" t="e">
        <f>IF(LQ7="-",NA(),LQ7)</f>
        <v>#N/A</v>
      </c>
      <c r="LR17" s="106">
        <f t="shared" ref="LR17:LU17" si="36">IF(LR7="-",NA(),LR7)</f>
        <v>0</v>
      </c>
      <c r="LS17" s="106">
        <f t="shared" si="36"/>
        <v>0</v>
      </c>
      <c r="LT17" s="106">
        <f t="shared" si="36"/>
        <v>0</v>
      </c>
      <c r="LU17" s="106">
        <f t="shared" si="36"/>
        <v>0</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165</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t="e">
        <f>IF(BD7="-",NA(),BD7)</f>
        <v>#N/A</v>
      </c>
      <c r="AZ18" s="106">
        <f t="shared" ref="AZ18:BC18" si="39">IF(BE7="-",NA(),BE7)</f>
        <v>124.4</v>
      </c>
      <c r="BA18" s="106">
        <f t="shared" si="39"/>
        <v>118.8</v>
      </c>
      <c r="BB18" s="106">
        <f t="shared" si="39"/>
        <v>88.8</v>
      </c>
      <c r="BC18" s="106">
        <f t="shared" si="39"/>
        <v>121.3</v>
      </c>
      <c r="BD18" s="100"/>
      <c r="BE18" s="100"/>
      <c r="BF18" s="100"/>
      <c r="BG18" s="100"/>
      <c r="BH18" s="100"/>
      <c r="BI18" s="105" t="s">
        <v>169</v>
      </c>
      <c r="BJ18" s="106" t="e">
        <f>IF(BO7="-",NA(),BO7)</f>
        <v>#N/A</v>
      </c>
      <c r="BK18" s="106">
        <f t="shared" ref="BK18:BN18" si="40">IF(BP7="-",NA(),BP7)</f>
        <v>324.60000000000002</v>
      </c>
      <c r="BL18" s="106">
        <f t="shared" si="40"/>
        <v>255.4</v>
      </c>
      <c r="BM18" s="106">
        <f t="shared" si="40"/>
        <v>269.8</v>
      </c>
      <c r="BN18" s="106">
        <f t="shared" si="40"/>
        <v>247.9</v>
      </c>
      <c r="BO18" s="100"/>
      <c r="BP18" s="100"/>
      <c r="BQ18" s="100"/>
      <c r="BR18" s="100"/>
      <c r="BS18" s="100"/>
      <c r="BT18" s="105" t="s">
        <v>169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169</v>
      </c>
      <c r="CF18" s="106" t="e">
        <f>IF(CK7="-",NA(),CK7)</f>
        <v>#N/A</v>
      </c>
      <c r="CG18" s="106">
        <f t="shared" ref="CG18:CJ18" si="42">IF(CL7="-",NA(),CL7)</f>
        <v>17642.5</v>
      </c>
      <c r="CH18" s="106">
        <f t="shared" si="42"/>
        <v>18815.8</v>
      </c>
      <c r="CI18" s="106">
        <f t="shared" si="42"/>
        <v>22847.9</v>
      </c>
      <c r="CJ18" s="106">
        <f t="shared" si="42"/>
        <v>19210.5</v>
      </c>
      <c r="CK18" s="100"/>
      <c r="CL18" s="100"/>
      <c r="CM18" s="100"/>
      <c r="CN18" s="100"/>
      <c r="CO18" s="105" t="s">
        <v>168</v>
      </c>
      <c r="CP18" s="107" t="e">
        <f>IF(CU7="-",NA(),CU7)</f>
        <v>#N/A</v>
      </c>
      <c r="CQ18" s="107">
        <f t="shared" ref="CQ18:CT18" si="43">IF(CV7="-",NA(),CV7)</f>
        <v>58539</v>
      </c>
      <c r="CR18" s="107">
        <f t="shared" si="43"/>
        <v>37685</v>
      </c>
      <c r="CS18" s="107">
        <f t="shared" si="43"/>
        <v>2390</v>
      </c>
      <c r="CT18" s="107">
        <f t="shared" si="43"/>
        <v>32739</v>
      </c>
      <c r="CU18" s="100"/>
      <c r="CV18" s="100"/>
      <c r="CW18" s="100"/>
      <c r="CX18" s="100"/>
      <c r="CY18" s="100"/>
      <c r="CZ18" s="105" t="s">
        <v>168</v>
      </c>
      <c r="DA18" s="106" t="e">
        <f>IF(DF7="-",NA(),DF7)</f>
        <v>#N/A</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168</v>
      </c>
      <c r="DK18" s="106" t="e">
        <f>IF(DP7="-",NA(),DP7)</f>
        <v>#N/A</v>
      </c>
      <c r="DL18" s="106">
        <f t="shared" ref="DL18:DO18" si="45">IF(DQ7="-",NA(),DQ7)</f>
        <v>14.6</v>
      </c>
      <c r="DM18" s="106">
        <f t="shared" si="45"/>
        <v>17.3</v>
      </c>
      <c r="DN18" s="106">
        <f t="shared" si="45"/>
        <v>14.6</v>
      </c>
      <c r="DO18" s="106">
        <f t="shared" si="45"/>
        <v>11.9</v>
      </c>
      <c r="DP18" s="100"/>
      <c r="DQ18" s="100"/>
      <c r="DR18" s="100"/>
      <c r="DS18" s="100"/>
      <c r="DT18" s="105" t="s">
        <v>169</v>
      </c>
      <c r="DU18" s="106" t="e">
        <f>IF(DZ7="-",NA(),DZ7)</f>
        <v>#N/A</v>
      </c>
      <c r="DV18" s="106">
        <f t="shared" ref="DV18:DY18" si="46">IF(EA7="-",NA(),EA7)</f>
        <v>102</v>
      </c>
      <c r="DW18" s="106">
        <f t="shared" si="46"/>
        <v>100.7</v>
      </c>
      <c r="DX18" s="106">
        <f t="shared" si="46"/>
        <v>100.1</v>
      </c>
      <c r="DY18" s="106">
        <f t="shared" si="46"/>
        <v>132.80000000000001</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169</v>
      </c>
      <c r="EO18" s="106" t="e">
        <f>IF(ET7="-",NA(),ET7)</f>
        <v>#N/A</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t="e">
        <f>IF(OR(NOT($KW$8),LB7="-"),NA(),LB7)</f>
        <v>#N/A</v>
      </c>
      <c r="KX18" s="106">
        <f>IF(OR(NOT($KW$8),LC7="-"),NA(),LC7)</f>
        <v>13.7</v>
      </c>
      <c r="KY18" s="106">
        <f>IF(OR(NOT($KW$8),LD7="-"),NA(),LD7)</f>
        <v>12</v>
      </c>
      <c r="KZ18" s="106">
        <f>IF(OR(NOT($KW$8),LE7="-"),NA(),LE7)</f>
        <v>14.5</v>
      </c>
      <c r="LA18" s="106">
        <f>IF(OR(NOT($KW$8),LF7="-"),NA(),LF7)</f>
        <v>14.9</v>
      </c>
      <c r="LB18" s="100"/>
      <c r="LC18" s="100"/>
      <c r="LD18" s="100"/>
      <c r="LE18" s="100"/>
      <c r="LF18" s="105" t="s">
        <v>168</v>
      </c>
      <c r="LG18" s="106" t="e">
        <f>IF(OR(NOT($LG$8),LL7="-"),NA(),LL7)</f>
        <v>#N/A</v>
      </c>
      <c r="LH18" s="106">
        <f>IF(OR(NOT($LG$8),LM7="-"),NA(),LM7)</f>
        <v>2.5</v>
      </c>
      <c r="LI18" s="106">
        <f>IF(OR(NOT($LG$8),LN7="-"),NA(),LN7)</f>
        <v>0.3</v>
      </c>
      <c r="LJ18" s="106">
        <f>IF(OR(NOT($LG$8),LO7="-"),NA(),LO7)</f>
        <v>0.3</v>
      </c>
      <c r="LK18" s="106">
        <f>IF(OR(NOT($LG$8),LP7="-"),NA(),LP7)</f>
        <v>0.3</v>
      </c>
      <c r="LL18" s="100"/>
      <c r="LM18" s="100"/>
      <c r="LN18" s="100"/>
      <c r="LO18" s="100"/>
      <c r="LP18" s="105" t="s">
        <v>168</v>
      </c>
      <c r="LQ18" s="106" t="e">
        <f>IF(OR(NOT($LQ$8),LV7="-"),NA(),LV7)</f>
        <v>#N/A</v>
      </c>
      <c r="LR18" s="106">
        <f>IF(OR(NOT($LQ$8),LW7="-"),NA(),LW7)</f>
        <v>259</v>
      </c>
      <c r="LS18" s="106">
        <f>IF(OR(NOT($LQ$8),LX7="-"),NA(),LX7)</f>
        <v>197.2</v>
      </c>
      <c r="LT18" s="106">
        <f>IF(OR(NOT($LQ$8),LY7="-"),NA(),LY7)</f>
        <v>184.6</v>
      </c>
      <c r="LU18" s="106">
        <f>IF(OR(NOT($LQ$8),LZ7="-"),NA(),LZ7)</f>
        <v>174.5</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t="e">
        <f>IF(OR(NOT($MK$8),MP7="-"),NA(),MP7)</f>
        <v>#N/A</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171</v>
      </c>
      <c r="C20" s="196"/>
      <c r="D20" s="100"/>
    </row>
    <row r="21" spans="1:374" x14ac:dyDescent="0.15">
      <c r="A21" s="97">
        <f t="shared" si="7"/>
        <v>7</v>
      </c>
      <c r="B21" s="196" t="s">
        <v>172</v>
      </c>
      <c r="C21" s="196"/>
      <c r="D21" s="100"/>
    </row>
    <row r="22" spans="1:374" x14ac:dyDescent="0.15">
      <c r="A22" s="97">
        <f t="shared" si="7"/>
        <v>8</v>
      </c>
      <c r="B22" s="196" t="s">
        <v>173</v>
      </c>
      <c r="C22" s="196"/>
      <c r="D22" s="100"/>
      <c r="E22" s="197" t="s">
        <v>174</v>
      </c>
      <c r="F22" s="198"/>
      <c r="G22" s="198"/>
      <c r="H22" s="198"/>
      <c r="I22" s="199"/>
    </row>
    <row r="23" spans="1:374" x14ac:dyDescent="0.15">
      <c r="A23" s="97">
        <f t="shared" si="7"/>
        <v>9</v>
      </c>
      <c r="B23" s="196" t="s">
        <v>175</v>
      </c>
      <c r="C23" s="196"/>
      <c r="D23" s="100"/>
      <c r="E23" s="200"/>
      <c r="F23" s="201"/>
      <c r="G23" s="201"/>
      <c r="H23" s="201"/>
      <c r="I23" s="202"/>
    </row>
    <row r="24" spans="1:374" x14ac:dyDescent="0.15">
      <c r="A24" s="97">
        <f t="shared" si="7"/>
        <v>10</v>
      </c>
      <c r="B24" s="196" t="s">
        <v>176</v>
      </c>
      <c r="C24" s="196"/>
      <c r="D24" s="100"/>
      <c r="E24" s="200"/>
      <c r="F24" s="201"/>
      <c r="G24" s="201"/>
      <c r="H24" s="201"/>
      <c r="I24" s="202"/>
    </row>
    <row r="25" spans="1:374" x14ac:dyDescent="0.15">
      <c r="A25" s="97">
        <f t="shared" si="7"/>
        <v>11</v>
      </c>
      <c r="B25" s="196" t="s">
        <v>177</v>
      </c>
      <c r="C25" s="196"/>
      <c r="D25" s="100"/>
      <c r="E25" s="200"/>
      <c r="F25" s="201"/>
      <c r="G25" s="201"/>
      <c r="H25" s="201"/>
      <c r="I25" s="202"/>
    </row>
    <row r="26" spans="1:374" x14ac:dyDescent="0.15">
      <c r="A26" s="97">
        <f t="shared" si="7"/>
        <v>12</v>
      </c>
      <c r="B26" s="196" t="s">
        <v>178</v>
      </c>
      <c r="C26" s="196"/>
      <c r="D26" s="100"/>
      <c r="E26" s="200"/>
      <c r="F26" s="201"/>
      <c r="G26" s="201"/>
      <c r="H26" s="201"/>
      <c r="I26" s="202"/>
    </row>
    <row r="27" spans="1:374" x14ac:dyDescent="0.15">
      <c r="A27" s="97">
        <f t="shared" si="7"/>
        <v>13</v>
      </c>
      <c r="B27" s="196" t="s">
        <v>179</v>
      </c>
      <c r="C27" s="196"/>
      <c r="D27" s="100"/>
      <c r="E27" s="200"/>
      <c r="F27" s="201"/>
      <c r="G27" s="201"/>
      <c r="H27" s="201"/>
      <c r="I27" s="202"/>
    </row>
    <row r="28" spans="1:374" x14ac:dyDescent="0.15">
      <c r="A28" s="97">
        <f t="shared" si="7"/>
        <v>14</v>
      </c>
      <c r="B28" s="196" t="s">
        <v>180</v>
      </c>
      <c r="C28" s="196"/>
      <c r="D28" s="100"/>
      <c r="E28" s="200"/>
      <c r="F28" s="201"/>
      <c r="G28" s="201"/>
      <c r="H28" s="201"/>
      <c r="I28" s="202"/>
    </row>
    <row r="29" spans="1:374" x14ac:dyDescent="0.15">
      <c r="A29" s="97">
        <f t="shared" si="7"/>
        <v>15</v>
      </c>
      <c r="B29" s="196" t="s">
        <v>181</v>
      </c>
      <c r="C29" s="196"/>
      <c r="D29" s="100"/>
      <c r="E29" s="200"/>
      <c r="F29" s="201"/>
      <c r="G29" s="201"/>
      <c r="H29" s="201"/>
      <c r="I29" s="202"/>
    </row>
    <row r="30" spans="1:374" x14ac:dyDescent="0.15">
      <c r="A30" s="97">
        <f t="shared" si="7"/>
        <v>16</v>
      </c>
      <c r="B30" s="196" t="s">
        <v>182</v>
      </c>
      <c r="C30" s="196"/>
      <c r="D30" s="100"/>
      <c r="E30" s="200"/>
      <c r="F30" s="201"/>
      <c r="G30" s="201"/>
      <c r="H30" s="201"/>
      <c r="I30" s="202"/>
    </row>
    <row r="31" spans="1:374" x14ac:dyDescent="0.15">
      <c r="A31" s="97">
        <f t="shared" si="7"/>
        <v>17</v>
      </c>
      <c r="B31" s="196" t="s">
        <v>183</v>
      </c>
      <c r="C31" s="196"/>
      <c r="D31" s="100"/>
      <c r="E31" s="200"/>
      <c r="F31" s="201"/>
      <c r="G31" s="201"/>
      <c r="H31" s="201"/>
      <c r="I31" s="202"/>
    </row>
    <row r="32" spans="1:374" x14ac:dyDescent="0.15">
      <c r="A32" s="97">
        <f t="shared" si="7"/>
        <v>18</v>
      </c>
      <c r="B32" s="196" t="s">
        <v>184</v>
      </c>
      <c r="C32" s="196"/>
      <c r="D32" s="100"/>
      <c r="E32" s="200"/>
      <c r="F32" s="201"/>
      <c r="G32" s="201"/>
      <c r="H32" s="201"/>
      <c r="I32" s="202"/>
    </row>
    <row r="33" spans="1:16" x14ac:dyDescent="0.15">
      <c r="A33" s="97">
        <f t="shared" si="7"/>
        <v>19</v>
      </c>
      <c r="B33" s="196" t="s">
        <v>185</v>
      </c>
      <c r="C33" s="196"/>
      <c r="D33" s="100"/>
      <c r="E33" s="200"/>
      <c r="F33" s="201"/>
      <c r="G33" s="201"/>
      <c r="H33" s="201"/>
      <c r="I33" s="202"/>
    </row>
    <row r="34" spans="1:16" x14ac:dyDescent="0.15">
      <c r="A34" s="97">
        <f t="shared" si="7"/>
        <v>20</v>
      </c>
      <c r="B34" s="196" t="s">
        <v>186</v>
      </c>
      <c r="C34" s="196"/>
      <c r="D34" s="100"/>
      <c r="E34" s="200"/>
      <c r="F34" s="201"/>
      <c r="G34" s="201"/>
      <c r="H34" s="201"/>
      <c r="I34" s="202"/>
    </row>
    <row r="35" spans="1:16" ht="25.5" customHeight="1" x14ac:dyDescent="0.15">
      <c r="E35" s="203"/>
      <c r="F35" s="204"/>
      <c r="G35" s="204"/>
      <c r="H35" s="204"/>
      <c r="I35" s="205"/>
    </row>
    <row r="36" spans="1:16" x14ac:dyDescent="0.15">
      <c r="A36" t="s">
        <v>187</v>
      </c>
      <c r="B36" t="s">
        <v>188</v>
      </c>
    </row>
    <row r="37" spans="1:16" x14ac:dyDescent="0.15">
      <c r="A37" t="s">
        <v>189</v>
      </c>
      <c r="B37" t="s">
        <v>190</v>
      </c>
      <c r="L37" s="197" t="s">
        <v>174</v>
      </c>
      <c r="M37" s="198"/>
      <c r="N37" s="198"/>
      <c r="O37" s="198"/>
      <c r="P37" s="199"/>
    </row>
    <row r="38" spans="1:16" x14ac:dyDescent="0.15">
      <c r="A38" t="s">
        <v>191</v>
      </c>
      <c r="B38" t="s">
        <v>192</v>
      </c>
      <c r="L38" s="200"/>
      <c r="M38" s="201"/>
      <c r="N38" s="201"/>
      <c r="O38" s="201"/>
      <c r="P38" s="202"/>
    </row>
    <row r="39" spans="1:16" x14ac:dyDescent="0.15">
      <c r="A39" t="s">
        <v>193</v>
      </c>
      <c r="B39" t="s">
        <v>194</v>
      </c>
      <c r="L39" s="200"/>
      <c r="M39" s="201"/>
      <c r="N39" s="201"/>
      <c r="O39" s="201"/>
      <c r="P39" s="202"/>
    </row>
    <row r="40" spans="1:16" x14ac:dyDescent="0.15">
      <c r="A40" t="s">
        <v>195</v>
      </c>
      <c r="B40" t="s">
        <v>196</v>
      </c>
      <c r="L40" s="200"/>
      <c r="M40" s="201"/>
      <c r="N40" s="201"/>
      <c r="O40" s="201"/>
      <c r="P40" s="202"/>
    </row>
    <row r="41" spans="1:16" x14ac:dyDescent="0.15">
      <c r="A41" t="s">
        <v>197</v>
      </c>
      <c r="B41" t="s">
        <v>198</v>
      </c>
      <c r="L41" s="200"/>
      <c r="M41" s="201"/>
      <c r="N41" s="201"/>
      <c r="O41" s="201"/>
      <c r="P41" s="202"/>
    </row>
    <row r="42" spans="1:16" x14ac:dyDescent="0.15">
      <c r="A42" t="s">
        <v>199</v>
      </c>
      <c r="B42" t="s">
        <v>200</v>
      </c>
      <c r="L42" s="200"/>
      <c r="M42" s="201"/>
      <c r="N42" s="201"/>
      <c r="O42" s="201"/>
      <c r="P42" s="202"/>
    </row>
    <row r="43" spans="1:16" x14ac:dyDescent="0.15">
      <c r="A43" t="s">
        <v>201</v>
      </c>
      <c r="B43" t="s">
        <v>202</v>
      </c>
      <c r="L43" s="200"/>
      <c r="M43" s="201"/>
      <c r="N43" s="201"/>
      <c r="O43" s="201"/>
      <c r="P43" s="202"/>
    </row>
    <row r="44" spans="1:16" x14ac:dyDescent="0.15">
      <c r="A44" t="s">
        <v>203</v>
      </c>
      <c r="B44" t="s">
        <v>204</v>
      </c>
      <c r="L44" s="200"/>
      <c r="M44" s="201"/>
      <c r="N44" s="201"/>
      <c r="O44" s="201"/>
      <c r="P44" s="202"/>
    </row>
    <row r="45" spans="1:16" x14ac:dyDescent="0.15">
      <c r="A45" t="s">
        <v>205</v>
      </c>
      <c r="B45" t="s">
        <v>206</v>
      </c>
      <c r="L45" s="200"/>
      <c r="M45" s="201"/>
      <c r="N45" s="201"/>
      <c r="O45" s="201"/>
      <c r="P45" s="202"/>
    </row>
    <row r="46" spans="1:16" x14ac:dyDescent="0.15">
      <c r="A46" t="s">
        <v>207</v>
      </c>
      <c r="B46" t="s">
        <v>208</v>
      </c>
      <c r="L46" s="200"/>
      <c r="M46" s="201"/>
      <c r="N46" s="201"/>
      <c r="O46" s="201"/>
      <c r="P46" s="202"/>
    </row>
    <row r="47" spans="1:16" x14ac:dyDescent="0.15">
      <c r="A47" t="s">
        <v>209</v>
      </c>
      <c r="B47" t="s">
        <v>210</v>
      </c>
      <c r="L47" s="200"/>
      <c r="M47" s="201"/>
      <c r="N47" s="201"/>
      <c r="O47" s="201"/>
      <c r="P47" s="202"/>
    </row>
    <row r="48" spans="1:16" x14ac:dyDescent="0.15">
      <c r="A48" t="s">
        <v>211</v>
      </c>
      <c r="B48" t="s">
        <v>212</v>
      </c>
      <c r="L48" s="200"/>
      <c r="M48" s="201"/>
      <c r="N48" s="201"/>
      <c r="O48" s="201"/>
      <c r="P48" s="202"/>
    </row>
    <row r="49" spans="1:16" x14ac:dyDescent="0.15">
      <c r="A49" t="s">
        <v>213</v>
      </c>
      <c r="B49" t="s">
        <v>214</v>
      </c>
      <c r="L49" s="200"/>
      <c r="M49" s="201"/>
      <c r="N49" s="201"/>
      <c r="O49" s="201"/>
      <c r="P49" s="202"/>
    </row>
    <row r="50" spans="1:16" ht="26.25" customHeight="1" x14ac:dyDescent="0.15">
      <c r="A50" t="s">
        <v>215</v>
      </c>
      <c r="B50" t="s">
        <v>216</v>
      </c>
      <c r="L50" s="203"/>
      <c r="M50" s="204"/>
      <c r="N50" s="204"/>
      <c r="O50" s="204"/>
      <c r="P50" s="205"/>
    </row>
    <row r="51" spans="1:16" x14ac:dyDescent="0.15">
      <c r="A51" t="s">
        <v>217</v>
      </c>
      <c r="B51" t="s">
        <v>218</v>
      </c>
    </row>
    <row r="52" spans="1:16" x14ac:dyDescent="0.15">
      <c r="A52" t="s">
        <v>219</v>
      </c>
      <c r="B52" t="s">
        <v>220</v>
      </c>
    </row>
    <row r="53" spans="1:16" x14ac:dyDescent="0.15">
      <c r="A53" t="s">
        <v>221</v>
      </c>
      <c r="B53" t="s">
        <v>222</v>
      </c>
    </row>
    <row r="54" spans="1:16" x14ac:dyDescent="0.15">
      <c r="A54" t="s">
        <v>223</v>
      </c>
      <c r="B54" t="s">
        <v>224</v>
      </c>
    </row>
    <row r="55" spans="1:16" x14ac:dyDescent="0.15">
      <c r="A55" t="s">
        <v>225</v>
      </c>
      <c r="B55" t="s">
        <v>226</v>
      </c>
    </row>
    <row r="56" spans="1:16" x14ac:dyDescent="0.15">
      <c r="A56" t="s">
        <v>227</v>
      </c>
      <c r="B56" t="s">
        <v>228</v>
      </c>
    </row>
    <row r="57" spans="1:16" x14ac:dyDescent="0.15">
      <c r="A57" t="s">
        <v>229</v>
      </c>
      <c r="B57" t="s">
        <v>230</v>
      </c>
    </row>
    <row r="58" spans="1:16" x14ac:dyDescent="0.15">
      <c r="A58" t="s">
        <v>231</v>
      </c>
      <c r="B58" t="s">
        <v>232</v>
      </c>
    </row>
    <row r="59" spans="1:16" x14ac:dyDescent="0.15">
      <c r="A59" t="s">
        <v>233</v>
      </c>
      <c r="B59" t="s">
        <v>234</v>
      </c>
    </row>
    <row r="60" spans="1:16" x14ac:dyDescent="0.15">
      <c r="A60" t="s">
        <v>235</v>
      </c>
      <c r="B60" t="s">
        <v>236</v>
      </c>
    </row>
    <row r="61" spans="1:16" x14ac:dyDescent="0.15">
      <c r="A61" t="s">
        <v>237</v>
      </c>
      <c r="B61" t="s">
        <v>238</v>
      </c>
    </row>
    <row r="62" spans="1:16" x14ac:dyDescent="0.15">
      <c r="A62" t="s">
        <v>239</v>
      </c>
      <c r="B62" t="s">
        <v>240</v>
      </c>
    </row>
    <row r="63" spans="1:16" x14ac:dyDescent="0.15">
      <c r="A63" t="s">
        <v>241</v>
      </c>
      <c r="B63" t="s">
        <v>242</v>
      </c>
    </row>
    <row r="64" spans="1:16" x14ac:dyDescent="0.15">
      <c r="A64" t="s">
        <v>243</v>
      </c>
      <c r="B64" t="s">
        <v>244</v>
      </c>
    </row>
    <row r="65" spans="1:2" x14ac:dyDescent="0.15">
      <c r="A65" t="s">
        <v>245</v>
      </c>
      <c r="B65" t="s">
        <v>246</v>
      </c>
    </row>
    <row r="66" spans="1:2" x14ac:dyDescent="0.15">
      <c r="A66" t="s">
        <v>247</v>
      </c>
      <c r="B66" t="s">
        <v>248</v>
      </c>
    </row>
    <row r="67" spans="1:2" x14ac:dyDescent="0.15">
      <c r="A67" t="s">
        <v>249</v>
      </c>
      <c r="B67" t="s">
        <v>248</v>
      </c>
    </row>
    <row r="68" spans="1:2" x14ac:dyDescent="0.15">
      <c r="A68" t="s">
        <v>250</v>
      </c>
      <c r="B68" t="s">
        <v>248</v>
      </c>
    </row>
    <row r="69" spans="1:2" x14ac:dyDescent="0.15">
      <c r="A69" t="s">
        <v>251</v>
      </c>
      <c r="B69" t="s">
        <v>248</v>
      </c>
    </row>
    <row r="70" spans="1:2" x14ac:dyDescent="0.15">
      <c r="A70" t="s">
        <v>252</v>
      </c>
      <c r="B70" t="s">
        <v>248</v>
      </c>
    </row>
    <row r="71" spans="1:2" x14ac:dyDescent="0.15">
      <c r="A71" t="s">
        <v>253</v>
      </c>
      <c r="B71" t="s">
        <v>248</v>
      </c>
    </row>
    <row r="72" spans="1:2" x14ac:dyDescent="0.15">
      <c r="A72" t="s">
        <v>254</v>
      </c>
      <c r="B72" t="s">
        <v>248</v>
      </c>
    </row>
    <row r="73" spans="1:2" x14ac:dyDescent="0.15">
      <c r="A73" t="s">
        <v>255</v>
      </c>
      <c r="B73" t="s">
        <v>248</v>
      </c>
    </row>
    <row r="74" spans="1:2" x14ac:dyDescent="0.15">
      <c r="A74" t="s">
        <v>256</v>
      </c>
      <c r="B74" t="s">
        <v>248</v>
      </c>
    </row>
    <row r="75" spans="1:2" x14ac:dyDescent="0.15">
      <c r="A75" t="s">
        <v>257</v>
      </c>
      <c r="B75" t="s">
        <v>248</v>
      </c>
    </row>
    <row r="76" spans="1:2" x14ac:dyDescent="0.15">
      <c r="A76" t="s">
        <v>258</v>
      </c>
      <c r="B76" t="s">
        <v>248</v>
      </c>
    </row>
    <row r="77" spans="1:2" x14ac:dyDescent="0.15">
      <c r="A77" t="s">
        <v>259</v>
      </c>
      <c r="B77" t="s">
        <v>248</v>
      </c>
    </row>
    <row r="78" spans="1:2" x14ac:dyDescent="0.15">
      <c r="A78" t="s">
        <v>260</v>
      </c>
      <c r="B78" t="s">
        <v>248</v>
      </c>
    </row>
    <row r="79" spans="1:2" x14ac:dyDescent="0.15">
      <c r="A79" t="s">
        <v>261</v>
      </c>
      <c r="B79" t="s">
        <v>248</v>
      </c>
    </row>
    <row r="80" spans="1:2" x14ac:dyDescent="0.15">
      <c r="A80" t="s">
        <v>262</v>
      </c>
      <c r="B80" t="s">
        <v>248</v>
      </c>
    </row>
    <row r="81" spans="1:2" x14ac:dyDescent="0.15">
      <c r="A81" t="s">
        <v>263</v>
      </c>
      <c r="B81" t="s">
        <v>248</v>
      </c>
    </row>
    <row r="82" spans="1:2" x14ac:dyDescent="0.15">
      <c r="A82" t="s">
        <v>264</v>
      </c>
      <c r="B82" t="s">
        <v>248</v>
      </c>
    </row>
    <row r="83" spans="1:2" x14ac:dyDescent="0.15">
      <c r="A83" t="s">
        <v>265</v>
      </c>
      <c r="B83" t="s">
        <v>248</v>
      </c>
    </row>
    <row r="84" spans="1:2" x14ac:dyDescent="0.15">
      <c r="A84" t="s">
        <v>266</v>
      </c>
      <c r="B84" t="s">
        <v>248</v>
      </c>
    </row>
    <row r="85" spans="1:2" x14ac:dyDescent="0.15">
      <c r="A85" t="s">
        <v>267</v>
      </c>
      <c r="B85" t="s">
        <v>248</v>
      </c>
    </row>
    <row r="86" spans="1:2" x14ac:dyDescent="0.15">
      <c r="A86" t="s">
        <v>268</v>
      </c>
      <c r="B86" t="s">
        <v>269</v>
      </c>
    </row>
    <row r="87" spans="1:2" x14ac:dyDescent="0.15">
      <c r="A87" t="s">
        <v>270</v>
      </c>
      <c r="B87" t="s">
        <v>269</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山園　裕作</cp:lastModifiedBy>
  <cp:lastPrinted>2019-01-25T06:47:45Z</cp:lastPrinted>
  <dcterms:created xsi:type="dcterms:W3CDTF">2018-12-13T02:10:22Z</dcterms:created>
  <dcterms:modified xsi:type="dcterms:W3CDTF">2019-01-29T00:57:08Z</dcterms:modified>
  <cp:category/>
</cp:coreProperties>
</file>