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1　職員個別フォルダ\澁谷　香織\00 財政\06-01公営企業\【1.30】公営企業に係る経営比較分析表（平成２９年度決算）の分析等について（依頼）\24 産山村\簡易水道\"/>
    </mc:Choice>
  </mc:AlternateContent>
  <workbookProtection workbookAlgorithmName="SHA-512" workbookHashValue="EDsMcndkAD2vkjww0356ZY4lff1D/JY7+zacJscujADr0WVY94sg0Mvw7Mcctfu60PO8t05E7Ml6KME0bo8k9g==" workbookSaltValue="02ypWzreJ8G6cANN3HY1LA==" workbookSpinCount="100000" lockStructure="1"/>
  <bookViews>
    <workbookView xWindow="0" yWindow="0" windowWidth="26850" windowHeight="898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<sst xmlns="http://schemas.openxmlformats.org/spreadsheetml/2006/main" count="237" uniqueCount="124">
  <si>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</si>
  <si>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</si>
  <si>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</si>
  <si>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</si>
  <si>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</si>
  <si>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</si>
  <si>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</si>
  <si>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</si>
  <si>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</si>
  <si>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</si>
  <si>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</si>
  <si>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</si>
  <si>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</si>
  <si>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</si>
  <si>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</si>
  <si>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</si>
  <si>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</si>
  <si>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</si>
  <si>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</si>
  <si>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</si>
  <si>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</si>
  <si>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</si>
  <si>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</si>
  <si>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</si>
  <si>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</si>
  <si>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</si>
  <si>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</si>
  <si>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</si>
  <si>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</si>
  <si>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</si>
  <si>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</si>
  <si>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</si>
  <si>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</si>
  <si>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</si>
  <si>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</si>
  <si>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</si>
  <si>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</si>
  <si>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</si>
  <si>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</si>
  <si>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</si>
  <si>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</si>
  <si>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</si>
  <si>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</si>
  <si>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</si>
  <si>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</si>
  <si>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</si>
  <si>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</si>
  <si>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</si>
  <si>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</si>
  <si>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</si>
  <si>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</si>
  <si>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</si>
  <si>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</si>
  <si>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</si>
  <si>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</si>
  <si>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</si>
  <si>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</si>
  <si>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</si>
  <si>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</si>
  <si>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</si>
  <si>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</si>
  <si>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</si>
  <si>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</si>
  <si>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</si>
  <si>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</si>
  <si>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</si>
  <si>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</si>
  <si>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</si>
  <si>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</si>
  <si>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</si>
  <si>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</si>
  <si>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</si>
  <si>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</si>
  <si>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</si>
  <si>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</si>
  <si>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</si>
  <si>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</si>
  <si>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</si>
  <si>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</si>
  <si>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</si>
  <si>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</si>
  <si>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</si>
  <si>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</si>
  <si>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</si>
  <si>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</si>
  <si>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</si>
  <si>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</si>
  <si>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</si>
  <si>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</si>
  <si>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</si>
  <si>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</si>
  <si>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</si>
  <si>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</si>
  <si>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</si>
  <si>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</si>
  <si>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</si>
  <si>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</si>
  <si>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</si>
  <si>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</si>
  <si>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</si>
  <si>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</si>
  <si>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</si>
  <si>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</si>
  <si>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</si>
  <si>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</si>
  <si>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</si>
  <si>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</si>
  <si>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</si>
  <si>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産山村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</si>
  <si>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</si>
  <si>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</si>
  <si>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</si>
  <si>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</si>
  <si>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</si>
  <si>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</si>
  <si>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</si>
  <si>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</si>
  <si>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</si>
  <si>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</si>
  <si>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</si>
  <si>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</si>
  <si>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本村では近年、漏水事故も増え、安定した水の供給が難しくなっている。数年の内に多数の施設や管路が耐用年数を超えてしまうことから、今後計画的な更新をしていく必要がある。
今後、水道整備基本計画等の作成や台帳を整理して、計画的に更新していく予定である。</t>
    <phoneticPr fontId="4"/>
  </si>
  <si>
    <t>今後も給水人口の減少により、料金収入も減少し適切な維持管理が困難になると予想される。水道施設・管路が更新時期を迎えるため、早期に計画を見直していく必要があり、経営戦略を平成32年度までに策定する予定である。</t>
    <phoneticPr fontId="4"/>
  </si>
  <si>
    <t>現在の経営状況として、平成２７年度では敷設後３０年を越える水道管の破損が相次ぎ、収益的収支比率が低下した。そのため、平成２８年度から２９年度で水道管の更新を行った。また、料金回収率は料金改定及び徴収率の向上に伴い、上昇している。施設利用率はほぼ横ばいで高い利用率である。
老朽化した施設等を更新していくことで有収率の向上、修繕費等の削減など財政への負担の軽減を図り、適切な維持管理をしていく必要がある。</t>
    <rPh sb="68" eb="70">
      <t>ネンド</t>
    </rPh>
    <rPh sb="91" eb="93">
      <t>リョウキン</t>
    </rPh>
    <rPh sb="93" eb="95">
      <t>カイテイ</t>
    </rPh>
    <rPh sb="95" eb="96">
      <t>オヨ</t>
    </rPh>
    <rPh sb="97" eb="99">
      <t>チョウシュウ</t>
    </rPh>
    <rPh sb="99" eb="100">
      <t>リツ</t>
    </rPh>
    <rPh sb="101" eb="103">
      <t>コウジョウ</t>
    </rPh>
    <rPh sb="104" eb="105">
      <t>トモナ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</si>
</sst>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0.72</c:v>
                </c:pt>
                <c:pt idx="4" formatCode="#,##0.00;&quot;△&quot;#,##0.00;&quot;-&quot;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F9-489D-B35C-1A3A78AA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487848"/>
        <c:axId val="388753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</c:v>
                </c:pt>
                <c:pt idx="1">
                  <c:v>0.91</c:v>
                </c:pt>
                <c:pt idx="2">
                  <c:v>1.26</c:v>
                </c:pt>
                <c:pt idx="3">
                  <c:v>0.78</c:v>
                </c:pt>
                <c:pt idx="4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F9-489D-B35C-1A3A78AA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87848"/>
        <c:axId val="388753384"/>
      </c:lineChart>
      <c:dateAx>
        <c:axId val="454487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753384"/>
        <c:crosses val="autoZero"/>
        <c:auto val="1"/>
        <c:lblOffset val="100"/>
        <c:baseTimeUnit val="years"/>
      </c:dateAx>
      <c:valAx>
        <c:axId val="388753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4487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93.95</c:v>
                </c:pt>
                <c:pt idx="1">
                  <c:v>93.95</c:v>
                </c:pt>
                <c:pt idx="2">
                  <c:v>93.69</c:v>
                </c:pt>
                <c:pt idx="3">
                  <c:v>93.95</c:v>
                </c:pt>
                <c:pt idx="4">
                  <c:v>93.95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9B-4D1E-A5A9-57B5E69D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12536"/>
        <c:axId val="215890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48.36</c:v>
                </c:pt>
                <c:pt idx="2">
                  <c:v>48.7</c:v>
                </c:pt>
                <c:pt idx="3">
                  <c:v>46.9</c:v>
                </c:pt>
                <c:pt idx="4">
                  <c:v>47.95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B-4D1E-A5A9-57B5E69D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12536"/>
        <c:axId val="215890296"/>
      </c:lineChart>
      <c:dateAx>
        <c:axId val="390912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890296"/>
        <c:crosses val="autoZero"/>
        <c:auto val="1"/>
        <c:lblOffset val="100"/>
        <c:baseTimeUnit val="years"/>
      </c:dateAx>
      <c:valAx>
        <c:axId val="215890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912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64.430000000000007</c:v>
                </c:pt>
                <c:pt idx="2">
                  <c:v>67.25</c:v>
                </c:pt>
                <c:pt idx="3">
                  <c:v>72.180000000000007</c:v>
                </c:pt>
                <c:pt idx="4">
                  <c:v>70.41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E8-4534-B6A4-EB9B471F2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893864"/>
        <c:axId val="44989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74.209999999999994</c:v>
                </c:pt>
                <c:pt idx="1">
                  <c:v>75.239999999999995</c:v>
                </c:pt>
                <c:pt idx="2">
                  <c:v>74.959999999999994</c:v>
                </c:pt>
                <c:pt idx="3">
                  <c:v>74.63</c:v>
                </c:pt>
                <c:pt idx="4">
                  <c:v>74.900000000000006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E8-4534-B6A4-EB9B471F2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893864"/>
        <c:axId val="449897392"/>
      </c:lineChart>
      <c:dateAx>
        <c:axId val="449893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897392"/>
        <c:crosses val="autoZero"/>
        <c:auto val="1"/>
        <c:lblOffset val="100"/>
        <c:baseTimeUnit val="years"/>
      </c:dateAx>
      <c:valAx>
        <c:axId val="44989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893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60.86</c:v>
                </c:pt>
                <c:pt idx="1">
                  <c:v>59.36</c:v>
                </c:pt>
                <c:pt idx="2">
                  <c:v>47.26</c:v>
                </c:pt>
                <c:pt idx="3">
                  <c:v>59.51</c:v>
                </c:pt>
                <c:pt idx="4">
                  <c:v>107.43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87-4FB3-BA7A-195AE678C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752992"/>
        <c:axId val="388751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71.66</c:v>
                </c:pt>
                <c:pt idx="1">
                  <c:v>73.06</c:v>
                </c:pt>
                <c:pt idx="2">
                  <c:v>72.03</c:v>
                </c:pt>
                <c:pt idx="3">
                  <c:v>72.11</c:v>
                </c:pt>
                <c:pt idx="4">
                  <c:v>74.05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87-4FB3-BA7A-195AE678C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752992"/>
        <c:axId val="388751816"/>
      </c:lineChart>
      <c:dateAx>
        <c:axId val="388752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751816"/>
        <c:crosses val="autoZero"/>
        <c:auto val="1"/>
        <c:lblOffset val="100"/>
        <c:baseTimeUnit val="years"/>
      </c:dateAx>
      <c:valAx>
        <c:axId val="388751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8752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9-484B-BDA5-B31F6EF23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752208"/>
        <c:axId val="388752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F9-484B-BDA5-B31F6EF23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752208"/>
        <c:axId val="388752600"/>
      </c:lineChart>
      <c:dateAx>
        <c:axId val="38875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8752600"/>
        <c:crosses val="autoZero"/>
        <c:auto val="1"/>
        <c:lblOffset val="100"/>
        <c:baseTimeUnit val="years"/>
      </c:dateAx>
      <c:valAx>
        <c:axId val="388752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88752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9-4A22-B9CE-E9746015D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10576"/>
        <c:axId val="390910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9-4A22-B9CE-E9746015D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10576"/>
        <c:axId val="390910184"/>
      </c:lineChart>
      <c:dateAx>
        <c:axId val="39091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910184"/>
        <c:crosses val="autoZero"/>
        <c:auto val="1"/>
        <c:lblOffset val="100"/>
        <c:baseTimeUnit val="years"/>
      </c:dateAx>
      <c:valAx>
        <c:axId val="390910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91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FA-4E2E-B04F-B3DBEA58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912928"/>
        <c:axId val="390911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FA-4E2E-B04F-B3DBEA58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12928"/>
        <c:axId val="390911752"/>
      </c:lineChart>
      <c:dateAx>
        <c:axId val="39091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911752"/>
        <c:crosses val="autoZero"/>
        <c:auto val="1"/>
        <c:lblOffset val="100"/>
        <c:baseTimeUnit val="years"/>
      </c:dateAx>
      <c:valAx>
        <c:axId val="390911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9091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AE-4611-95BE-1011E22D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84560"/>
        <c:axId val="21678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AE-4611-95BE-1011E22D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84560"/>
        <c:axId val="216785344"/>
      </c:lineChart>
      <c:dateAx>
        <c:axId val="21678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785344"/>
        <c:crosses val="autoZero"/>
        <c:auto val="1"/>
        <c:lblOffset val="100"/>
        <c:baseTimeUnit val="years"/>
      </c:dateAx>
      <c:valAx>
        <c:axId val="21678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78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1225.0999999999999</c:v>
                </c:pt>
                <c:pt idx="1">
                  <c:v>1139.6199999999999</c:v>
                </c:pt>
                <c:pt idx="2">
                  <c:v>961.51</c:v>
                </c:pt>
                <c:pt idx="3">
                  <c:v>871.19</c:v>
                </c:pt>
                <c:pt idx="4">
                  <c:v>647.28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7F-44BE-AB96-611FC77E6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784168"/>
        <c:axId val="449216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1462.56</c:v>
                </c:pt>
                <c:pt idx="1">
                  <c:v>1486.62</c:v>
                </c:pt>
                <c:pt idx="2">
                  <c:v>1510.14</c:v>
                </c:pt>
                <c:pt idx="3">
                  <c:v>1595.62</c:v>
                </c:pt>
                <c:pt idx="4">
                  <c:v>1302.33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7F-44BE-AB96-611FC77E6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84168"/>
        <c:axId val="449216152"/>
      </c:lineChart>
      <c:dateAx>
        <c:axId val="216784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216152"/>
        <c:crosses val="autoZero"/>
        <c:auto val="1"/>
        <c:lblOffset val="100"/>
        <c:baseTimeUnit val="years"/>
      </c:dateAx>
      <c:valAx>
        <c:axId val="449216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784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51.84</c:v>
                </c:pt>
                <c:pt idx="1">
                  <c:v>51.18</c:v>
                </c:pt>
                <c:pt idx="2">
                  <c:v>41.71</c:v>
                </c:pt>
                <c:pt idx="3">
                  <c:v>53.26</c:v>
                </c:pt>
                <c:pt idx="4">
                  <c:v>98.69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46-4D4B-90A7-565D1692F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218504"/>
        <c:axId val="44921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32.39</c:v>
                </c:pt>
                <c:pt idx="1">
                  <c:v>24.39</c:v>
                </c:pt>
                <c:pt idx="2">
                  <c:v>22.67</c:v>
                </c:pt>
                <c:pt idx="3">
                  <c:v>37.92</c:v>
                </c:pt>
                <c:pt idx="4">
                  <c:v>40.89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46-4D4B-90A7-565D1692F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18504"/>
        <c:axId val="449218896"/>
      </c:lineChart>
      <c:dateAx>
        <c:axId val="449218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218896"/>
        <c:crosses val="autoZero"/>
        <c:auto val="1"/>
        <c:lblOffset val="100"/>
        <c:baseTimeUnit val="years"/>
      </c:dateAx>
      <c:valAx>
        <c:axId val="44921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9218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184.83</c:v>
                </c:pt>
                <c:pt idx="1">
                  <c:v>188.86</c:v>
                </c:pt>
                <c:pt idx="2">
                  <c:v>233.11</c:v>
                </c:pt>
                <c:pt idx="3">
                  <c:v>181.61</c:v>
                </c:pt>
                <c:pt idx="4">
                  <c:v>116.81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60-4707-9EC4-A693E173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59552"/>
        <c:axId val="21646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530.83000000000004</c:v>
                </c:pt>
                <c:pt idx="1">
                  <c:v>734.18</c:v>
                </c:pt>
                <c:pt idx="2">
                  <c:v>789.62</c:v>
                </c:pt>
                <c:pt idx="3">
                  <c:v>423.18</c:v>
                </c:pt>
                <c:pt idx="4">
                  <c:v>383.2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60-4707-9EC4-A693E173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9552"/>
        <c:axId val="216460336"/>
      </c:lineChart>
      <c:dateAx>
        <c:axId val="21645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460336"/>
        <c:crosses val="autoZero"/>
        <c:auto val="1"/>
        <c:lblOffset val="100"/>
        <c:baseTimeUnit val="years"/>
      </c:dateAx>
      <c:valAx>
        <c:axId val="21646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45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S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熊本県　産山村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データ!$I$6</f>
        <v>法非適用</v>
      </c>
      <c r="C8" s="48"/>
      <c r="D8" s="48"/>
      <c r="E8" s="48"/>
      <c r="F8" s="48"/>
      <c r="G8" s="48"/>
      <c r="H8" s="48"/>
      <c r="I8" s="48" t="str">
        <f>データ!$J$6</f>
        <v>水道事業</v>
      </c>
      <c r="J8" s="48"/>
      <c r="K8" s="48"/>
      <c r="L8" s="48"/>
      <c r="M8" s="48"/>
      <c r="N8" s="48"/>
      <c r="O8" s="48"/>
      <c r="P8" s="48" t="str">
        <f>データ!$K$6</f>
        <v>簡易水道事業</v>
      </c>
      <c r="Q8" s="48"/>
      <c r="R8" s="48"/>
      <c r="S8" s="48"/>
      <c r="T8" s="48"/>
      <c r="U8" s="48"/>
      <c r="V8" s="48"/>
      <c r="W8" s="48" t="str">
        <f>データ!$L$6</f>
        <v>D4</v>
      </c>
      <c r="X8" s="48"/>
      <c r="Y8" s="48"/>
      <c r="Z8" s="48"/>
      <c r="AA8" s="48"/>
      <c r="AB8" s="48"/>
      <c r="AC8" s="48"/>
      <c r="AD8" s="48" t="str">
        <f>データ!$M$6</f>
        <v>非設置</v>
      </c>
      <c r="AE8" s="48"/>
      <c r="AF8" s="48"/>
      <c r="AG8" s="48"/>
      <c r="AH8" s="48"/>
      <c r="AI8" s="48"/>
      <c r="AJ8" s="48"/>
      <c r="AK8" s="2"/>
      <c r="AL8" s="49">
        <f>データ!$R$6</f>
        <v>1523</v>
      </c>
      <c r="AM8" s="49"/>
      <c r="AN8" s="49"/>
      <c r="AO8" s="49"/>
      <c r="AP8" s="49"/>
      <c r="AQ8" s="49"/>
      <c r="AR8" s="49"/>
      <c r="AS8" s="49"/>
      <c r="AT8" s="45">
        <f>データ!$S$6</f>
        <v>60.81</v>
      </c>
      <c r="AU8" s="45"/>
      <c r="AV8" s="45"/>
      <c r="AW8" s="45"/>
      <c r="AX8" s="45"/>
      <c r="AY8" s="45"/>
      <c r="AZ8" s="45"/>
      <c r="BA8" s="45"/>
      <c r="BB8" s="45">
        <f>データ!$T$6</f>
        <v>25.05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3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4" t="s">
        <v>17</v>
      </c>
      <c r="AU9" s="44"/>
      <c r="AV9" s="44"/>
      <c r="AW9" s="44"/>
      <c r="AX9" s="44"/>
      <c r="AY9" s="44"/>
      <c r="AZ9" s="44"/>
      <c r="BA9" s="44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50" t="s">
        <v>19</v>
      </c>
      <c r="BM9" s="51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データ!$N$6</f>
        <v>-</v>
      </c>
      <c r="C10" s="45"/>
      <c r="D10" s="45"/>
      <c r="E10" s="45"/>
      <c r="F10" s="45"/>
      <c r="G10" s="45"/>
      <c r="H10" s="45"/>
      <c r="I10" s="45" t="str">
        <f>データ!$O$6</f>
        <v>該当数値なし</v>
      </c>
      <c r="J10" s="45"/>
      <c r="K10" s="45"/>
      <c r="L10" s="45"/>
      <c r="M10" s="45"/>
      <c r="N10" s="45"/>
      <c r="O10" s="45"/>
      <c r="P10" s="45">
        <f>データ!$P$6</f>
        <v>90.93</v>
      </c>
      <c r="Q10" s="45"/>
      <c r="R10" s="45"/>
      <c r="S10" s="45"/>
      <c r="T10" s="45"/>
      <c r="U10" s="45"/>
      <c r="V10" s="45"/>
      <c r="W10" s="49">
        <f>データ!$Q$6</f>
        <v>1900</v>
      </c>
      <c r="X10" s="49"/>
      <c r="Y10" s="49"/>
      <c r="Z10" s="49"/>
      <c r="AA10" s="49"/>
      <c r="AB10" s="49"/>
      <c r="AC10" s="49"/>
      <c r="AD10" s="2"/>
      <c r="AE10" s="2"/>
      <c r="AF10" s="2"/>
      <c r="AG10" s="2"/>
      <c r="AH10" s="2"/>
      <c r="AI10" s="2"/>
      <c r="AJ10" s="2"/>
      <c r="AK10" s="2"/>
      <c r="AL10" s="49">
        <f>データ!$U$6</f>
        <v>1384</v>
      </c>
      <c r="AM10" s="49"/>
      <c r="AN10" s="49"/>
      <c r="AO10" s="49"/>
      <c r="AP10" s="49"/>
      <c r="AQ10" s="49"/>
      <c r="AR10" s="49"/>
      <c r="AS10" s="49"/>
      <c r="AT10" s="45">
        <f>データ!$V$6</f>
        <v>0.24</v>
      </c>
      <c r="AU10" s="45"/>
      <c r="AV10" s="45"/>
      <c r="AW10" s="45"/>
      <c r="AX10" s="45"/>
      <c r="AY10" s="45"/>
      <c r="AZ10" s="45"/>
      <c r="BA10" s="45"/>
      <c r="BB10" s="45">
        <f>データ!$W$6</f>
        <v>5766.67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21</v>
      </c>
      <c r="BM10" s="53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25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26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27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28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29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30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121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31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32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33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34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36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122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37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38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39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D5uuL1xFjbBKHLKDPYv20F9wDvptaf/OAEDD2/MPkRtvnLdG+PIGmLiQ7sZTNsLxHOsWSa9BlZEPtUSbeUssPQ==" saltValue="1WvZFde6wGprPlPQVA2N/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434256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熊本県　産山村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D4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90.93</v>
      </c>
      <c r="Q6" s="34">
        <f t="shared" si="3"/>
        <v>1900</v>
      </c>
      <c r="R6" s="34">
        <f t="shared" si="3"/>
        <v>1523</v>
      </c>
      <c r="S6" s="34">
        <f t="shared" si="3"/>
        <v>60.81</v>
      </c>
      <c r="T6" s="34">
        <f t="shared" si="3"/>
        <v>25.05</v>
      </c>
      <c r="U6" s="34">
        <f t="shared" si="3"/>
        <v>1384</v>
      </c>
      <c r="V6" s="34">
        <f t="shared" si="3"/>
        <v>0.24</v>
      </c>
      <c r="W6" s="34">
        <f t="shared" si="3"/>
        <v>5766.67</v>
      </c>
      <c r="X6" s="35">
        <f>IF(X7="",NA(),X7)</f>
        <v>60.86</v>
      </c>
      <c r="Y6" s="35">
        <f t="shared" ref="Y6:AG6" si="4">IF(Y7="",NA(),Y7)</f>
        <v>59.36</v>
      </c>
      <c r="Z6" s="35">
        <f t="shared" si="4"/>
        <v>47.26</v>
      </c>
      <c r="AA6" s="35">
        <f t="shared" si="4"/>
        <v>59.51</v>
      </c>
      <c r="AB6" s="35">
        <f t="shared" si="4"/>
        <v>107.43</v>
      </c>
      <c r="AC6" s="35">
        <f t="shared" si="4"/>
        <v>71.66</v>
      </c>
      <c r="AD6" s="35">
        <f t="shared" si="4"/>
        <v>73.06</v>
      </c>
      <c r="AE6" s="35">
        <f t="shared" si="4"/>
        <v>72.03</v>
      </c>
      <c r="AF6" s="35">
        <f t="shared" si="4"/>
        <v>72.11</v>
      </c>
      <c r="AG6" s="35">
        <f t="shared" si="4"/>
        <v>74.05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1225.0999999999999</v>
      </c>
      <c r="BF6" s="35">
        <f t="shared" ref="BF6:BN6" si="7">IF(BF7="",NA(),BF7)</f>
        <v>1139.6199999999999</v>
      </c>
      <c r="BG6" s="35">
        <f t="shared" si="7"/>
        <v>961.51</v>
      </c>
      <c r="BH6" s="35">
        <f t="shared" si="7"/>
        <v>871.19</v>
      </c>
      <c r="BI6" s="35">
        <f t="shared" si="7"/>
        <v>647.28</v>
      </c>
      <c r="BJ6" s="35">
        <f t="shared" si="7"/>
        <v>1462.56</v>
      </c>
      <c r="BK6" s="35">
        <f t="shared" si="7"/>
        <v>1486.62</v>
      </c>
      <c r="BL6" s="35">
        <f t="shared" si="7"/>
        <v>1510.14</v>
      </c>
      <c r="BM6" s="35">
        <f t="shared" si="7"/>
        <v>1595.62</v>
      </c>
      <c r="BN6" s="35">
        <f t="shared" si="7"/>
        <v>1302.33</v>
      </c>
      <c r="BO6" s="34" t="str">
        <f>IF(BO7="","",IF(BO7="-","【-】","【"&amp;SUBSTITUTE(TEXT(BO7,"#,##0.00"),"-","△")&amp;"】"))</f>
        <v>【1,141.75】</v>
      </c>
      <c r="BP6" s="35">
        <f>IF(BP7="",NA(),BP7)</f>
        <v>51.84</v>
      </c>
      <c r="BQ6" s="35">
        <f t="shared" ref="BQ6:BY6" si="8">IF(BQ7="",NA(),BQ7)</f>
        <v>51.18</v>
      </c>
      <c r="BR6" s="35">
        <f t="shared" si="8"/>
        <v>41.71</v>
      </c>
      <c r="BS6" s="35">
        <f t="shared" si="8"/>
        <v>53.26</v>
      </c>
      <c r="BT6" s="35">
        <f t="shared" si="8"/>
        <v>98.69</v>
      </c>
      <c r="BU6" s="35">
        <f t="shared" si="8"/>
        <v>32.39</v>
      </c>
      <c r="BV6" s="35">
        <f t="shared" si="8"/>
        <v>24.39</v>
      </c>
      <c r="BW6" s="35">
        <f t="shared" si="8"/>
        <v>22.67</v>
      </c>
      <c r="BX6" s="35">
        <f t="shared" si="8"/>
        <v>37.92</v>
      </c>
      <c r="BY6" s="35">
        <f t="shared" si="8"/>
        <v>40.89</v>
      </c>
      <c r="BZ6" s="34" t="str">
        <f>IF(BZ7="","",IF(BZ7="-","【-】","【"&amp;SUBSTITUTE(TEXT(BZ7,"#,##0.00"),"-","△")&amp;"】"))</f>
        <v>【54.93】</v>
      </c>
      <c r="CA6" s="35">
        <f>IF(CA7="",NA(),CA7)</f>
        <v>184.83</v>
      </c>
      <c r="CB6" s="35">
        <f t="shared" ref="CB6:CJ6" si="9">IF(CB7="",NA(),CB7)</f>
        <v>188.86</v>
      </c>
      <c r="CC6" s="35">
        <f t="shared" si="9"/>
        <v>233.11</v>
      </c>
      <c r="CD6" s="35">
        <f t="shared" si="9"/>
        <v>181.61</v>
      </c>
      <c r="CE6" s="35">
        <f t="shared" si="9"/>
        <v>116.81</v>
      </c>
      <c r="CF6" s="35">
        <f t="shared" si="9"/>
        <v>530.83000000000004</v>
      </c>
      <c r="CG6" s="35">
        <f t="shared" si="9"/>
        <v>734.18</v>
      </c>
      <c r="CH6" s="35">
        <f t="shared" si="9"/>
        <v>789.62</v>
      </c>
      <c r="CI6" s="35">
        <f t="shared" si="9"/>
        <v>423.18</v>
      </c>
      <c r="CJ6" s="35">
        <f t="shared" si="9"/>
        <v>383.2</v>
      </c>
      <c r="CK6" s="34" t="str">
        <f>IF(CK7="","",IF(CK7="-","【-】","【"&amp;SUBSTITUTE(TEXT(CK7,"#,##0.00"),"-","△")&amp;"】"))</f>
        <v>【292.18】</v>
      </c>
      <c r="CL6" s="35">
        <f>IF(CL7="",NA(),CL7)</f>
        <v>93.95</v>
      </c>
      <c r="CM6" s="35">
        <f t="shared" ref="CM6:CU6" si="10">IF(CM7="",NA(),CM7)</f>
        <v>93.95</v>
      </c>
      <c r="CN6" s="35">
        <f t="shared" si="10"/>
        <v>93.69</v>
      </c>
      <c r="CO6" s="35">
        <f t="shared" si="10"/>
        <v>93.95</v>
      </c>
      <c r="CP6" s="35">
        <f t="shared" si="10"/>
        <v>93.95</v>
      </c>
      <c r="CQ6" s="35">
        <f t="shared" si="10"/>
        <v>50.49</v>
      </c>
      <c r="CR6" s="35">
        <f t="shared" si="10"/>
        <v>48.36</v>
      </c>
      <c r="CS6" s="35">
        <f t="shared" si="10"/>
        <v>48.7</v>
      </c>
      <c r="CT6" s="35">
        <f t="shared" si="10"/>
        <v>46.9</v>
      </c>
      <c r="CU6" s="35">
        <f t="shared" si="10"/>
        <v>47.95</v>
      </c>
      <c r="CV6" s="34" t="str">
        <f>IF(CV7="","",IF(CV7="-","【-】","【"&amp;SUBSTITUTE(TEXT(CV7,"#,##0.00"),"-","△")&amp;"】"))</f>
        <v>【56.91】</v>
      </c>
      <c r="CW6" s="35">
        <f>IF(CW7="",NA(),CW7)</f>
        <v>67.22</v>
      </c>
      <c r="CX6" s="35">
        <f t="shared" ref="CX6:DF6" si="11">IF(CX7="",NA(),CX7)</f>
        <v>64.430000000000007</v>
      </c>
      <c r="CY6" s="35">
        <f t="shared" si="11"/>
        <v>67.25</v>
      </c>
      <c r="CZ6" s="35">
        <f t="shared" si="11"/>
        <v>72.180000000000007</v>
      </c>
      <c r="DA6" s="35">
        <f t="shared" si="11"/>
        <v>70.41</v>
      </c>
      <c r="DB6" s="35">
        <f t="shared" si="11"/>
        <v>74.209999999999994</v>
      </c>
      <c r="DC6" s="35">
        <f t="shared" si="11"/>
        <v>75.239999999999995</v>
      </c>
      <c r="DD6" s="35">
        <f t="shared" si="11"/>
        <v>74.959999999999994</v>
      </c>
      <c r="DE6" s="35">
        <f t="shared" si="11"/>
        <v>74.63</v>
      </c>
      <c r="DF6" s="35">
        <f t="shared" si="11"/>
        <v>74.900000000000006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5">
        <f t="shared" si="14"/>
        <v>0.72</v>
      </c>
      <c r="EH6" s="35">
        <f t="shared" si="14"/>
        <v>0.72</v>
      </c>
      <c r="EI6" s="35">
        <f t="shared" si="14"/>
        <v>0.7</v>
      </c>
      <c r="EJ6" s="35">
        <f t="shared" si="14"/>
        <v>0.91</v>
      </c>
      <c r="EK6" s="35">
        <f t="shared" si="14"/>
        <v>1.26</v>
      </c>
      <c r="EL6" s="35">
        <f t="shared" si="14"/>
        <v>0.78</v>
      </c>
      <c r="EM6" s="35">
        <f t="shared" si="14"/>
        <v>0.56999999999999995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434256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90.93</v>
      </c>
      <c r="Q7" s="38">
        <v>1900</v>
      </c>
      <c r="R7" s="38">
        <v>1523</v>
      </c>
      <c r="S7" s="38">
        <v>60.81</v>
      </c>
      <c r="T7" s="38">
        <v>25.05</v>
      </c>
      <c r="U7" s="38">
        <v>1384</v>
      </c>
      <c r="V7" s="38">
        <v>0.24</v>
      </c>
      <c r="W7" s="38">
        <v>5766.67</v>
      </c>
      <c r="X7" s="38">
        <v>60.86</v>
      </c>
      <c r="Y7" s="38">
        <v>59.36</v>
      </c>
      <c r="Z7" s="38">
        <v>47.26</v>
      </c>
      <c r="AA7" s="38">
        <v>59.51</v>
      </c>
      <c r="AB7" s="38">
        <v>107.43</v>
      </c>
      <c r="AC7" s="38">
        <v>71.66</v>
      </c>
      <c r="AD7" s="38">
        <v>73.06</v>
      </c>
      <c r="AE7" s="38">
        <v>72.03</v>
      </c>
      <c r="AF7" s="38">
        <v>72.11</v>
      </c>
      <c r="AG7" s="38">
        <v>74.05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1225.0999999999999</v>
      </c>
      <c r="BF7" s="38">
        <v>1139.6199999999999</v>
      </c>
      <c r="BG7" s="38">
        <v>961.51</v>
      </c>
      <c r="BH7" s="38">
        <v>871.19</v>
      </c>
      <c r="BI7" s="38">
        <v>647.28</v>
      </c>
      <c r="BJ7" s="38">
        <v>1462.56</v>
      </c>
      <c r="BK7" s="38">
        <v>1486.62</v>
      </c>
      <c r="BL7" s="38">
        <v>1510.14</v>
      </c>
      <c r="BM7" s="38">
        <v>1595.62</v>
      </c>
      <c r="BN7" s="38">
        <v>1302.33</v>
      </c>
      <c r="BO7" s="38">
        <v>1141.75</v>
      </c>
      <c r="BP7" s="38">
        <v>51.84</v>
      </c>
      <c r="BQ7" s="38">
        <v>51.18</v>
      </c>
      <c r="BR7" s="38">
        <v>41.71</v>
      </c>
      <c r="BS7" s="38">
        <v>53.26</v>
      </c>
      <c r="BT7" s="38">
        <v>98.69</v>
      </c>
      <c r="BU7" s="38">
        <v>32.39</v>
      </c>
      <c r="BV7" s="38">
        <v>24.39</v>
      </c>
      <c r="BW7" s="38">
        <v>22.67</v>
      </c>
      <c r="BX7" s="38">
        <v>37.92</v>
      </c>
      <c r="BY7" s="38">
        <v>40.89</v>
      </c>
      <c r="BZ7" s="38">
        <v>54.93</v>
      </c>
      <c r="CA7" s="38">
        <v>184.83</v>
      </c>
      <c r="CB7" s="38">
        <v>188.86</v>
      </c>
      <c r="CC7" s="38">
        <v>233.11</v>
      </c>
      <c r="CD7" s="38">
        <v>181.61</v>
      </c>
      <c r="CE7" s="38">
        <v>116.81</v>
      </c>
      <c r="CF7" s="38">
        <v>530.83000000000004</v>
      </c>
      <c r="CG7" s="38">
        <v>734.18</v>
      </c>
      <c r="CH7" s="38">
        <v>789.62</v>
      </c>
      <c r="CI7" s="38">
        <v>423.18</v>
      </c>
      <c r="CJ7" s="38">
        <v>383.2</v>
      </c>
      <c r="CK7" s="38">
        <v>292.18</v>
      </c>
      <c r="CL7" s="38">
        <v>93.95</v>
      </c>
      <c r="CM7" s="38">
        <v>93.95</v>
      </c>
      <c r="CN7" s="38">
        <v>93.69</v>
      </c>
      <c r="CO7" s="38">
        <v>93.95</v>
      </c>
      <c r="CP7" s="38">
        <v>93.95</v>
      </c>
      <c r="CQ7" s="38">
        <v>50.49</v>
      </c>
      <c r="CR7" s="38">
        <v>48.36</v>
      </c>
      <c r="CS7" s="38">
        <v>48.7</v>
      </c>
      <c r="CT7" s="38">
        <v>46.9</v>
      </c>
      <c r="CU7" s="38">
        <v>47.95</v>
      </c>
      <c r="CV7" s="38">
        <v>56.91</v>
      </c>
      <c r="CW7" s="38">
        <v>67.22</v>
      </c>
      <c r="CX7" s="38">
        <v>64.430000000000007</v>
      </c>
      <c r="CY7" s="38">
        <v>67.25</v>
      </c>
      <c r="CZ7" s="38">
        <v>72.180000000000007</v>
      </c>
      <c r="DA7" s="38">
        <v>70.41</v>
      </c>
      <c r="DB7" s="38">
        <v>74.209999999999994</v>
      </c>
      <c r="DC7" s="38">
        <v>75.239999999999995</v>
      </c>
      <c r="DD7" s="38">
        <v>74.959999999999994</v>
      </c>
      <c r="DE7" s="38">
        <v>74.63</v>
      </c>
      <c r="DF7" s="38">
        <v>74.900000000000006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</v>
      </c>
      <c r="EE7" s="38">
        <v>0</v>
      </c>
      <c r="EF7" s="38">
        <v>0</v>
      </c>
      <c r="EG7" s="38">
        <v>0.72</v>
      </c>
      <c r="EH7" s="38">
        <v>0.72</v>
      </c>
      <c r="EI7" s="38">
        <v>0.7</v>
      </c>
      <c r="EJ7" s="38">
        <v>0.91</v>
      </c>
      <c r="EK7" s="38">
        <v>1.26</v>
      </c>
      <c r="EL7" s="38">
        <v>0.78</v>
      </c>
      <c r="EM7" s="38">
        <v>0.56999999999999995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2019-01-25T08:09:31Z</cp:lastPrinted>
  <dcterms:created xsi:type="dcterms:W3CDTF">2018-12-03T08:45:57Z</dcterms:created>
  <dcterms:modified xsi:type="dcterms:W3CDTF">2019-02-15T06:03:50Z</dcterms:modified>
  <cp:category/>
</cp:coreProperties>
</file>