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\redirect\harasaki\Desktop\経営比較分析表\"/>
    </mc:Choice>
  </mc:AlternateContent>
  <workbookProtection workbookAlgorithmName="SHA-512" workbookHashValue="u1U39yB4dTTHoGQ0S3/IjJOvdrAnEBgGCVoTNqew4fE2a1/Qqw3vXznZMVhg7/R03AEjBcl+kj4ZR+2JbfdqHg==" workbookSaltValue="/vm18fmTCcvsikP0IsucG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<sst xmlns="http://schemas.openxmlformats.org/spreadsheetml/2006/main" count="236" uniqueCount="123">
  <si>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</si>
  <si>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</si>
  <si>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</si>
  <si>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</si>
  <si>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</si>
  <si>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</si>
  <si>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</si>
  <si>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</si>
  <si>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</si>
  <si>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</si>
  <si>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</si>
  <si>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</si>
  <si>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</si>
  <si>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</si>
  <si>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</si>
  <si>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</si>
  <si>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</si>
  <si>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</si>
  <si>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</si>
  <si>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</si>
  <si>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</si>
  <si>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</si>
  <si>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</si>
  <si>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</si>
  <si>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</si>
  <si>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</si>
  <si>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</si>
  <si>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</si>
  <si>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</si>
  <si>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</si>
  <si>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</si>
  <si>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</si>
  <si>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</si>
  <si>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</si>
  <si>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</si>
  <si>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</si>
  <si>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</si>
  <si>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</si>
  <si>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</si>
  <si>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</si>
  <si>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</si>
  <si>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</si>
  <si>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</si>
  <si>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</si>
  <si>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</si>
  <si>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</si>
  <si>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</si>
  <si>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</si>
  <si>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</si>
  <si>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</si>
  <si>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</si>
  <si>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</si>
  <si>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</si>
  <si>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</si>
  <si>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</si>
  <si>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</si>
  <si>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</si>
  <si>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</si>
  <si>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</si>
  <si>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</si>
  <si>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</si>
  <si>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</si>
  <si>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</si>
  <si>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</si>
  <si>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</si>
  <si>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</si>
  <si>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</si>
  <si>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</si>
  <si>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</si>
  <si>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</si>
  <si>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</si>
  <si>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</si>
  <si>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</si>
  <si>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</si>
  <si>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</si>
  <si>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</si>
  <si>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</si>
  <si>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</si>
  <si>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</si>
  <si>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</si>
  <si>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</si>
  <si>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</si>
  <si>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</si>
  <si>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</si>
  <si>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</si>
  <si>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</si>
  <si>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</si>
  <si>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</si>
  <si>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</si>
  <si>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</si>
  <si>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</si>
  <si>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</si>
  <si>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</si>
  <si>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</si>
  <si>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</si>
  <si>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</si>
  <si>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</si>
  <si>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</si>
  <si>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</si>
  <si>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山江村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</si>
  <si>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</si>
  <si>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</si>
  <si>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</si>
  <si>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</si>
  <si>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</si>
  <si>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</si>
  <si>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</si>
  <si>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</si>
  <si>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</si>
  <si>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</si>
  <si>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</si>
  <si>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</si>
  <si>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</si>
  <si>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</si>
  <si>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</si>
  <si>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</si>
  <si>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</si>
  <si>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</si>
  <si>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</si>
  <si>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</si>
  <si>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村の農業集落排水事業は、類似団体と比較し、経費回収率が下回っているものの、やや改善傾向が見られる。企業債残高対事業規模比率は引き続き減少しており、水洗化率も高い水準を維持しているため、少しずつではあるが経営状態の改善が見込まれる。
　一方で、収益的収支比率は低いため、今後は水洗化率をさらに上昇させて使用料収入を増やすとともに、経費削減に努め、経費回収率の向上に取り組んでいかなければならない。</t>
    <rPh sb="29" eb="31">
      <t>シタマワ</t>
    </rPh>
    <rPh sb="41" eb="43">
      <t>カイゼン</t>
    </rPh>
    <rPh sb="43" eb="45">
      <t>ケイコウ</t>
    </rPh>
    <rPh sb="46" eb="47">
      <t>ミ</t>
    </rPh>
    <rPh sb="64" eb="65">
      <t>ヒ</t>
    </rPh>
    <rPh sb="66" eb="67">
      <t>ツヅ</t>
    </rPh>
    <rPh sb="80" eb="81">
      <t>タカ</t>
    </rPh>
    <rPh sb="82" eb="84">
      <t>スイジュン</t>
    </rPh>
    <rPh sb="85" eb="87">
      <t>イジ</t>
    </rPh>
    <rPh sb="119" eb="121">
      <t>イッポウ</t>
    </rPh>
    <rPh sb="131" eb="132">
      <t>ヒク</t>
    </rPh>
    <rPh sb="168" eb="170">
      <t>サクゲン</t>
    </rPh>
    <rPh sb="171" eb="172">
      <t>ツト</t>
    </rPh>
    <rPh sb="180" eb="182">
      <t>コウジョウ</t>
    </rPh>
    <rPh sb="183" eb="184">
      <t>ト</t>
    </rPh>
    <rPh sb="185" eb="186">
      <t>ク</t>
    </rPh>
    <phoneticPr fontId="4"/>
  </si>
  <si>
    <t>　本村には農業集落排水処理施設が5施設あるが、供用開始から25年以上経過した施設もあり、各施設で老朽化が進行している。また、突発的な修繕が増加しており、修繕費の増加が懸念される。
　令和2年度で策定した経営戦略をもとに、中長期的な更新計画を策定し、財政への負担を少なくする必要がある。</t>
    <rPh sb="38" eb="40">
      <t>シセツ</t>
    </rPh>
    <rPh sb="44" eb="45">
      <t>カク</t>
    </rPh>
    <rPh sb="45" eb="47">
      <t>シセツ</t>
    </rPh>
    <rPh sb="52" eb="54">
      <t>シンコウ</t>
    </rPh>
    <rPh sb="69" eb="71">
      <t>ゾウカ</t>
    </rPh>
    <rPh sb="76" eb="78">
      <t>シュウゼン</t>
    </rPh>
    <rPh sb="83" eb="85">
      <t>ケネン</t>
    </rPh>
    <rPh sb="120" eb="122">
      <t>サクテイ</t>
    </rPh>
    <phoneticPr fontId="4"/>
  </si>
  <si>
    <t>　本村の農業集落排水事業は、施設の老朽化による維持管理費の増加が懸念されるが、施設の長寿命化を図りながら、経営の安定化に努める必要がある。
　また、水洗化率を上昇させ加入者を増やし、料金収入を増加させることも今後の課題である。
　将来的には施設の統廃合や近隣市町村との共同化・広域化を行うことも視野に入れ、計画的に事業の運営を行う必要がある。</t>
    <rPh sb="32" eb="34">
      <t>ケネン</t>
    </rPh>
    <rPh sb="53" eb="55">
      <t>ケイエイ</t>
    </rPh>
    <rPh sb="56" eb="59">
      <t>アンテイカ</t>
    </rPh>
    <rPh sb="60" eb="6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</si>
</sst>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D-4526-8987-313D572F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D-4526-8987-313D572F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57.85</c:v>
                </c:pt>
                <c:pt idx="2">
                  <c:v>56.97</c:v>
                </c:pt>
                <c:pt idx="3">
                  <c:v>58.97</c:v>
                </c:pt>
                <c:pt idx="4">
                  <c:v>58.41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6-485A-966A-02EEC4A3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6-485A-966A-02EEC4A3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84.97</c:v>
                </c:pt>
                <c:pt idx="1">
                  <c:v>84.75</c:v>
                </c:pt>
                <c:pt idx="2">
                  <c:v>86.06</c:v>
                </c:pt>
                <c:pt idx="3">
                  <c:v>86.96</c:v>
                </c:pt>
                <c:pt idx="4">
                  <c:v>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3-48CF-BC3C-049B46DF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3-48CF-BC3C-049B46DF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83.48</c:v>
                </c:pt>
                <c:pt idx="1">
                  <c:v>69.150000000000006</c:v>
                </c:pt>
                <c:pt idx="2">
                  <c:v>79.260000000000005</c:v>
                </c:pt>
                <c:pt idx="3">
                  <c:v>74.430000000000007</c:v>
                </c:pt>
                <c:pt idx="4">
                  <c:v>78.89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D-461D-8427-DDEFE528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D-461D-8427-DDEFE528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5-474A-B86F-56AB7D1D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5-474A-B86F-56AB7D1D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5-40B6-8DD3-EB599BCE3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5-40B6-8DD3-EB599BCE3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1-4646-A7A1-533DAE1BB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1-4646-A7A1-533DAE1BB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8-4564-A823-79321A005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8-4564-A823-79321A005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1450.4</c:v>
                </c:pt>
                <c:pt idx="1">
                  <c:v>1276.67</c:v>
                </c:pt>
                <c:pt idx="2">
                  <c:v>1112.5999999999999</c:v>
                </c:pt>
                <c:pt idx="3">
                  <c:v>1000.05</c:v>
                </c:pt>
                <c:pt idx="4">
                  <c:v>825.47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5A7-8771-B398482C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6-45A7-8771-B398482C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64.709999999999994</c:v>
                </c:pt>
                <c:pt idx="1">
                  <c:v>64.63</c:v>
                </c:pt>
                <c:pt idx="2">
                  <c:v>61.22</c:v>
                </c:pt>
                <c:pt idx="3">
                  <c:v>46.72</c:v>
                </c:pt>
                <c:pt idx="4">
                  <c:v>53.06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A-45B4-9E1A-ACD5F941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A-45B4-9E1A-ACD5F941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197.45</c:v>
                </c:pt>
                <c:pt idx="1">
                  <c:v>242.25</c:v>
                </c:pt>
                <c:pt idx="2">
                  <c:v>259.27</c:v>
                </c:pt>
                <c:pt idx="3">
                  <c:v>327.99</c:v>
                </c:pt>
                <c:pt idx="4">
                  <c:v>294.31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5-4597-BAC2-3154236D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597-BAC2-3154236D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熊本県　山江村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3344</v>
      </c>
      <c r="AM8" s="55"/>
      <c r="AN8" s="55"/>
      <c r="AO8" s="55"/>
      <c r="AP8" s="55"/>
      <c r="AQ8" s="55"/>
      <c r="AR8" s="55"/>
      <c r="AS8" s="55"/>
      <c r="AT8" s="54">
        <f>データ!T6</f>
        <v>121.19</v>
      </c>
      <c r="AU8" s="54"/>
      <c r="AV8" s="54"/>
      <c r="AW8" s="54"/>
      <c r="AX8" s="54"/>
      <c r="AY8" s="54"/>
      <c r="AZ8" s="54"/>
      <c r="BA8" s="54"/>
      <c r="BB8" s="54">
        <f>データ!U6</f>
        <v>27.59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87</v>
      </c>
      <c r="Q10" s="54"/>
      <c r="R10" s="54"/>
      <c r="S10" s="54"/>
      <c r="T10" s="54"/>
      <c r="U10" s="54"/>
      <c r="V10" s="54"/>
      <c r="W10" s="54">
        <f>データ!Q6</f>
        <v>90</v>
      </c>
      <c r="X10" s="54"/>
      <c r="Y10" s="54"/>
      <c r="Z10" s="54"/>
      <c r="AA10" s="54"/>
      <c r="AB10" s="54"/>
      <c r="AC10" s="54"/>
      <c r="AD10" s="55">
        <f>データ!R6</f>
        <v>3210</v>
      </c>
      <c r="AE10" s="55"/>
      <c r="AF10" s="55"/>
      <c r="AG10" s="55"/>
      <c r="AH10" s="55"/>
      <c r="AI10" s="55"/>
      <c r="AJ10" s="55"/>
      <c r="AK10" s="2"/>
      <c r="AL10" s="55">
        <f>データ!V6</f>
        <v>2878</v>
      </c>
      <c r="AM10" s="55"/>
      <c r="AN10" s="55"/>
      <c r="AO10" s="55"/>
      <c r="AP10" s="55"/>
      <c r="AQ10" s="55"/>
      <c r="AR10" s="55"/>
      <c r="AS10" s="55"/>
      <c r="AT10" s="54">
        <f>データ!W6</f>
        <v>10.58</v>
      </c>
      <c r="AU10" s="54"/>
      <c r="AV10" s="54"/>
      <c r="AW10" s="54"/>
      <c r="AX10" s="54"/>
      <c r="AY10" s="54"/>
      <c r="AZ10" s="54"/>
      <c r="BA10" s="54"/>
      <c r="BB10" s="54">
        <f>データ!X6</f>
        <v>272.02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120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121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122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45</v>
      </c>
      <c r="N86" s="12" t="s">
        <v>45</v>
      </c>
      <c r="O86" s="12" t="str">
        <f>データ!EO6</f>
        <v>【0.03】</v>
      </c>
    </row>
  </sheetData>
  <sheetProtection algorithmName="SHA-512" hashValue="K+3uzUhrGoVZBpPIL+U0l7/gS/I8l0EpC0646KCHlBKVnYXSTvaMbgFcJOTYAkHXaGVM7eN5wS2igEERWDLlTQ==" saltValue="CXVw5LebSTOqtDVZJfVWk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435121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熊本県　山江村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87</v>
      </c>
      <c r="Q6" s="20">
        <f t="shared" si="3"/>
        <v>90</v>
      </c>
      <c r="R6" s="20">
        <f t="shared" si="3"/>
        <v>3210</v>
      </c>
      <c r="S6" s="20">
        <f t="shared" si="3"/>
        <v>3344</v>
      </c>
      <c r="T6" s="20">
        <f t="shared" si="3"/>
        <v>121.19</v>
      </c>
      <c r="U6" s="20">
        <f t="shared" si="3"/>
        <v>27.59</v>
      </c>
      <c r="V6" s="20">
        <f t="shared" si="3"/>
        <v>2878</v>
      </c>
      <c r="W6" s="20">
        <f t="shared" si="3"/>
        <v>10.58</v>
      </c>
      <c r="X6" s="20">
        <f t="shared" si="3"/>
        <v>272.02</v>
      </c>
      <c r="Y6" s="21">
        <f>IF(Y7="",NA(),Y7)</f>
        <v>83.48</v>
      </c>
      <c r="Z6" s="21">
        <f t="shared" ref="Z6:AH6" si="4">IF(Z7="",NA(),Z7)</f>
        <v>69.150000000000006</v>
      </c>
      <c r="AA6" s="21">
        <f t="shared" si="4"/>
        <v>79.260000000000005</v>
      </c>
      <c r="AB6" s="21">
        <f t="shared" si="4"/>
        <v>74.430000000000007</v>
      </c>
      <c r="AC6" s="21">
        <f t="shared" si="4"/>
        <v>78.89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1450.4</v>
      </c>
      <c r="BG6" s="21">
        <f t="shared" ref="BG6:BO6" si="7">IF(BG7="",NA(),BG7)</f>
        <v>1276.67</v>
      </c>
      <c r="BH6" s="21">
        <f t="shared" si="7"/>
        <v>1112.5999999999999</v>
      </c>
      <c r="BI6" s="21">
        <f t="shared" si="7"/>
        <v>1000.05</v>
      </c>
      <c r="BJ6" s="21">
        <f t="shared" si="7"/>
        <v>825.47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64.709999999999994</v>
      </c>
      <c r="BR6" s="21">
        <f t="shared" ref="BR6:BZ6" si="8">IF(BR7="",NA(),BR7)</f>
        <v>64.63</v>
      </c>
      <c r="BS6" s="21">
        <f t="shared" si="8"/>
        <v>61.22</v>
      </c>
      <c r="BT6" s="21">
        <f t="shared" si="8"/>
        <v>46.72</v>
      </c>
      <c r="BU6" s="21">
        <f t="shared" si="8"/>
        <v>53.06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197.45</v>
      </c>
      <c r="CC6" s="21">
        <f t="shared" ref="CC6:CK6" si="9">IF(CC7="",NA(),CC7)</f>
        <v>242.25</v>
      </c>
      <c r="CD6" s="21">
        <f t="shared" si="9"/>
        <v>259.27</v>
      </c>
      <c r="CE6" s="21">
        <f t="shared" si="9"/>
        <v>327.99</v>
      </c>
      <c r="CF6" s="21">
        <f t="shared" si="9"/>
        <v>294.31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60.66</v>
      </c>
      <c r="CN6" s="21">
        <f t="shared" ref="CN6:CV6" si="10">IF(CN7="",NA(),CN7)</f>
        <v>57.85</v>
      </c>
      <c r="CO6" s="21">
        <f t="shared" si="10"/>
        <v>56.97</v>
      </c>
      <c r="CP6" s="21">
        <f t="shared" si="10"/>
        <v>58.97</v>
      </c>
      <c r="CQ6" s="21">
        <f t="shared" si="10"/>
        <v>58.41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84.97</v>
      </c>
      <c r="CY6" s="21">
        <f t="shared" ref="CY6:DG6" si="11">IF(CY7="",NA(),CY7)</f>
        <v>84.75</v>
      </c>
      <c r="CZ6" s="21">
        <f t="shared" si="11"/>
        <v>86.06</v>
      </c>
      <c r="DA6" s="21">
        <f t="shared" si="11"/>
        <v>86.96</v>
      </c>
      <c r="DB6" s="21">
        <f t="shared" si="11"/>
        <v>86.8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1">
        <f t="shared" si="14"/>
        <v>0.19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435121</v>
      </c>
      <c r="D7" s="23">
        <v>47</v>
      </c>
      <c r="E7" s="23">
        <v>17</v>
      </c>
      <c r="F7" s="23">
        <v>5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87</v>
      </c>
      <c r="Q7" s="24">
        <v>90</v>
      </c>
      <c r="R7" s="24">
        <v>3210</v>
      </c>
      <c r="S7" s="24">
        <v>3344</v>
      </c>
      <c r="T7" s="24">
        <v>121.19</v>
      </c>
      <c r="U7" s="24">
        <v>27.59</v>
      </c>
      <c r="V7" s="24">
        <v>2878</v>
      </c>
      <c r="W7" s="24">
        <v>10.58</v>
      </c>
      <c r="X7" s="24">
        <v>272.02</v>
      </c>
      <c r="Y7" s="24">
        <v>83.48</v>
      </c>
      <c r="Z7" s="24">
        <v>69.150000000000006</v>
      </c>
      <c r="AA7" s="24">
        <v>79.260000000000005</v>
      </c>
      <c r="AB7" s="24">
        <v>74.430000000000007</v>
      </c>
      <c r="AC7" s="24">
        <v>78.89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1450.4</v>
      </c>
      <c r="BG7" s="24">
        <v>1276.67</v>
      </c>
      <c r="BH7" s="24">
        <v>1112.5999999999999</v>
      </c>
      <c r="BI7" s="24">
        <v>1000.05</v>
      </c>
      <c r="BJ7" s="24">
        <v>825.47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64.709999999999994</v>
      </c>
      <c r="BR7" s="24">
        <v>64.63</v>
      </c>
      <c r="BS7" s="24">
        <v>61.22</v>
      </c>
      <c r="BT7" s="24">
        <v>46.72</v>
      </c>
      <c r="BU7" s="24">
        <v>53.06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197.45</v>
      </c>
      <c r="CC7" s="24">
        <v>242.25</v>
      </c>
      <c r="CD7" s="24">
        <v>259.27</v>
      </c>
      <c r="CE7" s="24">
        <v>327.99</v>
      </c>
      <c r="CF7" s="24">
        <v>294.31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60.66</v>
      </c>
      <c r="CN7" s="24">
        <v>57.85</v>
      </c>
      <c r="CO7" s="24">
        <v>56.97</v>
      </c>
      <c r="CP7" s="24">
        <v>58.97</v>
      </c>
      <c r="CQ7" s="24">
        <v>58.41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84.97</v>
      </c>
      <c r="CY7" s="24">
        <v>84.75</v>
      </c>
      <c r="CZ7" s="24">
        <v>86.06</v>
      </c>
      <c r="DA7" s="24">
        <v>86.96</v>
      </c>
      <c r="DB7" s="24">
        <v>86.8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0.19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原先健一</cp:lastModifiedBy>
  <dcterms:created xsi:type="dcterms:W3CDTF">2022-12-01T02:01:19Z</dcterms:created>
  <dcterms:modified xsi:type="dcterms:W3CDTF">2023-01-11T08:57:04Z</dcterms:modified>
  <cp:category/>
</cp:coreProperties>
</file>