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４年度\07 公営企業総括\20 経営比較分析表（R3年度決算）★\03 市町村等→県\30 益城町\下水道\"/>
    </mc:Choice>
  </mc:AlternateContent>
  <workbookProtection workbookAlgorithmName="SHA-512" workbookHashValue="3OTojiiX91BCkGCemRWxIxspTpEZCrjDIryQ0CiRLRujfhjA7BKwhtwKs2z5bUGVW+MNpKhqw3TY/xpQ24KiPA==" workbookSaltValue="HsAxYL8t2M89kISdJ4Uhdw==" workbookSpinCount="100000" lockStructure="1"/>
  <bookViews>
    <workbookView xWindow="0" yWindow="0" windowWidth="28800" windowHeight="1144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AD10" i="4" s="1"/>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G85" i="4"/>
  <c r="F85" i="4"/>
  <c r="AT10" i="4"/>
  <c r="B10" i="4"/>
  <c r="BB8" i="4"/>
  <c r="AD8" i="4"/>
  <c r="I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<sst xmlns="http://schemas.openxmlformats.org/spreadsheetml/2006/main" count="299" uniqueCount="116">
  <si>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</si>
  <si>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</si>
  <si>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</si>
  <si>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</si>
  <si>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</si>
  <si>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</si>
  <si>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</si>
  <si>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</si>
  <si>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</si>
  <si>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</si>
  <si>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</si>
  <si>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</si>
  <si>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</si>
  <si>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</si>
  <si>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</si>
  <si>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</si>
  <si>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</si>
  <si>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</si>
  <si>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</si>
  <si>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</si>
  <si>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</si>
  <si>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</si>
  <si>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</si>
  <si>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</si>
  <si>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</si>
  <si>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</si>
  <si>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</si>
  <si>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</si>
  <si>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</si>
  <si>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</si>
  <si>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</si>
  <si>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</si>
  <si>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</si>
  <si>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</si>
  <si>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</si>
  <si>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</si>
  <si>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</si>
  <si>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</si>
  <si>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</si>
  <si>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</si>
  <si>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</si>
  <si>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</si>
  <si>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</si>
  <si>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</si>
  <si>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</si>
  <si>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</si>
  <si>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</si>
  <si>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</si>
  <si>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</si>
  <si>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</si>
  <si>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</si>
  <si>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</si>
  <si>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</si>
  <si>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</si>
  <si>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</si>
  <si>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</si>
  <si>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</si>
  <si>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</si>
  <si>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</si>
  <si>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</si>
  <si>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</si>
  <si>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</si>
  <si>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</si>
  <si>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</si>
  <si>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</si>
  <si>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</si>
  <si>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</si>
  <si>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</si>
  <si>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</si>
  <si>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</si>
  <si>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</si>
  <si>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</si>
  <si>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</si>
  <si>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</si>
  <si>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</si>
  <si>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</si>
  <si>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</si>
  <si>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</si>
  <si>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</si>
  <si>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</si>
  <si>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</si>
  <si>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</si>
  <si>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</si>
  <si>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</si>
  <si>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</si>
  <si>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</si>
  <si>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</si>
  <si>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</si>
  <si>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</si>
  <si>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</si>
  <si>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</si>
  <si>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</si>
  <si>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</si>
  <si>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</si>
  <si>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</si>
  <si>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</si>
  <si>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</si>
  <si>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</si>
  <si>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</si>
  <si>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</si>
  <si>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</si>
  <si>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</si>
  <si>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</si>
  <si>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</si>
  <si>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</si>
  <si>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</si>
  <si>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</si>
  <si>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</si>
  <si>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</si>
  <si>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</si>
  <si>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</si>
  <si>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</si>
  <si>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</si>
  <si>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処理場は、供用開始から28年が経ち水処理、汚泥処理施設等の設備の劣化による老朽化が進んでいます。平成28年度から、設備等の改築更新工事をおこなっており、今後もストックマネジメント計画に沿った改築更新工事をおこなっていきます。
　管路についてもストックマネジメント計画に沿って、耐用年数に応じた管路の適正な維持管理をおこなっていきます。</t>
    <phoneticPr fontId="4"/>
  </si>
  <si>
    <t xml:space="preserve"> 令和2年度に公営企業会計に移行したことにより今まで以上に高いコスト意識を持ち、老朽化が進んでいる処理場の長寿命化や管路更新工事をおこなっていきます。
　水洗化率は既に高水準に達しており、今後の大幅な改善は見込めないため、より健全で効率的な下水道事業の運営を図ります。　　　　　　　　　　　　　　　　　　　　　　　また、公共下水道（特定環境保全公共下水道事業）と農業集落排水の処理場の統合を進めていき、全体としての経営効率をより高めていきます。</t>
    <rPh sb="166" eb="168">
      <t>トクテイ</t>
    </rPh>
    <rPh sb="168" eb="170">
      <t>カンキョウ</t>
    </rPh>
    <rPh sb="170" eb="172">
      <t>ホゼン</t>
    </rPh>
    <rPh sb="172" eb="174">
      <t>コウキョウ</t>
    </rPh>
    <rPh sb="174" eb="177">
      <t>ゲスイドウ</t>
    </rPh>
    <rPh sb="177" eb="179">
      <t>ジギョウ</t>
    </rPh>
    <phoneticPr fontId="4"/>
  </si>
  <si>
    <t xml:space="preserve"> 経営の健全性を示す経常収支比率は、100％を超えているものの、依然として財源不足を一般会計からの繰出金により賄われている状況です。
類似団体平均を、経費回収率については下回り、汚水処理原価については上回っていることから、経費に見合う適正な料金体系の検討に取り組む必要があります。
 なお、当町は公共下水道事業と特定環境保全公共下水道事業の処理場は同一であり、合わせてみる必要があります。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</si>
</sst>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50D-4B70-AD89-F5B1897337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formatCode="#,##0.00;&quot;△&quot;#,##0.00">
                  <c:v>0</c:v>
                </c:pt>
              </c:numCache>
            </c:numRef>
          </c:val>
          <c:smooth val="0"/>
          <c:extLst>
            <c:ext xmlns:c16="http://schemas.microsoft.com/office/drawing/2014/chart" uri="{C3380CC4-5D6E-409C-BE32-E72D297353CC}">
              <c16:uniqueId val="{00000001-550D-4B70-AD89-F5B1897337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0C-40DA-AE8D-E1FFD75C0B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33.799999999999997</c:v>
                </c:pt>
              </c:numCache>
            </c:numRef>
          </c:val>
          <c:smooth val="0"/>
          <c:extLst>
            <c:ext xmlns:c16="http://schemas.microsoft.com/office/drawing/2014/chart" uri="{C3380CC4-5D6E-409C-BE32-E72D297353CC}">
              <c16:uniqueId val="{00000001-C30C-40DA-AE8D-E1FFD75C0B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85.24</c:v>
                </c:pt>
                <c:pt idx="4">
                  <c:v>86.22</c:v>
                </c:pt>
              </c:numCache>
            </c:numRef>
          </c:val>
          <c:extLst>
            <c:ext xmlns:c16="http://schemas.microsoft.com/office/drawing/2014/chart" uri="{C3380CC4-5D6E-409C-BE32-E72D297353CC}">
              <c16:uniqueId val="{00000000-CF79-448D-A10E-A783FD55D1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67.09</c:v>
                </c:pt>
              </c:numCache>
            </c:numRef>
          </c:val>
          <c:smooth val="0"/>
          <c:extLst>
            <c:ext xmlns:c16="http://schemas.microsoft.com/office/drawing/2014/chart" uri="{C3380CC4-5D6E-409C-BE32-E72D297353CC}">
              <c16:uniqueId val="{00000001-CF79-448D-A10E-A783FD55D1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98.12</c:v>
                </c:pt>
                <c:pt idx="4">
                  <c:v>103.95</c:v>
                </c:pt>
              </c:numCache>
            </c:numRef>
          </c:val>
          <c:extLst>
            <c:ext xmlns:c16="http://schemas.microsoft.com/office/drawing/2014/chart" uri="{C3380CC4-5D6E-409C-BE32-E72D297353CC}">
              <c16:uniqueId val="{00000000-AABF-49B0-B790-E14CE9ED32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99.59</c:v>
                </c:pt>
              </c:numCache>
            </c:numRef>
          </c:val>
          <c:smooth val="0"/>
          <c:extLst>
            <c:ext xmlns:c16="http://schemas.microsoft.com/office/drawing/2014/chart" uri="{C3380CC4-5D6E-409C-BE32-E72D297353CC}">
              <c16:uniqueId val="{00000001-AABF-49B0-B790-E14CE9ED32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2.2999999999999998</c:v>
                </c:pt>
                <c:pt idx="4">
                  <c:v>4.51</c:v>
                </c:pt>
              </c:numCache>
            </c:numRef>
          </c:val>
          <c:extLst>
            <c:ext xmlns:c16="http://schemas.microsoft.com/office/drawing/2014/chart" uri="{C3380CC4-5D6E-409C-BE32-E72D297353CC}">
              <c16:uniqueId val="{00000000-EE0E-4AD8-B29C-E54D6DBD55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18.97</c:v>
                </c:pt>
              </c:numCache>
            </c:numRef>
          </c:val>
          <c:smooth val="0"/>
          <c:extLst>
            <c:ext xmlns:c16="http://schemas.microsoft.com/office/drawing/2014/chart" uri="{C3380CC4-5D6E-409C-BE32-E72D297353CC}">
              <c16:uniqueId val="{00000001-EE0E-4AD8-B29C-E54D6DBD55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BB-4376-BD82-64B55E7B73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0BB-4376-BD82-64B55E7B73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8.4700000000000006</c:v>
                </c:pt>
                <c:pt idx="4" formatCode="#,##0.00;&quot;△&quot;#,##0.00">
                  <c:v>0</c:v>
                </c:pt>
              </c:numCache>
            </c:numRef>
          </c:val>
          <c:extLst>
            <c:ext xmlns:c16="http://schemas.microsoft.com/office/drawing/2014/chart" uri="{C3380CC4-5D6E-409C-BE32-E72D297353CC}">
              <c16:uniqueId val="{00000000-09F3-4D5C-A98F-C3FDA54000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366.52</c:v>
                </c:pt>
              </c:numCache>
            </c:numRef>
          </c:val>
          <c:smooth val="0"/>
          <c:extLst>
            <c:ext xmlns:c16="http://schemas.microsoft.com/office/drawing/2014/chart" uri="{C3380CC4-5D6E-409C-BE32-E72D297353CC}">
              <c16:uniqueId val="{00000001-09F3-4D5C-A98F-C3FDA54000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25.63</c:v>
                </c:pt>
                <c:pt idx="4">
                  <c:v>24.01</c:v>
                </c:pt>
              </c:numCache>
            </c:numRef>
          </c:val>
          <c:extLst>
            <c:ext xmlns:c16="http://schemas.microsoft.com/office/drawing/2014/chart" uri="{C3380CC4-5D6E-409C-BE32-E72D297353CC}">
              <c16:uniqueId val="{00000000-6B6E-4FD6-864E-7081F2B67A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89.11</c:v>
                </c:pt>
              </c:numCache>
            </c:numRef>
          </c:val>
          <c:smooth val="0"/>
          <c:extLst>
            <c:ext xmlns:c16="http://schemas.microsoft.com/office/drawing/2014/chart" uri="{C3380CC4-5D6E-409C-BE32-E72D297353CC}">
              <c16:uniqueId val="{00000001-6B6E-4FD6-864E-7081F2B67A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1681.43</c:v>
                </c:pt>
                <c:pt idx="4">
                  <c:v>1645.5</c:v>
                </c:pt>
              </c:numCache>
            </c:numRef>
          </c:val>
          <c:extLst>
            <c:ext xmlns:c16="http://schemas.microsoft.com/office/drawing/2014/chart" uri="{C3380CC4-5D6E-409C-BE32-E72D297353CC}">
              <c16:uniqueId val="{00000000-AAFF-46F9-B644-F8D8347FBE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1042.6400000000001</c:v>
                </c:pt>
              </c:numCache>
            </c:numRef>
          </c:val>
          <c:smooth val="0"/>
          <c:extLst>
            <c:ext xmlns:c16="http://schemas.microsoft.com/office/drawing/2014/chart" uri="{C3380CC4-5D6E-409C-BE32-E72D297353CC}">
              <c16:uniqueId val="{00000001-AAFF-46F9-B644-F8D8347FBE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51.66</c:v>
                </c:pt>
                <c:pt idx="4">
                  <c:v>47.9</c:v>
                </c:pt>
              </c:numCache>
            </c:numRef>
          </c:val>
          <c:extLst>
            <c:ext xmlns:c16="http://schemas.microsoft.com/office/drawing/2014/chart" uri="{C3380CC4-5D6E-409C-BE32-E72D297353CC}">
              <c16:uniqueId val="{00000000-2B3C-4EB6-9DDA-056BFEA267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55.76</c:v>
                </c:pt>
              </c:numCache>
            </c:numRef>
          </c:val>
          <c:smooth val="0"/>
          <c:extLst>
            <c:ext xmlns:c16="http://schemas.microsoft.com/office/drawing/2014/chart" uri="{C3380CC4-5D6E-409C-BE32-E72D297353CC}">
              <c16:uniqueId val="{00000001-2B3C-4EB6-9DDA-056BFEA267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304.12</c:v>
                </c:pt>
                <c:pt idx="4">
                  <c:v>329.85</c:v>
                </c:pt>
              </c:numCache>
            </c:numRef>
          </c:val>
          <c:extLst>
            <c:ext xmlns:c16="http://schemas.microsoft.com/office/drawing/2014/chart" uri="{C3380CC4-5D6E-409C-BE32-E72D297353CC}">
              <c16:uniqueId val="{00000000-B82F-44FD-9EEA-B668AD480B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296.14999999999998</c:v>
                </c:pt>
              </c:numCache>
            </c:numRef>
          </c:val>
          <c:smooth val="0"/>
          <c:extLst>
            <c:ext xmlns:c16="http://schemas.microsoft.com/office/drawing/2014/chart" uri="{C3380CC4-5D6E-409C-BE32-E72D297353CC}">
              <c16:uniqueId val="{00000001-B82F-44FD-9EEA-B668AD480B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益城町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45">
        <f>データ!S6</f>
        <v>33488</v>
      </c>
      <c r="AM8" s="45"/>
      <c r="AN8" s="45"/>
      <c r="AO8" s="45"/>
      <c r="AP8" s="45"/>
      <c r="AQ8" s="45"/>
      <c r="AR8" s="45"/>
      <c r="AS8" s="45"/>
      <c r="AT8" s="46">
        <f>データ!T6</f>
        <v>65.680000000000007</v>
      </c>
      <c r="AU8" s="46"/>
      <c r="AV8" s="46"/>
      <c r="AW8" s="46"/>
      <c r="AX8" s="46"/>
      <c r="AY8" s="46"/>
      <c r="AZ8" s="46"/>
      <c r="BA8" s="46"/>
      <c r="BB8" s="46">
        <f>データ!U6</f>
        <v>509.87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55.1</v>
      </c>
      <c r="J10" s="46"/>
      <c r="K10" s="46"/>
      <c r="L10" s="46"/>
      <c r="M10" s="46"/>
      <c r="N10" s="46"/>
      <c r="O10" s="46"/>
      <c r="P10" s="46">
        <f>データ!P6</f>
        <v>14.54</v>
      </c>
      <c r="Q10" s="46"/>
      <c r="R10" s="46"/>
      <c r="S10" s="46"/>
      <c r="T10" s="46"/>
      <c r="U10" s="46"/>
      <c r="V10" s="46"/>
      <c r="W10" s="46">
        <f>データ!Q6</f>
        <v>88.94</v>
      </c>
      <c r="X10" s="46"/>
      <c r="Y10" s="46"/>
      <c r="Z10" s="46"/>
      <c r="AA10" s="46"/>
      <c r="AB10" s="46"/>
      <c r="AC10" s="46"/>
      <c r="AD10" s="45">
        <f>データ!R6</f>
        <v>3284</v>
      </c>
      <c r="AE10" s="45"/>
      <c r="AF10" s="45"/>
      <c r="AG10" s="45"/>
      <c r="AH10" s="45"/>
      <c r="AI10" s="45"/>
      <c r="AJ10" s="45"/>
      <c r="AK10" s="2"/>
      <c r="AL10" s="45">
        <f>データ!V6</f>
        <v>4871</v>
      </c>
      <c r="AM10" s="45"/>
      <c r="AN10" s="45"/>
      <c r="AO10" s="45"/>
      <c r="AP10" s="45"/>
      <c r="AQ10" s="45"/>
      <c r="AR10" s="45"/>
      <c r="AS10" s="45"/>
      <c r="AT10" s="46">
        <f>データ!W6</f>
        <v>1.22</v>
      </c>
      <c r="AU10" s="46"/>
      <c r="AV10" s="46"/>
      <c r="AW10" s="46"/>
      <c r="AX10" s="46"/>
      <c r="AY10" s="46"/>
      <c r="AZ10" s="46"/>
      <c r="BA10" s="46"/>
      <c r="BB10" s="46">
        <f>データ!X6</f>
        <v>3992.62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nPpgZ27sTSZ6djTGttD6c6ODK5uFg1ysp51n+gbAcQV5ayT7+t3C/bWFVP4cG4E1P09tucAkeNHzjI4x0zRPFA==" saltValue="PwrmzZ5iWb/LmzBzo65F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434434</v>
      </c>
      <c r="D6" s="19">
        <f t="shared" si="3"/>
        <v>46</v>
      </c>
      <c r="E6" s="19">
        <f t="shared" si="3"/>
        <v>17</v>
      </c>
      <c r="F6" s="19">
        <f t="shared" si="3"/>
        <v>4</v>
      </c>
      <c r="G6" s="19">
        <f t="shared" si="3"/>
        <v>0</v>
      </c>
      <c r="H6" s="19" t="str">
        <f t="shared" si="3"/>
        <v>熊本県　益城町</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55.1</v>
      </c>
      <c r="P6" s="20">
        <f t="shared" si="3"/>
        <v>14.54</v>
      </c>
      <c r="Q6" s="20">
        <f t="shared" si="3"/>
        <v>88.94</v>
      </c>
      <c r="R6" s="20">
        <f t="shared" si="3"/>
        <v>3284</v>
      </c>
      <c r="S6" s="20">
        <f t="shared" si="3"/>
        <v>33488</v>
      </c>
      <c r="T6" s="20">
        <f t="shared" si="3"/>
        <v>65.680000000000007</v>
      </c>
      <c r="U6" s="20">
        <f t="shared" si="3"/>
        <v>509.87</v>
      </c>
      <c r="V6" s="20">
        <f t="shared" si="3"/>
        <v>4871</v>
      </c>
      <c r="W6" s="20">
        <f t="shared" si="3"/>
        <v>1.22</v>
      </c>
      <c r="X6" s="20">
        <f t="shared" si="3"/>
        <v>3992.62</v>
      </c>
      <c r="Y6" s="21" t="str">
        <f>IF(Y7="",NA(),Y7)</f>
        <v>-</v>
      </c>
      <c r="Z6" s="21" t="str">
        <f t="shared" ref="Z6:AH6" si="4">IF(Z7="",NA(),Z7)</f>
        <v>-</v>
      </c>
      <c r="AA6" s="21" t="str">
        <f t="shared" si="4"/>
        <v>-</v>
      </c>
      <c r="AB6" s="21">
        <f t="shared" si="4"/>
        <v>98.12</v>
      </c>
      <c r="AC6" s="21">
        <f t="shared" si="4"/>
        <v>103.95</v>
      </c>
      <c r="AD6" s="21" t="str">
        <f t="shared" si="4"/>
        <v>-</v>
      </c>
      <c r="AE6" s="21" t="str">
        <f t="shared" si="4"/>
        <v>-</v>
      </c>
      <c r="AF6" s="21" t="str">
        <f t="shared" si="4"/>
        <v>-</v>
      </c>
      <c r="AG6" s="21">
        <f t="shared" si="4"/>
        <v>100.3</v>
      </c>
      <c r="AH6" s="21">
        <f t="shared" si="4"/>
        <v>99.59</v>
      </c>
      <c r="AI6" s="20" t="str">
        <f>IF(AI7="","",IF(AI7="-","【-】","【"&amp;SUBSTITUTE(TEXT(AI7,"#,##0.00"),"-","△")&amp;"】"))</f>
        <v>【105.35】</v>
      </c>
      <c r="AJ6" s="21" t="str">
        <f>IF(AJ7="",NA(),AJ7)</f>
        <v>-</v>
      </c>
      <c r="AK6" s="21" t="str">
        <f t="shared" ref="AK6:AS6" si="5">IF(AK7="",NA(),AK7)</f>
        <v>-</v>
      </c>
      <c r="AL6" s="21" t="str">
        <f t="shared" si="5"/>
        <v>-</v>
      </c>
      <c r="AM6" s="21">
        <f t="shared" si="5"/>
        <v>8.4700000000000006</v>
      </c>
      <c r="AN6" s="20">
        <f t="shared" si="5"/>
        <v>0</v>
      </c>
      <c r="AO6" s="21" t="str">
        <f t="shared" si="5"/>
        <v>-</v>
      </c>
      <c r="AP6" s="21" t="str">
        <f t="shared" si="5"/>
        <v>-</v>
      </c>
      <c r="AQ6" s="21" t="str">
        <f t="shared" si="5"/>
        <v>-</v>
      </c>
      <c r="AR6" s="21">
        <f t="shared" si="5"/>
        <v>254.91</v>
      </c>
      <c r="AS6" s="21">
        <f t="shared" si="5"/>
        <v>366.52</v>
      </c>
      <c r="AT6" s="20" t="str">
        <f>IF(AT7="","",IF(AT7="-","【-】","【"&amp;SUBSTITUTE(TEXT(AT7,"#,##0.00"),"-","△")&amp;"】"))</f>
        <v>【63.89】</v>
      </c>
      <c r="AU6" s="21" t="str">
        <f>IF(AU7="",NA(),AU7)</f>
        <v>-</v>
      </c>
      <c r="AV6" s="21" t="str">
        <f t="shared" ref="AV6:BD6" si="6">IF(AV7="",NA(),AV7)</f>
        <v>-</v>
      </c>
      <c r="AW6" s="21" t="str">
        <f t="shared" si="6"/>
        <v>-</v>
      </c>
      <c r="AX6" s="21">
        <f t="shared" si="6"/>
        <v>25.63</v>
      </c>
      <c r="AY6" s="21">
        <f t="shared" si="6"/>
        <v>24.01</v>
      </c>
      <c r="AZ6" s="21" t="str">
        <f t="shared" si="6"/>
        <v>-</v>
      </c>
      <c r="BA6" s="21" t="str">
        <f t="shared" si="6"/>
        <v>-</v>
      </c>
      <c r="BB6" s="21" t="str">
        <f t="shared" si="6"/>
        <v>-</v>
      </c>
      <c r="BC6" s="21">
        <f t="shared" si="6"/>
        <v>64.17</v>
      </c>
      <c r="BD6" s="21">
        <f t="shared" si="6"/>
        <v>89.11</v>
      </c>
      <c r="BE6" s="20" t="str">
        <f>IF(BE7="","",IF(BE7="-","【-】","【"&amp;SUBSTITUTE(TEXT(BE7,"#,##0.00"),"-","△")&amp;"】"))</f>
        <v>【44.07】</v>
      </c>
      <c r="BF6" s="21" t="str">
        <f>IF(BF7="",NA(),BF7)</f>
        <v>-</v>
      </c>
      <c r="BG6" s="21" t="str">
        <f t="shared" ref="BG6:BO6" si="7">IF(BG7="",NA(),BG7)</f>
        <v>-</v>
      </c>
      <c r="BH6" s="21" t="str">
        <f t="shared" si="7"/>
        <v>-</v>
      </c>
      <c r="BI6" s="21">
        <f t="shared" si="7"/>
        <v>1681.43</v>
      </c>
      <c r="BJ6" s="21">
        <f t="shared" si="7"/>
        <v>1645.5</v>
      </c>
      <c r="BK6" s="21" t="str">
        <f t="shared" si="7"/>
        <v>-</v>
      </c>
      <c r="BL6" s="21" t="str">
        <f t="shared" si="7"/>
        <v>-</v>
      </c>
      <c r="BM6" s="21" t="str">
        <f t="shared" si="7"/>
        <v>-</v>
      </c>
      <c r="BN6" s="21">
        <f t="shared" si="7"/>
        <v>1209.45</v>
      </c>
      <c r="BO6" s="21">
        <f t="shared" si="7"/>
        <v>1042.6400000000001</v>
      </c>
      <c r="BP6" s="20" t="str">
        <f>IF(BP7="","",IF(BP7="-","【-】","【"&amp;SUBSTITUTE(TEXT(BP7,"#,##0.00"),"-","△")&amp;"】"))</f>
        <v>【1,201.79】</v>
      </c>
      <c r="BQ6" s="21" t="str">
        <f>IF(BQ7="",NA(),BQ7)</f>
        <v>-</v>
      </c>
      <c r="BR6" s="21" t="str">
        <f t="shared" ref="BR6:BZ6" si="8">IF(BR7="",NA(),BR7)</f>
        <v>-</v>
      </c>
      <c r="BS6" s="21" t="str">
        <f t="shared" si="8"/>
        <v>-</v>
      </c>
      <c r="BT6" s="21">
        <f t="shared" si="8"/>
        <v>51.66</v>
      </c>
      <c r="BU6" s="21">
        <f t="shared" si="8"/>
        <v>47.9</v>
      </c>
      <c r="BV6" s="21" t="str">
        <f t="shared" si="8"/>
        <v>-</v>
      </c>
      <c r="BW6" s="21" t="str">
        <f t="shared" si="8"/>
        <v>-</v>
      </c>
      <c r="BX6" s="21" t="str">
        <f t="shared" si="8"/>
        <v>-</v>
      </c>
      <c r="BY6" s="21">
        <f t="shared" si="8"/>
        <v>55.93</v>
      </c>
      <c r="BZ6" s="21">
        <f t="shared" si="8"/>
        <v>55.76</v>
      </c>
      <c r="CA6" s="20" t="str">
        <f>IF(CA7="","",IF(CA7="-","【-】","【"&amp;SUBSTITUTE(TEXT(CA7,"#,##0.00"),"-","△")&amp;"】"))</f>
        <v>【75.31】</v>
      </c>
      <c r="CB6" s="21" t="str">
        <f>IF(CB7="",NA(),CB7)</f>
        <v>-</v>
      </c>
      <c r="CC6" s="21" t="str">
        <f t="shared" ref="CC6:CK6" si="9">IF(CC7="",NA(),CC7)</f>
        <v>-</v>
      </c>
      <c r="CD6" s="21" t="str">
        <f t="shared" si="9"/>
        <v>-</v>
      </c>
      <c r="CE6" s="21">
        <f t="shared" si="9"/>
        <v>304.12</v>
      </c>
      <c r="CF6" s="21">
        <f t="shared" si="9"/>
        <v>329.85</v>
      </c>
      <c r="CG6" s="21" t="str">
        <f t="shared" si="9"/>
        <v>-</v>
      </c>
      <c r="CH6" s="21" t="str">
        <f t="shared" si="9"/>
        <v>-</v>
      </c>
      <c r="CI6" s="21" t="str">
        <f t="shared" si="9"/>
        <v>-</v>
      </c>
      <c r="CJ6" s="21">
        <f t="shared" si="9"/>
        <v>289.60000000000002</v>
      </c>
      <c r="CK6" s="21">
        <f t="shared" si="9"/>
        <v>296.14999999999998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36.71</v>
      </c>
      <c r="CV6" s="21">
        <f t="shared" si="10"/>
        <v>33.799999999999997</v>
      </c>
      <c r="CW6" s="20" t="str">
        <f>IF(CW7="","",IF(CW7="-","【-】","【"&amp;SUBSTITUTE(TEXT(CW7,"#,##0.00"),"-","△")&amp;"】"))</f>
        <v>【42.57】</v>
      </c>
      <c r="CX6" s="21" t="str">
        <f>IF(CX7="",NA(),CX7)</f>
        <v>-</v>
      </c>
      <c r="CY6" s="21" t="str">
        <f t="shared" ref="CY6:DG6" si="11">IF(CY7="",NA(),CY7)</f>
        <v>-</v>
      </c>
      <c r="CZ6" s="21" t="str">
        <f t="shared" si="11"/>
        <v>-</v>
      </c>
      <c r="DA6" s="21">
        <f t="shared" si="11"/>
        <v>85.24</v>
      </c>
      <c r="DB6" s="21">
        <f t="shared" si="11"/>
        <v>86.22</v>
      </c>
      <c r="DC6" s="21" t="str">
        <f t="shared" si="11"/>
        <v>-</v>
      </c>
      <c r="DD6" s="21" t="str">
        <f t="shared" si="11"/>
        <v>-</v>
      </c>
      <c r="DE6" s="21" t="str">
        <f t="shared" si="11"/>
        <v>-</v>
      </c>
      <c r="DF6" s="21">
        <f t="shared" si="11"/>
        <v>70.05</v>
      </c>
      <c r="DG6" s="21">
        <f t="shared" si="11"/>
        <v>67.09</v>
      </c>
      <c r="DH6" s="20" t="str">
        <f>IF(DH7="","",IF(DH7="-","【-】","【"&amp;SUBSTITUTE(TEXT(DH7,"#,##0.00"),"-","△")&amp;"】"))</f>
        <v>【85.24】</v>
      </c>
      <c r="DI6" s="21" t="str">
        <f>IF(DI7="",NA(),DI7)</f>
        <v>-</v>
      </c>
      <c r="DJ6" s="21" t="str">
        <f t="shared" ref="DJ6:DR6" si="12">IF(DJ7="",NA(),DJ7)</f>
        <v>-</v>
      </c>
      <c r="DK6" s="21" t="str">
        <f t="shared" si="12"/>
        <v>-</v>
      </c>
      <c r="DL6" s="21">
        <f t="shared" si="12"/>
        <v>2.2999999999999998</v>
      </c>
      <c r="DM6" s="21">
        <f t="shared" si="12"/>
        <v>4.51</v>
      </c>
      <c r="DN6" s="21" t="str">
        <f t="shared" si="12"/>
        <v>-</v>
      </c>
      <c r="DO6" s="21" t="str">
        <f t="shared" si="12"/>
        <v>-</v>
      </c>
      <c r="DP6" s="21" t="str">
        <f t="shared" si="12"/>
        <v>-</v>
      </c>
      <c r="DQ6" s="21">
        <f t="shared" si="12"/>
        <v>15.82</v>
      </c>
      <c r="DR6" s="21">
        <f t="shared" si="12"/>
        <v>18.97</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0">
        <f t="shared" si="14"/>
        <v>0</v>
      </c>
      <c r="EO6" s="20" t="str">
        <f>IF(EO7="","",IF(EO7="-","【-】","【"&amp;SUBSTITUTE(TEXT(EO7,"#,##0.00"),"-","△")&amp;"】"))</f>
        <v>【0.15】</v>
      </c>
    </row>
    <row r="7" spans="1:148" s="22" customFormat="1" x14ac:dyDescent="0.15">
      <c r="A7" s="14"/>
      <c r="B7" s="23">
        <v>2021</v>
      </c>
      <c r="C7" s="23">
        <v>434434</v>
      </c>
      <c r="D7" s="23">
        <v>46</v>
      </c>
      <c r="E7" s="23">
        <v>17</v>
      </c>
      <c r="F7" s="23">
        <v>4</v>
      </c>
      <c r="G7" s="23">
        <v>0</v>
      </c>
      <c r="H7" s="23" t="s">
        <v>96</v>
      </c>
      <c r="I7" s="23" t="s">
        <v>97</v>
      </c>
      <c r="J7" s="23" t="s">
        <v>98</v>
      </c>
      <c r="K7" s="23" t="s">
        <v>99</v>
      </c>
      <c r="L7" s="23" t="s">
        <v>100</v>
      </c>
      <c r="M7" s="23" t="s">
        <v>101</v>
      </c>
      <c r="N7" s="24" t="s">
        <v>102</v>
      </c>
      <c r="O7" s="24">
        <v>55.1</v>
      </c>
      <c r="P7" s="24">
        <v>14.54</v>
      </c>
      <c r="Q7" s="24">
        <v>88.94</v>
      </c>
      <c r="R7" s="24">
        <v>3284</v>
      </c>
      <c r="S7" s="24">
        <v>33488</v>
      </c>
      <c r="T7" s="24">
        <v>65.680000000000007</v>
      </c>
      <c r="U7" s="24">
        <v>509.87</v>
      </c>
      <c r="V7" s="24">
        <v>4871</v>
      </c>
      <c r="W7" s="24">
        <v>1.22</v>
      </c>
      <c r="X7" s="24">
        <v>3992.62</v>
      </c>
      <c r="Y7" s="24" t="s">
        <v>102</v>
      </c>
      <c r="Z7" s="24" t="s">
        <v>102</v>
      </c>
      <c r="AA7" s="24" t="s">
        <v>102</v>
      </c>
      <c r="AB7" s="24">
        <v>98.12</v>
      </c>
      <c r="AC7" s="24">
        <v>103.95</v>
      </c>
      <c r="AD7" s="24" t="s">
        <v>102</v>
      </c>
      <c r="AE7" s="24" t="s">
        <v>102</v>
      </c>
      <c r="AF7" s="24" t="s">
        <v>102</v>
      </c>
      <c r="AG7" s="24">
        <v>100.3</v>
      </c>
      <c r="AH7" s="24">
        <v>99.59</v>
      </c>
      <c r="AI7" s="24">
        <v>105.35</v>
      </c>
      <c r="AJ7" s="24" t="s">
        <v>102</v>
      </c>
      <c r="AK7" s="24" t="s">
        <v>102</v>
      </c>
      <c r="AL7" s="24" t="s">
        <v>102</v>
      </c>
      <c r="AM7" s="24">
        <v>8.4700000000000006</v>
      </c>
      <c r="AN7" s="24">
        <v>0</v>
      </c>
      <c r="AO7" s="24" t="s">
        <v>102</v>
      </c>
      <c r="AP7" s="24" t="s">
        <v>102</v>
      </c>
      <c r="AQ7" s="24" t="s">
        <v>102</v>
      </c>
      <c r="AR7" s="24">
        <v>254.91</v>
      </c>
      <c r="AS7" s="24">
        <v>366.52</v>
      </c>
      <c r="AT7" s="24">
        <v>63.89</v>
      </c>
      <c r="AU7" s="24" t="s">
        <v>102</v>
      </c>
      <c r="AV7" s="24" t="s">
        <v>102</v>
      </c>
      <c r="AW7" s="24" t="s">
        <v>102</v>
      </c>
      <c r="AX7" s="24">
        <v>25.63</v>
      </c>
      <c r="AY7" s="24">
        <v>24.01</v>
      </c>
      <c r="AZ7" s="24" t="s">
        <v>102</v>
      </c>
      <c r="BA7" s="24" t="s">
        <v>102</v>
      </c>
      <c r="BB7" s="24" t="s">
        <v>102</v>
      </c>
      <c r="BC7" s="24">
        <v>64.17</v>
      </c>
      <c r="BD7" s="24">
        <v>89.11</v>
      </c>
      <c r="BE7" s="24">
        <v>44.07</v>
      </c>
      <c r="BF7" s="24" t="s">
        <v>102</v>
      </c>
      <c r="BG7" s="24" t="s">
        <v>102</v>
      </c>
      <c r="BH7" s="24" t="s">
        <v>102</v>
      </c>
      <c r="BI7" s="24">
        <v>1681.43</v>
      </c>
      <c r="BJ7" s="24">
        <v>1645.5</v>
      </c>
      <c r="BK7" s="24" t="s">
        <v>102</v>
      </c>
      <c r="BL7" s="24" t="s">
        <v>102</v>
      </c>
      <c r="BM7" s="24" t="s">
        <v>102</v>
      </c>
      <c r="BN7" s="24">
        <v>1209.45</v>
      </c>
      <c r="BO7" s="24">
        <v>1042.6400000000001</v>
      </c>
      <c r="BP7" s="24">
        <v>1201.79</v>
      </c>
      <c r="BQ7" s="24" t="s">
        <v>102</v>
      </c>
      <c r="BR7" s="24" t="s">
        <v>102</v>
      </c>
      <c r="BS7" s="24" t="s">
        <v>102</v>
      </c>
      <c r="BT7" s="24">
        <v>51.66</v>
      </c>
      <c r="BU7" s="24">
        <v>47.9</v>
      </c>
      <c r="BV7" s="24" t="s">
        <v>102</v>
      </c>
      <c r="BW7" s="24" t="s">
        <v>102</v>
      </c>
      <c r="BX7" s="24" t="s">
        <v>102</v>
      </c>
      <c r="BY7" s="24">
        <v>55.93</v>
      </c>
      <c r="BZ7" s="24">
        <v>55.76</v>
      </c>
      <c r="CA7" s="24">
        <v>75.31</v>
      </c>
      <c r="CB7" s="24" t="s">
        <v>102</v>
      </c>
      <c r="CC7" s="24" t="s">
        <v>102</v>
      </c>
      <c r="CD7" s="24" t="s">
        <v>102</v>
      </c>
      <c r="CE7" s="24">
        <v>304.12</v>
      </c>
      <c r="CF7" s="24">
        <v>329.85</v>
      </c>
      <c r="CG7" s="24" t="s">
        <v>102</v>
      </c>
      <c r="CH7" s="24" t="s">
        <v>102</v>
      </c>
      <c r="CI7" s="24" t="s">
        <v>102</v>
      </c>
      <c r="CJ7" s="24">
        <v>289.60000000000002</v>
      </c>
      <c r="CK7" s="24">
        <v>296.14999999999998</v>
      </c>
      <c r="CL7" s="24">
        <v>216.39</v>
      </c>
      <c r="CM7" s="24" t="s">
        <v>102</v>
      </c>
      <c r="CN7" s="24" t="s">
        <v>102</v>
      </c>
      <c r="CO7" s="24" t="s">
        <v>102</v>
      </c>
      <c r="CP7" s="24" t="s">
        <v>102</v>
      </c>
      <c r="CQ7" s="24" t="s">
        <v>102</v>
      </c>
      <c r="CR7" s="24" t="s">
        <v>102</v>
      </c>
      <c r="CS7" s="24" t="s">
        <v>102</v>
      </c>
      <c r="CT7" s="24" t="s">
        <v>102</v>
      </c>
      <c r="CU7" s="24">
        <v>36.71</v>
      </c>
      <c r="CV7" s="24">
        <v>33.799999999999997</v>
      </c>
      <c r="CW7" s="24">
        <v>42.57</v>
      </c>
      <c r="CX7" s="24" t="s">
        <v>102</v>
      </c>
      <c r="CY7" s="24" t="s">
        <v>102</v>
      </c>
      <c r="CZ7" s="24" t="s">
        <v>102</v>
      </c>
      <c r="DA7" s="24">
        <v>85.24</v>
      </c>
      <c r="DB7" s="24">
        <v>86.22</v>
      </c>
      <c r="DC7" s="24" t="s">
        <v>102</v>
      </c>
      <c r="DD7" s="24" t="s">
        <v>102</v>
      </c>
      <c r="DE7" s="24" t="s">
        <v>102</v>
      </c>
      <c r="DF7" s="24">
        <v>70.05</v>
      </c>
      <c r="DG7" s="24">
        <v>67.09</v>
      </c>
      <c r="DH7" s="24">
        <v>85.24</v>
      </c>
      <c r="DI7" s="24" t="s">
        <v>102</v>
      </c>
      <c r="DJ7" s="24" t="s">
        <v>102</v>
      </c>
      <c r="DK7" s="24" t="s">
        <v>102</v>
      </c>
      <c r="DL7" s="24">
        <v>2.2999999999999998</v>
      </c>
      <c r="DM7" s="24">
        <v>4.51</v>
      </c>
      <c r="DN7" s="24" t="s">
        <v>102</v>
      </c>
      <c r="DO7" s="24" t="s">
        <v>102</v>
      </c>
      <c r="DP7" s="24" t="s">
        <v>102</v>
      </c>
      <c r="DQ7" s="24">
        <v>15.82</v>
      </c>
      <c r="DR7" s="24">
        <v>18.97</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0.02</v>
      </c>
      <c r="EN7" s="24">
        <v>0</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4812117</cp:lastModifiedBy>
  <cp:lastPrinted>2023-02-13T06:58:54Z</cp:lastPrinted>
  <dcterms:created xsi:type="dcterms:W3CDTF">2022-12-01T01:31:32Z</dcterms:created>
  <dcterms:modified xsi:type="dcterms:W3CDTF">2023-02-13T06:59:09Z</dcterms:modified>
  <cp:category/>
</cp:coreProperties>
</file>