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a_nakamura\Desktop\添付文書\37 多良木町\37 多良木町\水道\"/>
    </mc:Choice>
  </mc:AlternateContent>
  <xr:revisionPtr revIDLastSave="0" documentId="13_ncr:1_{1FB5B5AC-998D-4CB3-AB9A-3A29F1B42FBE}" xr6:coauthVersionLast="43" xr6:coauthVersionMax="43" xr10:uidLastSave="{00000000-0000-0000-0000-000000000000}"/>
  <workbookProtection workbookAlgorithmName="SHA-512" workbookHashValue="un7EA4fJwkOfZsZ2KWhgbt81bEaRC43o6o7z0/8pCCketQZm8klNWHmaz8FXDsPrVBRPqjcF2raC+TPHfHKxvw==" workbookSaltValue="J6FZ5qeC0WEfCWjzgt112A==" workbookSpinCount="100000" lockStructure="1"/>
  <bookViews>
    <workbookView xWindow="-120" yWindow="-120" windowWidth="29040" windowHeight="15840" xr2:uid="{00000000-000D-0000-FFFF-FFFF00000000}"/>
  </bookViews>
  <sheets>
    <sheet name="法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P6" i="5"/>
  <c r="P10" i="4" s="1"/>
  <c r="O6" i="5"/>
  <c r="I10" i="4" s="1"/>
  <c r="N6" i="5"/>
  <c r="M6" i="5"/>
  <c r="L6" i="5"/>
  <c r="W8" i="4" s="1"/>
  <c r="K6" i="5"/>
  <c r="J6" i="5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K85" i="4"/>
  <c r="J85" i="4"/>
  <c r="G85" i="4"/>
  <c r="E85" i="4"/>
  <c r="BB10" i="4"/>
  <c r="AT10" i="4"/>
  <c r="AL10" i="4"/>
  <c r="W10" i="4"/>
  <c r="B10" i="4"/>
  <c r="BB8" i="4"/>
  <c r="AD8" i="4"/>
  <c r="P8" i="4"/>
  <c r="I8" i="4"/>
  <c r="B6" i="4"/>
</calcChain>
</file>

<file path=xl/sharedStrings.xml><?xml version="1.0" encoding="utf-8"?>
<sst xmlns="http://schemas.openxmlformats.org/spreadsheetml/2006/main" count="228" uniqueCount="115">
  <si>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</si>
  <si>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</si>
  <si>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</si>
  <si>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</si>
  <si>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</si>
  <si>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</si>
  <si>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</si>
  <si>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</si>
  <si>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</si>
  <si>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</si>
  <si>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</si>
  <si>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</si>
  <si>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</si>
  <si>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</si>
  <si>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</si>
  <si>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</si>
  <si>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</si>
  <si>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</si>
  <si>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</si>
  <si>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</si>
  <si>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</si>
  <si>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</si>
  <si>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</si>
  <si>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</si>
  <si>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</si>
  <si>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</si>
  <si>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</si>
  <si>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</si>
  <si>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</si>
  <si>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</si>
  <si>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</si>
  <si>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</si>
  <si>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</si>
  <si>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</si>
  <si>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</si>
  <si>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</si>
  <si>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</si>
  <si>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</si>
  <si>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</si>
  <si>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</si>
  <si>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</si>
  <si>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</si>
  <si>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</si>
  <si>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</si>
  <si>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</si>
  <si>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</si>
  <si>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</si>
  <si>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</si>
  <si>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</si>
  <si>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</si>
  <si>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</si>
  <si>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</si>
  <si>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</si>
  <si>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</si>
  <si>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</si>
  <si>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</si>
  <si>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</si>
  <si>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</si>
  <si>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</si>
  <si>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</si>
  <si>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</si>
  <si>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</si>
  <si>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</si>
  <si>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</si>
  <si>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</si>
  <si>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</si>
  <si>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</si>
  <si>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</si>
  <si>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</si>
  <si>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</si>
  <si>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</si>
  <si>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</si>
  <si>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</si>
  <si>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</si>
  <si>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</si>
  <si>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</si>
  <si>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</si>
  <si>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</si>
  <si>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</si>
  <si>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</si>
  <si>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</si>
  <si>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</si>
  <si>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</si>
  <si>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</si>
  <si>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</si>
  <si>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</si>
  <si>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</si>
  <si>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</si>
  <si>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</si>
  <si>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</si>
  <si>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</si>
  <si>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</si>
  <si>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</si>
  <si>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多良木町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</si>
  <si>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</si>
  <si>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</si>
  <si>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</si>
  <si>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</si>
  <si>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</si>
  <si>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</si>
  <si>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</si>
  <si>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</si>
  <si>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</si>
  <si>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</si>
  <si>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</si>
  <si>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</si>
  <si>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</si>
  <si>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</si>
  <si>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</si>
  <si>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</si>
  <si>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</si>
  <si>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</si>
  <si>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　類似団体に比べ法定耐用年数に近い資産が多い
　ことがうかがえる。今後は更新等の財源確保を含　　
　め経営改善に向けて検討する必要がある。　　　③管路更新率
　　類似団体平均値を上回ってはいるが、今後もス
　トックマネジメント計画に基づき、計画的に管路　　　　　
　更新を行っていく必要がある。</t>
    <phoneticPr fontId="4"/>
  </si>
  <si>
    <t>　　今後も人口減少に伴い料金収入が減っていくこ　
　とが見込まれることから、多良木町水道ビジョン
　に基づき、経費の抑制を図りながら、財源確保　　　　　
　に努め、施設、管路更新等を計画的に進めてい　　　　　　
　く必要がある。　　　　　　　　　　</t>
  </si>
  <si>
    <t>①経常収支比率
　　将来的には、人口減少に伴い、料金収入は減少　
　していくと見込まれるため、今後も支出の抑制が
　課題となる。
③流動比率
　　現在のところ問題ない状況ではあるが、今後は
　料金収入の減少が見込まれることから、注視して
　く必要がある。
④企業債残高対給水収益比率施設の　
　　企業債残高は年々減少しているが、老朽化等に
　伴う各種更新等が必要となってくるため、将来的
　には起債残高が上昇に転ずると推察される。
⑤料金回収率　　
　　指標は100％を超えているが、人口減少に伴い　
　料金収入も減少することが見込まれるため、更な
　る費用削減を図る必要がある。
⑥給水原価　　
　　類似団体平均値を下回っている状況ではある
　が、投資の効率化等経営改善の検討を行っていく
　必要がある。
⑦施設利用率　　　
　　類似団体平均値を下回っており、今後も人口の
　減少に伴い給水人口は減少していくことが見込ま
　れることから、将来的には施設規模の縮小などを
　検討する必要がある。　　
⑧有収率　　
　類似団体に比べると、有収率は高く、収益に結び
　ついていると判断できる。　　　　　</t>
    <rPh sb="10" eb="13">
      <t>ショウライテキ</t>
    </rPh>
    <rPh sb="16" eb="20">
      <t>ジンコウゲンショウ</t>
    </rPh>
    <rPh sb="21" eb="22">
      <t>トモナ</t>
    </rPh>
    <rPh sb="39" eb="41">
      <t>ミコ</t>
    </rPh>
    <rPh sb="58" eb="60">
      <t>カダイ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</si>
</sst>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1.63</c:v>
                </c:pt>
                <c:pt idx="2">
                  <c:v>1.74</c:v>
                </c:pt>
                <c:pt idx="3">
                  <c:v>0.95</c:v>
                </c:pt>
                <c:pt idx="4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7-41F3-90DA-08AD974F9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0.52</c:v>
                </c:pt>
                <c:pt idx="2">
                  <c:v>0.47</c:v>
                </c:pt>
                <c:pt idx="3">
                  <c:v>0.4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D7-41F3-90DA-08AD974F9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47.85</c:v>
                </c:pt>
                <c:pt idx="1">
                  <c:v>46.44</c:v>
                </c:pt>
                <c:pt idx="2">
                  <c:v>46.28</c:v>
                </c:pt>
                <c:pt idx="3">
                  <c:v>46.56</c:v>
                </c:pt>
                <c:pt idx="4">
                  <c:v>43.79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E-47A7-9BDD-E88B44FC9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50.29</c:v>
                </c:pt>
                <c:pt idx="2">
                  <c:v>49.64</c:v>
                </c:pt>
                <c:pt idx="3">
                  <c:v>49.38</c:v>
                </c:pt>
                <c:pt idx="4">
                  <c:v>50.09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E-47A7-9BDD-E88B44FC9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91.28</c:v>
                </c:pt>
                <c:pt idx="1">
                  <c:v>91.51</c:v>
                </c:pt>
                <c:pt idx="2">
                  <c:v>90.33</c:v>
                </c:pt>
                <c:pt idx="3">
                  <c:v>91.93</c:v>
                </c:pt>
                <c:pt idx="4">
                  <c:v>96.97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7-4835-8042-4356CDD5B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78.650000000000006</c:v>
                </c:pt>
                <c:pt idx="1">
                  <c:v>77.73</c:v>
                </c:pt>
                <c:pt idx="2">
                  <c:v>78.09</c:v>
                </c:pt>
                <c:pt idx="3">
                  <c:v>78.010000000000005</c:v>
                </c:pt>
                <c:pt idx="4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67-4835-8042-4356CDD5B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115.16</c:v>
                </c:pt>
                <c:pt idx="1">
                  <c:v>111.65</c:v>
                </c:pt>
                <c:pt idx="2">
                  <c:v>107.47</c:v>
                </c:pt>
                <c:pt idx="3">
                  <c:v>116.1</c:v>
                </c:pt>
                <c:pt idx="4">
                  <c:v>119.95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F-4B6B-99D4-D345560D7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104.47</c:v>
                </c:pt>
                <c:pt idx="1">
                  <c:v>103.81</c:v>
                </c:pt>
                <c:pt idx="2">
                  <c:v>104.35</c:v>
                </c:pt>
                <c:pt idx="3">
                  <c:v>105.34</c:v>
                </c:pt>
                <c:pt idx="4">
                  <c:v>105.77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AF-4B6B-99D4-D345560D7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57.24</c:v>
                </c:pt>
                <c:pt idx="1">
                  <c:v>58.59</c:v>
                </c:pt>
                <c:pt idx="2">
                  <c:v>59.73</c:v>
                </c:pt>
                <c:pt idx="3">
                  <c:v>61.33</c:v>
                </c:pt>
                <c:pt idx="4">
                  <c:v>63.04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D-4C71-A298-F61B268C5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45.14</c:v>
                </c:pt>
                <c:pt idx="1">
                  <c:v>45.85</c:v>
                </c:pt>
                <c:pt idx="2">
                  <c:v>47.31</c:v>
                </c:pt>
                <c:pt idx="3">
                  <c:v>47.5</c:v>
                </c:pt>
                <c:pt idx="4">
                  <c:v>48.41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BD-4C71-A298-F61B268C5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A-4371-99A2-93A56E469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13.58</c:v>
                </c:pt>
                <c:pt idx="1">
                  <c:v>14.13</c:v>
                </c:pt>
                <c:pt idx="2">
                  <c:v>16.77</c:v>
                </c:pt>
                <c:pt idx="3">
                  <c:v>17.399999999999999</c:v>
                </c:pt>
                <c:pt idx="4">
                  <c:v>18.64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FA-4371-99A2-93A56E469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B-462C-A42F-E08271E76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16.399999999999999</c:v>
                </c:pt>
                <c:pt idx="1">
                  <c:v>25.66</c:v>
                </c:pt>
                <c:pt idx="2">
                  <c:v>21.69</c:v>
                </c:pt>
                <c:pt idx="3">
                  <c:v>24.04</c:v>
                </c:pt>
                <c:pt idx="4">
                  <c:v>28.03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B-462C-A42F-E08271E76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486.08</c:v>
                </c:pt>
                <c:pt idx="1">
                  <c:v>390.69</c:v>
                </c:pt>
                <c:pt idx="2">
                  <c:v>420.83</c:v>
                </c:pt>
                <c:pt idx="3">
                  <c:v>358.24</c:v>
                </c:pt>
                <c:pt idx="4">
                  <c:v>492.09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C-4259-9F09-6917823FF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293.23</c:v>
                </c:pt>
                <c:pt idx="1">
                  <c:v>300.14</c:v>
                </c:pt>
                <c:pt idx="2">
                  <c:v>301.04000000000002</c:v>
                </c:pt>
                <c:pt idx="3">
                  <c:v>305.08</c:v>
                </c:pt>
                <c:pt idx="4">
                  <c:v>305.33999999999997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6C-4259-9F09-6917823FF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240.19</c:v>
                </c:pt>
                <c:pt idx="1">
                  <c:v>216.41</c:v>
                </c:pt>
                <c:pt idx="2">
                  <c:v>187.89</c:v>
                </c:pt>
                <c:pt idx="3">
                  <c:v>153.51</c:v>
                </c:pt>
                <c:pt idx="4">
                  <c:v>122.72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2-46FD-A947-BB6523319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542.29999999999995</c:v>
                </c:pt>
                <c:pt idx="1">
                  <c:v>566.65</c:v>
                </c:pt>
                <c:pt idx="2">
                  <c:v>551.62</c:v>
                </c:pt>
                <c:pt idx="3">
                  <c:v>585.59</c:v>
                </c:pt>
                <c:pt idx="4">
                  <c:v>561.34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2-46FD-A947-BB6523319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116.73</c:v>
                </c:pt>
                <c:pt idx="1">
                  <c:v>110.74</c:v>
                </c:pt>
                <c:pt idx="2">
                  <c:v>107.02</c:v>
                </c:pt>
                <c:pt idx="3">
                  <c:v>115.78</c:v>
                </c:pt>
                <c:pt idx="4">
                  <c:v>120.21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A-4D66-BA4D-B427BB941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87.51</c:v>
                </c:pt>
                <c:pt idx="1">
                  <c:v>84.77</c:v>
                </c:pt>
                <c:pt idx="2">
                  <c:v>87.11</c:v>
                </c:pt>
                <c:pt idx="3">
                  <c:v>82.78</c:v>
                </c:pt>
                <c:pt idx="4">
                  <c:v>84.82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A-4D66-BA4D-B427BB941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153.35</c:v>
                </c:pt>
                <c:pt idx="1">
                  <c:v>162.55000000000001</c:v>
                </c:pt>
                <c:pt idx="2">
                  <c:v>169.17</c:v>
                </c:pt>
                <c:pt idx="3">
                  <c:v>156.18</c:v>
                </c:pt>
                <c:pt idx="4">
                  <c:v>150.94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B-456E-9EA4-74CE9EA57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218.42</c:v>
                </c:pt>
                <c:pt idx="1">
                  <c:v>227.27</c:v>
                </c:pt>
                <c:pt idx="2">
                  <c:v>223.98</c:v>
                </c:pt>
                <c:pt idx="3">
                  <c:v>225.09</c:v>
                </c:pt>
                <c:pt idx="4">
                  <c:v>224.82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B-456E-9EA4-74CE9EA57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6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熊本県　多良木町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A8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9069</v>
      </c>
      <c r="AM8" s="66"/>
      <c r="AN8" s="66"/>
      <c r="AO8" s="66"/>
      <c r="AP8" s="66"/>
      <c r="AQ8" s="66"/>
      <c r="AR8" s="66"/>
      <c r="AS8" s="66"/>
      <c r="AT8" s="37">
        <f>データ!$S$6</f>
        <v>165.86</v>
      </c>
      <c r="AU8" s="38"/>
      <c r="AV8" s="38"/>
      <c r="AW8" s="38"/>
      <c r="AX8" s="38"/>
      <c r="AY8" s="38"/>
      <c r="AZ8" s="38"/>
      <c r="BA8" s="38"/>
      <c r="BB8" s="55">
        <f>データ!$T$6</f>
        <v>54.68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87.56</v>
      </c>
      <c r="J10" s="38"/>
      <c r="K10" s="38"/>
      <c r="L10" s="38"/>
      <c r="M10" s="38"/>
      <c r="N10" s="38"/>
      <c r="O10" s="65"/>
      <c r="P10" s="55">
        <f>データ!$P$6</f>
        <v>99.05</v>
      </c>
      <c r="Q10" s="55"/>
      <c r="R10" s="55"/>
      <c r="S10" s="55"/>
      <c r="T10" s="55"/>
      <c r="U10" s="55"/>
      <c r="V10" s="55"/>
      <c r="W10" s="66">
        <f>データ!$Q$6</f>
        <v>3680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8869</v>
      </c>
      <c r="AM10" s="66"/>
      <c r="AN10" s="66"/>
      <c r="AO10" s="66"/>
      <c r="AP10" s="66"/>
      <c r="AQ10" s="66"/>
      <c r="AR10" s="66"/>
      <c r="AS10" s="66"/>
      <c r="AT10" s="37">
        <f>データ!$V$6</f>
        <v>57</v>
      </c>
      <c r="AU10" s="38"/>
      <c r="AV10" s="38"/>
      <c r="AW10" s="38"/>
      <c r="AX10" s="38"/>
      <c r="AY10" s="38"/>
      <c r="AZ10" s="38"/>
      <c r="BA10" s="38"/>
      <c r="BB10" s="55">
        <f>データ!$W$6</f>
        <v>155.6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114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Ggxl9OWm1lzWDyqQ0rKSTcY7aptSIie529ImjFRf4YBuZgEkanj7CCmvLlPEPjm/Xtbn9Kh9QzqXoKiYlDOlMQ==" saltValue="x604oGHePHcdG53X0mXrk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435058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熊本県　多良木町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87.56</v>
      </c>
      <c r="P6" s="21">
        <f t="shared" si="3"/>
        <v>99.05</v>
      </c>
      <c r="Q6" s="21">
        <f t="shared" si="3"/>
        <v>3680</v>
      </c>
      <c r="R6" s="21">
        <f t="shared" si="3"/>
        <v>9069</v>
      </c>
      <c r="S6" s="21">
        <f t="shared" si="3"/>
        <v>165.86</v>
      </c>
      <c r="T6" s="21">
        <f t="shared" si="3"/>
        <v>54.68</v>
      </c>
      <c r="U6" s="21">
        <f t="shared" si="3"/>
        <v>8869</v>
      </c>
      <c r="V6" s="21">
        <f t="shared" si="3"/>
        <v>57</v>
      </c>
      <c r="W6" s="21">
        <f t="shared" si="3"/>
        <v>155.6</v>
      </c>
      <c r="X6" s="22">
        <f>IF(X7="",NA(),X7)</f>
        <v>115.16</v>
      </c>
      <c r="Y6" s="22">
        <f t="shared" ref="Y6:AG6" si="4">IF(Y7="",NA(),Y7)</f>
        <v>111.65</v>
      </c>
      <c r="Z6" s="22">
        <f t="shared" si="4"/>
        <v>107.47</v>
      </c>
      <c r="AA6" s="22">
        <f t="shared" si="4"/>
        <v>116.1</v>
      </c>
      <c r="AB6" s="22">
        <f t="shared" si="4"/>
        <v>119.95</v>
      </c>
      <c r="AC6" s="22">
        <f t="shared" si="4"/>
        <v>104.47</v>
      </c>
      <c r="AD6" s="22">
        <f t="shared" si="4"/>
        <v>103.81</v>
      </c>
      <c r="AE6" s="22">
        <f t="shared" si="4"/>
        <v>104.35</v>
      </c>
      <c r="AF6" s="22">
        <f t="shared" si="4"/>
        <v>105.34</v>
      </c>
      <c r="AG6" s="22">
        <f t="shared" si="4"/>
        <v>105.77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16.399999999999999</v>
      </c>
      <c r="AO6" s="22">
        <f t="shared" si="5"/>
        <v>25.66</v>
      </c>
      <c r="AP6" s="22">
        <f t="shared" si="5"/>
        <v>21.69</v>
      </c>
      <c r="AQ6" s="22">
        <f t="shared" si="5"/>
        <v>24.04</v>
      </c>
      <c r="AR6" s="22">
        <f t="shared" si="5"/>
        <v>28.03</v>
      </c>
      <c r="AS6" s="21" t="str">
        <f>IF(AS7="","",IF(AS7="-","【-】","【"&amp;SUBSTITUTE(TEXT(AS7,"#,##0.00"),"-","△")&amp;"】"))</f>
        <v>【1.30】</v>
      </c>
      <c r="AT6" s="22">
        <f>IF(AT7="",NA(),AT7)</f>
        <v>486.08</v>
      </c>
      <c r="AU6" s="22">
        <f t="shared" ref="AU6:BC6" si="6">IF(AU7="",NA(),AU7)</f>
        <v>390.69</v>
      </c>
      <c r="AV6" s="22">
        <f t="shared" si="6"/>
        <v>420.83</v>
      </c>
      <c r="AW6" s="22">
        <f t="shared" si="6"/>
        <v>358.24</v>
      </c>
      <c r="AX6" s="22">
        <f t="shared" si="6"/>
        <v>492.09</v>
      </c>
      <c r="AY6" s="22">
        <f t="shared" si="6"/>
        <v>293.23</v>
      </c>
      <c r="AZ6" s="22">
        <f t="shared" si="6"/>
        <v>300.14</v>
      </c>
      <c r="BA6" s="22">
        <f t="shared" si="6"/>
        <v>301.04000000000002</v>
      </c>
      <c r="BB6" s="22">
        <f t="shared" si="6"/>
        <v>305.08</v>
      </c>
      <c r="BC6" s="22">
        <f t="shared" si="6"/>
        <v>305.33999999999997</v>
      </c>
      <c r="BD6" s="21" t="str">
        <f>IF(BD7="","",IF(BD7="-","【-】","【"&amp;SUBSTITUTE(TEXT(BD7,"#,##0.00"),"-","△")&amp;"】"))</f>
        <v>【261.51】</v>
      </c>
      <c r="BE6" s="22">
        <f>IF(BE7="",NA(),BE7)</f>
        <v>240.19</v>
      </c>
      <c r="BF6" s="22">
        <f t="shared" ref="BF6:BN6" si="7">IF(BF7="",NA(),BF7)</f>
        <v>216.41</v>
      </c>
      <c r="BG6" s="22">
        <f t="shared" si="7"/>
        <v>187.89</v>
      </c>
      <c r="BH6" s="22">
        <f t="shared" si="7"/>
        <v>153.51</v>
      </c>
      <c r="BI6" s="22">
        <f t="shared" si="7"/>
        <v>122.72</v>
      </c>
      <c r="BJ6" s="22">
        <f t="shared" si="7"/>
        <v>542.29999999999995</v>
      </c>
      <c r="BK6" s="22">
        <f t="shared" si="7"/>
        <v>566.65</v>
      </c>
      <c r="BL6" s="22">
        <f t="shared" si="7"/>
        <v>551.62</v>
      </c>
      <c r="BM6" s="22">
        <f t="shared" si="7"/>
        <v>585.59</v>
      </c>
      <c r="BN6" s="22">
        <f t="shared" si="7"/>
        <v>561.34</v>
      </c>
      <c r="BO6" s="21" t="str">
        <f>IF(BO7="","",IF(BO7="-","【-】","【"&amp;SUBSTITUTE(TEXT(BO7,"#,##0.00"),"-","△")&amp;"】"))</f>
        <v>【265.16】</v>
      </c>
      <c r="BP6" s="22">
        <f>IF(BP7="",NA(),BP7)</f>
        <v>116.73</v>
      </c>
      <c r="BQ6" s="22">
        <f t="shared" ref="BQ6:BY6" si="8">IF(BQ7="",NA(),BQ7)</f>
        <v>110.74</v>
      </c>
      <c r="BR6" s="22">
        <f t="shared" si="8"/>
        <v>107.02</v>
      </c>
      <c r="BS6" s="22">
        <f t="shared" si="8"/>
        <v>115.78</v>
      </c>
      <c r="BT6" s="22">
        <f t="shared" si="8"/>
        <v>120.21</v>
      </c>
      <c r="BU6" s="22">
        <f t="shared" si="8"/>
        <v>87.51</v>
      </c>
      <c r="BV6" s="22">
        <f t="shared" si="8"/>
        <v>84.77</v>
      </c>
      <c r="BW6" s="22">
        <f t="shared" si="8"/>
        <v>87.11</v>
      </c>
      <c r="BX6" s="22">
        <f t="shared" si="8"/>
        <v>82.78</v>
      </c>
      <c r="BY6" s="22">
        <f t="shared" si="8"/>
        <v>84.82</v>
      </c>
      <c r="BZ6" s="21" t="str">
        <f>IF(BZ7="","",IF(BZ7="-","【-】","【"&amp;SUBSTITUTE(TEXT(BZ7,"#,##0.00"),"-","△")&amp;"】"))</f>
        <v>【102.35】</v>
      </c>
      <c r="CA6" s="22">
        <f>IF(CA7="",NA(),CA7)</f>
        <v>153.35</v>
      </c>
      <c r="CB6" s="22">
        <f t="shared" ref="CB6:CJ6" si="9">IF(CB7="",NA(),CB7)</f>
        <v>162.55000000000001</v>
      </c>
      <c r="CC6" s="22">
        <f t="shared" si="9"/>
        <v>169.17</v>
      </c>
      <c r="CD6" s="22">
        <f t="shared" si="9"/>
        <v>156.18</v>
      </c>
      <c r="CE6" s="22">
        <f t="shared" si="9"/>
        <v>150.94</v>
      </c>
      <c r="CF6" s="22">
        <f t="shared" si="9"/>
        <v>218.42</v>
      </c>
      <c r="CG6" s="22">
        <f t="shared" si="9"/>
        <v>227.27</v>
      </c>
      <c r="CH6" s="22">
        <f t="shared" si="9"/>
        <v>223.98</v>
      </c>
      <c r="CI6" s="22">
        <f t="shared" si="9"/>
        <v>225.09</v>
      </c>
      <c r="CJ6" s="22">
        <f t="shared" si="9"/>
        <v>224.82</v>
      </c>
      <c r="CK6" s="21" t="str">
        <f>IF(CK7="","",IF(CK7="-","【-】","【"&amp;SUBSTITUTE(TEXT(CK7,"#,##0.00"),"-","△")&amp;"】"))</f>
        <v>【167.74】</v>
      </c>
      <c r="CL6" s="22">
        <f>IF(CL7="",NA(),CL7)</f>
        <v>47.85</v>
      </c>
      <c r="CM6" s="22">
        <f t="shared" ref="CM6:CU6" si="10">IF(CM7="",NA(),CM7)</f>
        <v>46.44</v>
      </c>
      <c r="CN6" s="22">
        <f t="shared" si="10"/>
        <v>46.28</v>
      </c>
      <c r="CO6" s="22">
        <f t="shared" si="10"/>
        <v>46.56</v>
      </c>
      <c r="CP6" s="22">
        <f t="shared" si="10"/>
        <v>43.79</v>
      </c>
      <c r="CQ6" s="22">
        <f t="shared" si="10"/>
        <v>50.24</v>
      </c>
      <c r="CR6" s="22">
        <f t="shared" si="10"/>
        <v>50.29</v>
      </c>
      <c r="CS6" s="22">
        <f t="shared" si="10"/>
        <v>49.64</v>
      </c>
      <c r="CT6" s="22">
        <f t="shared" si="10"/>
        <v>49.38</v>
      </c>
      <c r="CU6" s="22">
        <f t="shared" si="10"/>
        <v>50.09</v>
      </c>
      <c r="CV6" s="21" t="str">
        <f>IF(CV7="","",IF(CV7="-","【-】","【"&amp;SUBSTITUTE(TEXT(CV7,"#,##0.00"),"-","△")&amp;"】"))</f>
        <v>【60.29】</v>
      </c>
      <c r="CW6" s="22">
        <f>IF(CW7="",NA(),CW7)</f>
        <v>91.28</v>
      </c>
      <c r="CX6" s="22">
        <f t="shared" ref="CX6:DF6" si="11">IF(CX7="",NA(),CX7)</f>
        <v>91.51</v>
      </c>
      <c r="CY6" s="22">
        <f t="shared" si="11"/>
        <v>90.33</v>
      </c>
      <c r="CZ6" s="22">
        <f t="shared" si="11"/>
        <v>91.93</v>
      </c>
      <c r="DA6" s="22">
        <f t="shared" si="11"/>
        <v>96.97</v>
      </c>
      <c r="DB6" s="22">
        <f t="shared" si="11"/>
        <v>78.650000000000006</v>
      </c>
      <c r="DC6" s="22">
        <f t="shared" si="11"/>
        <v>77.73</v>
      </c>
      <c r="DD6" s="22">
        <f t="shared" si="11"/>
        <v>78.09</v>
      </c>
      <c r="DE6" s="22">
        <f t="shared" si="11"/>
        <v>78.010000000000005</v>
      </c>
      <c r="DF6" s="22">
        <f t="shared" si="11"/>
        <v>77.599999999999994</v>
      </c>
      <c r="DG6" s="21" t="str">
        <f>IF(DG7="","",IF(DG7="-","【-】","【"&amp;SUBSTITUTE(TEXT(DG7,"#,##0.00"),"-","△")&amp;"】"))</f>
        <v>【90.12】</v>
      </c>
      <c r="DH6" s="22">
        <f>IF(DH7="",NA(),DH7)</f>
        <v>57.24</v>
      </c>
      <c r="DI6" s="22">
        <f t="shared" ref="DI6:DQ6" si="12">IF(DI7="",NA(),DI7)</f>
        <v>58.59</v>
      </c>
      <c r="DJ6" s="22">
        <f t="shared" si="12"/>
        <v>59.73</v>
      </c>
      <c r="DK6" s="22">
        <f t="shared" si="12"/>
        <v>61.33</v>
      </c>
      <c r="DL6" s="22">
        <f t="shared" si="12"/>
        <v>63.04</v>
      </c>
      <c r="DM6" s="22">
        <f t="shared" si="12"/>
        <v>45.14</v>
      </c>
      <c r="DN6" s="22">
        <f t="shared" si="12"/>
        <v>45.85</v>
      </c>
      <c r="DO6" s="22">
        <f t="shared" si="12"/>
        <v>47.31</v>
      </c>
      <c r="DP6" s="22">
        <f t="shared" si="12"/>
        <v>47.5</v>
      </c>
      <c r="DQ6" s="22">
        <f t="shared" si="12"/>
        <v>48.41</v>
      </c>
      <c r="DR6" s="21" t="str">
        <f>IF(DR7="","",IF(DR7="-","【-】","【"&amp;SUBSTITUTE(TEXT(DR7,"#,##0.00"),"-","△")&amp;"】"))</f>
        <v>【50.88】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13.58</v>
      </c>
      <c r="DY6" s="22">
        <f t="shared" si="13"/>
        <v>14.13</v>
      </c>
      <c r="DZ6" s="22">
        <f t="shared" si="13"/>
        <v>16.77</v>
      </c>
      <c r="EA6" s="22">
        <f t="shared" si="13"/>
        <v>17.399999999999999</v>
      </c>
      <c r="EB6" s="22">
        <f t="shared" si="13"/>
        <v>18.64</v>
      </c>
      <c r="EC6" s="21" t="str">
        <f>IF(EC7="","",IF(EC7="-","【-】","【"&amp;SUBSTITUTE(TEXT(EC7,"#,##0.00"),"-","△")&amp;"】"))</f>
        <v>【22.30】</v>
      </c>
      <c r="ED6" s="22">
        <f>IF(ED7="",NA(),ED7)</f>
        <v>0.74</v>
      </c>
      <c r="EE6" s="22">
        <f t="shared" ref="EE6:EM6" si="14">IF(EE7="",NA(),EE7)</f>
        <v>1.63</v>
      </c>
      <c r="EF6" s="22">
        <f t="shared" si="14"/>
        <v>1.74</v>
      </c>
      <c r="EG6" s="22">
        <f t="shared" si="14"/>
        <v>0.95</v>
      </c>
      <c r="EH6" s="22">
        <f t="shared" si="14"/>
        <v>0.44</v>
      </c>
      <c r="EI6" s="22">
        <f t="shared" si="14"/>
        <v>0.44</v>
      </c>
      <c r="EJ6" s="22">
        <f t="shared" si="14"/>
        <v>0.52</v>
      </c>
      <c r="EK6" s="22">
        <f t="shared" si="14"/>
        <v>0.47</v>
      </c>
      <c r="EL6" s="22">
        <f t="shared" si="14"/>
        <v>0.4</v>
      </c>
      <c r="EM6" s="22">
        <f t="shared" si="14"/>
        <v>0.36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435058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87.56</v>
      </c>
      <c r="P7" s="25">
        <v>99.05</v>
      </c>
      <c r="Q7" s="25">
        <v>3680</v>
      </c>
      <c r="R7" s="25">
        <v>9069</v>
      </c>
      <c r="S7" s="25">
        <v>165.86</v>
      </c>
      <c r="T7" s="25">
        <v>54.68</v>
      </c>
      <c r="U7" s="25">
        <v>8869</v>
      </c>
      <c r="V7" s="25">
        <v>57</v>
      </c>
      <c r="W7" s="25">
        <v>155.6</v>
      </c>
      <c r="X7" s="25">
        <v>115.16</v>
      </c>
      <c r="Y7" s="25">
        <v>111.65</v>
      </c>
      <c r="Z7" s="25">
        <v>107.47</v>
      </c>
      <c r="AA7" s="25">
        <v>116.1</v>
      </c>
      <c r="AB7" s="25">
        <v>119.95</v>
      </c>
      <c r="AC7" s="25">
        <v>104.47</v>
      </c>
      <c r="AD7" s="25">
        <v>103.81</v>
      </c>
      <c r="AE7" s="25">
        <v>104.35</v>
      </c>
      <c r="AF7" s="25">
        <v>105.34</v>
      </c>
      <c r="AG7" s="25">
        <v>105.77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16.399999999999999</v>
      </c>
      <c r="AO7" s="25">
        <v>25.66</v>
      </c>
      <c r="AP7" s="25">
        <v>21.69</v>
      </c>
      <c r="AQ7" s="25">
        <v>24.04</v>
      </c>
      <c r="AR7" s="25">
        <v>28.03</v>
      </c>
      <c r="AS7" s="25">
        <v>1.3</v>
      </c>
      <c r="AT7" s="25">
        <v>486.08</v>
      </c>
      <c r="AU7" s="25">
        <v>390.69</v>
      </c>
      <c r="AV7" s="25">
        <v>420.83</v>
      </c>
      <c r="AW7" s="25">
        <v>358.24</v>
      </c>
      <c r="AX7" s="25">
        <v>492.09</v>
      </c>
      <c r="AY7" s="25">
        <v>293.23</v>
      </c>
      <c r="AZ7" s="25">
        <v>300.14</v>
      </c>
      <c r="BA7" s="25">
        <v>301.04000000000002</v>
      </c>
      <c r="BB7" s="25">
        <v>305.08</v>
      </c>
      <c r="BC7" s="25">
        <v>305.33999999999997</v>
      </c>
      <c r="BD7" s="25">
        <v>261.51</v>
      </c>
      <c r="BE7" s="25">
        <v>240.19</v>
      </c>
      <c r="BF7" s="25">
        <v>216.41</v>
      </c>
      <c r="BG7" s="25">
        <v>187.89</v>
      </c>
      <c r="BH7" s="25">
        <v>153.51</v>
      </c>
      <c r="BI7" s="25">
        <v>122.72</v>
      </c>
      <c r="BJ7" s="25">
        <v>542.29999999999995</v>
      </c>
      <c r="BK7" s="25">
        <v>566.65</v>
      </c>
      <c r="BL7" s="25">
        <v>551.62</v>
      </c>
      <c r="BM7" s="25">
        <v>585.59</v>
      </c>
      <c r="BN7" s="25">
        <v>561.34</v>
      </c>
      <c r="BO7" s="25">
        <v>265.16000000000003</v>
      </c>
      <c r="BP7" s="25">
        <v>116.73</v>
      </c>
      <c r="BQ7" s="25">
        <v>110.74</v>
      </c>
      <c r="BR7" s="25">
        <v>107.02</v>
      </c>
      <c r="BS7" s="25">
        <v>115.78</v>
      </c>
      <c r="BT7" s="25">
        <v>120.21</v>
      </c>
      <c r="BU7" s="25">
        <v>87.51</v>
      </c>
      <c r="BV7" s="25">
        <v>84.77</v>
      </c>
      <c r="BW7" s="25">
        <v>87.11</v>
      </c>
      <c r="BX7" s="25">
        <v>82.78</v>
      </c>
      <c r="BY7" s="25">
        <v>84.82</v>
      </c>
      <c r="BZ7" s="25">
        <v>102.35</v>
      </c>
      <c r="CA7" s="25">
        <v>153.35</v>
      </c>
      <c r="CB7" s="25">
        <v>162.55000000000001</v>
      </c>
      <c r="CC7" s="25">
        <v>169.17</v>
      </c>
      <c r="CD7" s="25">
        <v>156.18</v>
      </c>
      <c r="CE7" s="25">
        <v>150.94</v>
      </c>
      <c r="CF7" s="25">
        <v>218.42</v>
      </c>
      <c r="CG7" s="25">
        <v>227.27</v>
      </c>
      <c r="CH7" s="25">
        <v>223.98</v>
      </c>
      <c r="CI7" s="25">
        <v>225.09</v>
      </c>
      <c r="CJ7" s="25">
        <v>224.82</v>
      </c>
      <c r="CK7" s="25">
        <v>167.74</v>
      </c>
      <c r="CL7" s="25">
        <v>47.85</v>
      </c>
      <c r="CM7" s="25">
        <v>46.44</v>
      </c>
      <c r="CN7" s="25">
        <v>46.28</v>
      </c>
      <c r="CO7" s="25">
        <v>46.56</v>
      </c>
      <c r="CP7" s="25">
        <v>43.79</v>
      </c>
      <c r="CQ7" s="25">
        <v>50.24</v>
      </c>
      <c r="CR7" s="25">
        <v>50.29</v>
      </c>
      <c r="CS7" s="25">
        <v>49.64</v>
      </c>
      <c r="CT7" s="25">
        <v>49.38</v>
      </c>
      <c r="CU7" s="25">
        <v>50.09</v>
      </c>
      <c r="CV7" s="25">
        <v>60.29</v>
      </c>
      <c r="CW7" s="25">
        <v>91.28</v>
      </c>
      <c r="CX7" s="25">
        <v>91.51</v>
      </c>
      <c r="CY7" s="25">
        <v>90.33</v>
      </c>
      <c r="CZ7" s="25">
        <v>91.93</v>
      </c>
      <c r="DA7" s="25">
        <v>96.97</v>
      </c>
      <c r="DB7" s="25">
        <v>78.650000000000006</v>
      </c>
      <c r="DC7" s="25">
        <v>77.73</v>
      </c>
      <c r="DD7" s="25">
        <v>78.09</v>
      </c>
      <c r="DE7" s="25">
        <v>78.010000000000005</v>
      </c>
      <c r="DF7" s="25">
        <v>77.599999999999994</v>
      </c>
      <c r="DG7" s="25">
        <v>90.12</v>
      </c>
      <c r="DH7" s="25">
        <v>57.24</v>
      </c>
      <c r="DI7" s="25">
        <v>58.59</v>
      </c>
      <c r="DJ7" s="25">
        <v>59.73</v>
      </c>
      <c r="DK7" s="25">
        <v>61.33</v>
      </c>
      <c r="DL7" s="25">
        <v>63.04</v>
      </c>
      <c r="DM7" s="25">
        <v>45.14</v>
      </c>
      <c r="DN7" s="25">
        <v>45.85</v>
      </c>
      <c r="DO7" s="25">
        <v>47.31</v>
      </c>
      <c r="DP7" s="25">
        <v>47.5</v>
      </c>
      <c r="DQ7" s="25">
        <v>48.41</v>
      </c>
      <c r="DR7" s="25">
        <v>50.88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13.58</v>
      </c>
      <c r="DY7" s="25">
        <v>14.13</v>
      </c>
      <c r="DZ7" s="25">
        <v>16.77</v>
      </c>
      <c r="EA7" s="25">
        <v>17.399999999999999</v>
      </c>
      <c r="EB7" s="25">
        <v>18.64</v>
      </c>
      <c r="EC7" s="25">
        <v>22.3</v>
      </c>
      <c r="ED7" s="25">
        <v>0.74</v>
      </c>
      <c r="EE7" s="25">
        <v>1.63</v>
      </c>
      <c r="EF7" s="25">
        <v>1.74</v>
      </c>
      <c r="EG7" s="25">
        <v>0.95</v>
      </c>
      <c r="EH7" s="25">
        <v>0.44</v>
      </c>
      <c r="EI7" s="25">
        <v>0.44</v>
      </c>
      <c r="EJ7" s="25">
        <v>0.52</v>
      </c>
      <c r="EK7" s="25">
        <v>0.47</v>
      </c>
      <c r="EL7" s="25">
        <v>0.4</v>
      </c>
      <c r="EM7" s="25">
        <v>0.36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110</v>
      </c>
      <c r="F13" t="s">
        <v>109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中村綾子</cp:lastModifiedBy>
  <dcterms:created xsi:type="dcterms:W3CDTF">2022-12-01T01:06:18Z</dcterms:created>
  <dcterms:modified xsi:type="dcterms:W3CDTF">2023-01-18T00:36:02Z</dcterms:modified>
  <cp:category/>
</cp:coreProperties>
</file>