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rofile16\redirect\k-murakami\Desktop\"/>
    </mc:Choice>
  </mc:AlternateContent>
  <workbookProtection workbookAlgorithmName="SHA-512" workbookHashValue="hyswiie5U2rQGXgWbJ5IOD81exUSZDVmosxHxSPQ4DZJx5ns4224d6vCCEj6/h3VOf9DwFr4PvGH4vCwUs52LQ==" workbookSaltValue="+Xec8NN7uath4OKPY2s/ww==" workbookSpinCount="100000" lockStructure="1"/>
  <bookViews>
    <workbookView xWindow="0" yWindow="0" windowWidth="28800" windowHeight="11685"/>
  </bookViews>
  <sheets>
    <sheet name="法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P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<sst xmlns="http://schemas.openxmlformats.org/spreadsheetml/2006/main" count="316" uniqueCount="113">
  <si>
    <t>経営比較分析表（令和3年度決算）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</si>
  <si>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</si>
  <si>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</si>
  <si>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</si>
  <si>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</si>
  <si>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</si>
  <si>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</si>
  <si>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</si>
  <si>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</si>
  <si>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</si>
  <si>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</si>
  <si>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</si>
  <si>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</si>
  <si>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</si>
  <si>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</si>
  <si>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</si>
  <si>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</si>
  <si>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</si>
  <si>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</si>
  <si>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</si>
  <si>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</si>
  <si>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</si>
  <si>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</si>
  <si>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</si>
  <si>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</si>
  <si>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</si>
  <si>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</si>
  <si>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</si>
  <si>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</si>
  <si>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</si>
  <si>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</si>
  <si>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</si>
  <si>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</si>
  <si>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</si>
  <si>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</si>
  <si>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</si>
  <si>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</si>
  <si>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</si>
  <si>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</si>
  <si>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</si>
  <si>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</si>
  <si>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</si>
  <si>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</si>
  <si>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</si>
  <si>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</si>
  <si>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</si>
  <si>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</si>
  <si>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</si>
  <si>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</si>
  <si>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</si>
  <si>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</si>
  <si>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</si>
  <si>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</si>
  <si>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</si>
  <si>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</si>
  <si>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</si>
  <si>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</si>
  <si>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</si>
  <si>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</si>
  <si>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</si>
  <si>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</si>
  <si>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</si>
  <si>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</si>
  <si>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</si>
  <si>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</si>
  <si>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</si>
  <si>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</si>
  <si>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</si>
  <si>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</si>
  <si>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</si>
  <si>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</si>
  <si>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</si>
  <si>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</si>
  <si>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</si>
  <si>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</si>
  <si>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</si>
  <si>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</si>
  <si>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</si>
  <si>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</si>
  <si>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</si>
  <si>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</si>
  <si>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</si>
  <si>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</si>
  <si>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</si>
  <si>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</si>
  <si>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</si>
  <si>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</si>
  <si>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</si>
  <si>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</si>
  <si>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</si>
  <si>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</si>
  <si>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</si>
  <si>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</si>
  <si>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熊本県　嘉島町</t>
  </si>
  <si>
    <t>法適用</t>
  </si>
  <si>
    <t>水道事業</t>
  </si>
  <si>
    <t>簡易水道事業</t>
  </si>
  <si>
    <t>C4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</si>
  <si>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</si>
  <si>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</si>
  <si>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</si>
  <si>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</si>
  <si>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</si>
  <si>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</si>
  <si>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</si>
  <si>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</si>
  <si>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</si>
  <si>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</si>
  <si>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</si>
  <si>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</si>
  <si>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令和3年10月より給水開始のため管路の更新は行っていない。今後は将来的な更新を視野に入れて管理を行っていく必要がある。</t>
    <rPh sb="0" eb="2">
      <t>レイワ</t>
    </rPh>
    <rPh sb="3" eb="4">
      <t>ネン</t>
    </rPh>
    <rPh sb="6" eb="7">
      <t>ガツ</t>
    </rPh>
    <rPh sb="9" eb="11">
      <t>キュウスイ</t>
    </rPh>
    <rPh sb="11" eb="13">
      <t>カイシ</t>
    </rPh>
    <rPh sb="16" eb="18">
      <t>カンロ</t>
    </rPh>
    <rPh sb="19" eb="21">
      <t>コウシン</t>
    </rPh>
    <rPh sb="22" eb="23">
      <t>オコナ</t>
    </rPh>
    <rPh sb="29" eb="31">
      <t>コンゴ</t>
    </rPh>
    <rPh sb="32" eb="35">
      <t>ショウライテキ</t>
    </rPh>
    <rPh sb="36" eb="38">
      <t>コウシン</t>
    </rPh>
    <rPh sb="39" eb="41">
      <t>シヤ</t>
    </rPh>
    <rPh sb="42" eb="43">
      <t>イ</t>
    </rPh>
    <rPh sb="45" eb="47">
      <t>カンリ</t>
    </rPh>
    <rPh sb="48" eb="49">
      <t>オコナ</t>
    </rPh>
    <rPh sb="53" eb="55">
      <t>ヒツヨウ</t>
    </rPh>
    <phoneticPr fontId="4"/>
  </si>
  <si>
    <t>令和3年10月より給水開始。今後給水収益、有収水量が増加する見込み。料金収納率、費用削減等に注意して健全経営を行う。</t>
    <rPh sb="0" eb="2">
      <t>レイワ</t>
    </rPh>
    <rPh sb="3" eb="4">
      <t>ネン</t>
    </rPh>
    <rPh sb="6" eb="7">
      <t>ガツ</t>
    </rPh>
    <rPh sb="9" eb="11">
      <t>キュウスイ</t>
    </rPh>
    <rPh sb="11" eb="13">
      <t>カイシ</t>
    </rPh>
    <rPh sb="14" eb="16">
      <t>コンゴ</t>
    </rPh>
    <rPh sb="16" eb="18">
      <t>キュウスイ</t>
    </rPh>
    <rPh sb="18" eb="20">
      <t>シュウエキ</t>
    </rPh>
    <rPh sb="21" eb="23">
      <t>ユウシュウ</t>
    </rPh>
    <rPh sb="23" eb="25">
      <t>スイリョウ</t>
    </rPh>
    <rPh sb="26" eb="28">
      <t>ゾウカ</t>
    </rPh>
    <rPh sb="30" eb="32">
      <t>ミコ</t>
    </rPh>
    <rPh sb="34" eb="36">
      <t>リョウキン</t>
    </rPh>
    <rPh sb="36" eb="38">
      <t>シュウノウ</t>
    </rPh>
    <rPh sb="38" eb="39">
      <t>リツ</t>
    </rPh>
    <rPh sb="40" eb="44">
      <t>ヒヨウサクゲン</t>
    </rPh>
    <rPh sb="44" eb="45">
      <t>ナド</t>
    </rPh>
    <rPh sb="46" eb="48">
      <t>チュウイ</t>
    </rPh>
    <rPh sb="50" eb="52">
      <t>ケンゼン</t>
    </rPh>
    <rPh sb="52" eb="54">
      <t>ケイエイ</t>
    </rPh>
    <rPh sb="55" eb="56">
      <t>オコナ</t>
    </rPh>
    <phoneticPr fontId="4"/>
  </si>
  <si>
    <t>①②⑤令和3年10月より給水開始。令和4年3月時点では給水人口は0人。有収水量は一時用19㎥。令和4年度から水道料金収納を開始する見込み。
③消費税還付金により比率が高くなっている。令和４年以降は１００％を下回らないものの減少する見込み。
④施設整備を行っているので、類似団体と比較して高い比率になっている。今後給水収益の増額が見込まれるので、徐々に類似団体と近い比率になる見込み。
⑥令和４年３月時点で有収水量が１９㎥と少ないため類似団体と比較して高い数値となっている。今後は給水人口増加に伴い、有収水量も増加するので、類似団体とも近い数値になる見込み。
⑦⑧令和４年３月時点で有収水量が１９㎥と少ないため類似団体と比較して低い数値となっている。今後は給水人口増加に伴い、有収水量も増加するので、類似団体とも近い数値になる見込み。</t>
    <rPh sb="3" eb="5">
      <t>レイワ</t>
    </rPh>
    <rPh sb="6" eb="7">
      <t>ネン</t>
    </rPh>
    <rPh sb="9" eb="10">
      <t>ガツ</t>
    </rPh>
    <rPh sb="12" eb="14">
      <t>キュウスイ</t>
    </rPh>
    <rPh sb="14" eb="16">
      <t>カイシ</t>
    </rPh>
    <rPh sb="17" eb="19">
      <t>レイワ</t>
    </rPh>
    <rPh sb="20" eb="21">
      <t>ネン</t>
    </rPh>
    <rPh sb="22" eb="23">
      <t>ガツ</t>
    </rPh>
    <rPh sb="23" eb="25">
      <t>ジテン</t>
    </rPh>
    <rPh sb="27" eb="29">
      <t>キュウスイ</t>
    </rPh>
    <rPh sb="29" eb="31">
      <t>ジンコウ</t>
    </rPh>
    <rPh sb="33" eb="34">
      <t>ニン</t>
    </rPh>
    <rPh sb="35" eb="39">
      <t>ユウシュウスイリョウ</t>
    </rPh>
    <rPh sb="40" eb="42">
      <t>イチジ</t>
    </rPh>
    <rPh sb="42" eb="43">
      <t>ヨウ</t>
    </rPh>
    <rPh sb="47" eb="49">
      <t>レイワ</t>
    </rPh>
    <rPh sb="50" eb="51">
      <t>ネン</t>
    </rPh>
    <rPh sb="51" eb="52">
      <t>ド</t>
    </rPh>
    <rPh sb="54" eb="56">
      <t>スイドウ</t>
    </rPh>
    <rPh sb="56" eb="58">
      <t>リョウキン</t>
    </rPh>
    <rPh sb="58" eb="60">
      <t>シュウノウ</t>
    </rPh>
    <rPh sb="61" eb="63">
      <t>カイシ</t>
    </rPh>
    <rPh sb="65" eb="67">
      <t>ミコ</t>
    </rPh>
    <rPh sb="71" eb="74">
      <t>ショウヒゼイ</t>
    </rPh>
    <rPh sb="74" eb="77">
      <t>カンプキン</t>
    </rPh>
    <rPh sb="80" eb="82">
      <t>ヒリツ</t>
    </rPh>
    <rPh sb="83" eb="84">
      <t>タカ</t>
    </rPh>
    <rPh sb="91" eb="93">
      <t>レイワ</t>
    </rPh>
    <rPh sb="94" eb="95">
      <t>ネン</t>
    </rPh>
    <rPh sb="95" eb="97">
      <t>イコウ</t>
    </rPh>
    <rPh sb="103" eb="105">
      <t>シタマワ</t>
    </rPh>
    <rPh sb="111" eb="113">
      <t>ゲンショウ</t>
    </rPh>
    <rPh sb="115" eb="117">
      <t>ミコ</t>
    </rPh>
    <rPh sb="121" eb="123">
      <t>シセツ</t>
    </rPh>
    <rPh sb="123" eb="125">
      <t>セイビ</t>
    </rPh>
    <rPh sb="126" eb="127">
      <t>オコナ</t>
    </rPh>
    <rPh sb="134" eb="136">
      <t>ルイジ</t>
    </rPh>
    <rPh sb="136" eb="138">
      <t>ダンタイ</t>
    </rPh>
    <rPh sb="139" eb="141">
      <t>ヒカク</t>
    </rPh>
    <rPh sb="143" eb="144">
      <t>タカ</t>
    </rPh>
    <rPh sb="145" eb="147">
      <t>ヒリツ</t>
    </rPh>
    <rPh sb="154" eb="156">
      <t>コンゴ</t>
    </rPh>
    <rPh sb="156" eb="158">
      <t>キュウスイ</t>
    </rPh>
    <rPh sb="158" eb="160">
      <t>シュウエキ</t>
    </rPh>
    <rPh sb="161" eb="163">
      <t>ゾウガク</t>
    </rPh>
    <rPh sb="164" eb="166">
      <t>ミコ</t>
    </rPh>
    <rPh sb="172" eb="174">
      <t>ジョジョ</t>
    </rPh>
    <rPh sb="175" eb="177">
      <t>ルイジ</t>
    </rPh>
    <rPh sb="177" eb="179">
      <t>ダンタイ</t>
    </rPh>
    <rPh sb="180" eb="181">
      <t>チカ</t>
    </rPh>
    <rPh sb="182" eb="184">
      <t>ヒリツ</t>
    </rPh>
    <rPh sb="187" eb="189">
      <t>ミコ</t>
    </rPh>
    <rPh sb="193" eb="195">
      <t>レイワ</t>
    </rPh>
    <rPh sb="196" eb="197">
      <t>ネン</t>
    </rPh>
    <rPh sb="198" eb="199">
      <t>ガツ</t>
    </rPh>
    <rPh sb="199" eb="201">
      <t>ジテン</t>
    </rPh>
    <rPh sb="202" eb="204">
      <t>ユウシュウ</t>
    </rPh>
    <rPh sb="204" eb="206">
      <t>スイリョウ</t>
    </rPh>
    <rPh sb="211" eb="212">
      <t>スク</t>
    </rPh>
    <rPh sb="216" eb="218">
      <t>ルイジ</t>
    </rPh>
    <rPh sb="218" eb="220">
      <t>ダンタイ</t>
    </rPh>
    <rPh sb="221" eb="223">
      <t>ヒカク</t>
    </rPh>
    <rPh sb="225" eb="226">
      <t>タカ</t>
    </rPh>
    <rPh sb="227" eb="229">
      <t>スウチ</t>
    </rPh>
    <rPh sb="236" eb="238">
      <t>コンゴ</t>
    </rPh>
    <rPh sb="239" eb="241">
      <t>キュウスイ</t>
    </rPh>
    <rPh sb="241" eb="243">
      <t>ジンコウ</t>
    </rPh>
    <rPh sb="243" eb="245">
      <t>ゾウカ</t>
    </rPh>
    <rPh sb="246" eb="247">
      <t>トモナ</t>
    </rPh>
    <rPh sb="249" eb="251">
      <t>ユウシュウ</t>
    </rPh>
    <rPh sb="251" eb="253">
      <t>スイリョウ</t>
    </rPh>
    <rPh sb="254" eb="256">
      <t>ゾウカ</t>
    </rPh>
    <rPh sb="261" eb="265">
      <t>ルイジダンタイ</t>
    </rPh>
    <rPh sb="267" eb="268">
      <t>チカ</t>
    </rPh>
    <rPh sb="269" eb="271">
      <t>スウチ</t>
    </rPh>
    <rPh sb="274" eb="276">
      <t>ミコ</t>
    </rPh>
    <rPh sb="313" eb="314">
      <t>ヒク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</si>
</sst>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2C-448C-8A32-6F7078279D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2C-448C-8A32-6F7078279D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8F-4590-B654-EAF0977D0F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48.75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8F-4590-B654-EAF0977D0F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E1-45BE-9897-35A6896219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60.88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E1-45BE-9897-35A6896219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129.01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B2-4226-8F0D-B56A38B421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98.78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B2-4226-8F0D-B56A38B421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4E-487B-BCC5-30661E2C02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29.81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4E-487B-BCC5-30661E2C02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F0-494D-A0A3-0A78ECC514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18.05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F0-494D-A0A3-0A78ECC514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データ!$AI$6:$AM$6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0A-4FF0-AFFA-7C9F88E7F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155.82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0A-4FF0-AFFA-7C9F88E7F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877.1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D1-4E0C-9F26-3356D0E3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111.08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D1-4E0C-9F26-3356D0E3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3496750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13-489A-92E8-C39A59BE64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1596.62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13-489A-92E8-C39A59BE64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24-4789-86C3-6F931F36E1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33.659999999999997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24-4789-86C3-6F931F36E1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1428500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28-4945-82AD-72BADEC805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506.68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28-4945-82AD-72BADEC805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【28.96】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【185.62】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【1,125.39】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【272.95】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【35.99】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N1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31" t="s">
        <v>0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</row>
    <row r="3" spans="1:78" ht="9.75" customHeight="1" x14ac:dyDescent="0.15">
      <c r="A3" s="2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</row>
    <row r="4" spans="1:78" ht="9.75" customHeight="1" x14ac:dyDescent="0.15">
      <c r="A4" s="2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2" t="str">
        <f>データ!H6</f>
        <v>熊本県　嘉島町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3"/>
      <c r="AE6" s="33"/>
      <c r="AF6" s="33"/>
      <c r="AG6" s="33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4" t="s">
        <v>1</v>
      </c>
      <c r="C7" s="35"/>
      <c r="D7" s="35"/>
      <c r="E7" s="35"/>
      <c r="F7" s="35"/>
      <c r="G7" s="35"/>
      <c r="H7" s="35"/>
      <c r="I7" s="34" t="s">
        <v>2</v>
      </c>
      <c r="J7" s="35"/>
      <c r="K7" s="35"/>
      <c r="L7" s="35"/>
      <c r="M7" s="35"/>
      <c r="N7" s="35"/>
      <c r="O7" s="36"/>
      <c r="P7" s="37" t="s">
        <v>3</v>
      </c>
      <c r="Q7" s="37"/>
      <c r="R7" s="37"/>
      <c r="S7" s="37"/>
      <c r="T7" s="37"/>
      <c r="U7" s="37"/>
      <c r="V7" s="37"/>
      <c r="W7" s="37" t="s">
        <v>4</v>
      </c>
      <c r="X7" s="37"/>
      <c r="Y7" s="37"/>
      <c r="Z7" s="37"/>
      <c r="AA7" s="37"/>
      <c r="AB7" s="37"/>
      <c r="AC7" s="37"/>
      <c r="AD7" s="37" t="s">
        <v>5</v>
      </c>
      <c r="AE7" s="37"/>
      <c r="AF7" s="37"/>
      <c r="AG7" s="37"/>
      <c r="AH7" s="37"/>
      <c r="AI7" s="37"/>
      <c r="AJ7" s="37"/>
      <c r="AK7" s="2"/>
      <c r="AL7" s="37" t="s">
        <v>6</v>
      </c>
      <c r="AM7" s="37"/>
      <c r="AN7" s="37"/>
      <c r="AO7" s="37"/>
      <c r="AP7" s="37"/>
      <c r="AQ7" s="37"/>
      <c r="AR7" s="37"/>
      <c r="AS7" s="37"/>
      <c r="AT7" s="34" t="s">
        <v>7</v>
      </c>
      <c r="AU7" s="35"/>
      <c r="AV7" s="35"/>
      <c r="AW7" s="35"/>
      <c r="AX7" s="35"/>
      <c r="AY7" s="35"/>
      <c r="AZ7" s="35"/>
      <c r="BA7" s="35"/>
      <c r="BB7" s="37" t="s">
        <v>8</v>
      </c>
      <c r="BC7" s="37"/>
      <c r="BD7" s="37"/>
      <c r="BE7" s="37"/>
      <c r="BF7" s="37"/>
      <c r="BG7" s="37"/>
      <c r="BH7" s="37"/>
      <c r="BI7" s="37"/>
      <c r="BJ7" s="3"/>
      <c r="BK7" s="3"/>
      <c r="BL7" s="38" t="s">
        <v>9</v>
      </c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40"/>
    </row>
    <row r="8" spans="1:78" ht="18.75" customHeight="1" x14ac:dyDescent="0.15">
      <c r="A8" s="2"/>
      <c r="B8" s="41" t="str">
        <f>データ!$I$6</f>
        <v>法適用</v>
      </c>
      <c r="C8" s="42"/>
      <c r="D8" s="42"/>
      <c r="E8" s="42"/>
      <c r="F8" s="42"/>
      <c r="G8" s="42"/>
      <c r="H8" s="42"/>
      <c r="I8" s="41" t="str">
        <f>データ!$J$6</f>
        <v>水道事業</v>
      </c>
      <c r="J8" s="42"/>
      <c r="K8" s="42"/>
      <c r="L8" s="42"/>
      <c r="M8" s="42"/>
      <c r="N8" s="42"/>
      <c r="O8" s="43"/>
      <c r="P8" s="44" t="str">
        <f>データ!$K$6</f>
        <v>簡易水道事業</v>
      </c>
      <c r="Q8" s="44"/>
      <c r="R8" s="44"/>
      <c r="S8" s="44"/>
      <c r="T8" s="44"/>
      <c r="U8" s="44"/>
      <c r="V8" s="44"/>
      <c r="W8" s="44" t="str">
        <f>データ!$L$6</f>
        <v>C4</v>
      </c>
      <c r="X8" s="44"/>
      <c r="Y8" s="44"/>
      <c r="Z8" s="44"/>
      <c r="AA8" s="44"/>
      <c r="AB8" s="44"/>
      <c r="AC8" s="44"/>
      <c r="AD8" s="44" t="str">
        <f>データ!$M$6</f>
        <v>非設置</v>
      </c>
      <c r="AE8" s="44"/>
      <c r="AF8" s="44"/>
      <c r="AG8" s="44"/>
      <c r="AH8" s="44"/>
      <c r="AI8" s="44"/>
      <c r="AJ8" s="44"/>
      <c r="AK8" s="2"/>
      <c r="AL8" s="45">
        <f>データ!$R$6</f>
        <v>9891</v>
      </c>
      <c r="AM8" s="45"/>
      <c r="AN8" s="45"/>
      <c r="AO8" s="45"/>
      <c r="AP8" s="45"/>
      <c r="AQ8" s="45"/>
      <c r="AR8" s="45"/>
      <c r="AS8" s="45"/>
      <c r="AT8" s="46">
        <f>データ!$S$6</f>
        <v>16.649999999999999</v>
      </c>
      <c r="AU8" s="47"/>
      <c r="AV8" s="47"/>
      <c r="AW8" s="47"/>
      <c r="AX8" s="47"/>
      <c r="AY8" s="47"/>
      <c r="AZ8" s="47"/>
      <c r="BA8" s="47"/>
      <c r="BB8" s="48">
        <f>データ!$T$6</f>
        <v>594.04999999999995</v>
      </c>
      <c r="BC8" s="48"/>
      <c r="BD8" s="48"/>
      <c r="BE8" s="48"/>
      <c r="BF8" s="48"/>
      <c r="BG8" s="48"/>
      <c r="BH8" s="48"/>
      <c r="BI8" s="48"/>
      <c r="BJ8" s="3"/>
      <c r="BK8" s="3"/>
      <c r="BL8" s="49" t="s">
        <v>10</v>
      </c>
      <c r="BM8" s="50"/>
      <c r="BN8" s="51" t="s">
        <v>11</v>
      </c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2"/>
    </row>
    <row r="9" spans="1:78" ht="18.75" customHeight="1" x14ac:dyDescent="0.15">
      <c r="A9" s="2"/>
      <c r="B9" s="34" t="s">
        <v>12</v>
      </c>
      <c r="C9" s="35"/>
      <c r="D9" s="35"/>
      <c r="E9" s="35"/>
      <c r="F9" s="35"/>
      <c r="G9" s="35"/>
      <c r="H9" s="35"/>
      <c r="I9" s="34" t="s">
        <v>13</v>
      </c>
      <c r="J9" s="35"/>
      <c r="K9" s="35"/>
      <c r="L9" s="35"/>
      <c r="M9" s="35"/>
      <c r="N9" s="35"/>
      <c r="O9" s="36"/>
      <c r="P9" s="37" t="s">
        <v>14</v>
      </c>
      <c r="Q9" s="37"/>
      <c r="R9" s="37"/>
      <c r="S9" s="37"/>
      <c r="T9" s="37"/>
      <c r="U9" s="37"/>
      <c r="V9" s="37"/>
      <c r="W9" s="37" t="s">
        <v>15</v>
      </c>
      <c r="X9" s="37"/>
      <c r="Y9" s="37"/>
      <c r="Z9" s="37"/>
      <c r="AA9" s="37"/>
      <c r="AB9" s="37"/>
      <c r="AC9" s="37"/>
      <c r="AD9" s="2"/>
      <c r="AE9" s="2"/>
      <c r="AF9" s="2"/>
      <c r="AG9" s="2"/>
      <c r="AH9" s="2"/>
      <c r="AI9" s="2"/>
      <c r="AJ9" s="2"/>
      <c r="AK9" s="2"/>
      <c r="AL9" s="37" t="s">
        <v>16</v>
      </c>
      <c r="AM9" s="37"/>
      <c r="AN9" s="37"/>
      <c r="AO9" s="37"/>
      <c r="AP9" s="37"/>
      <c r="AQ9" s="37"/>
      <c r="AR9" s="37"/>
      <c r="AS9" s="37"/>
      <c r="AT9" s="34" t="s">
        <v>17</v>
      </c>
      <c r="AU9" s="35"/>
      <c r="AV9" s="35"/>
      <c r="AW9" s="35"/>
      <c r="AX9" s="35"/>
      <c r="AY9" s="35"/>
      <c r="AZ9" s="35"/>
      <c r="BA9" s="35"/>
      <c r="BB9" s="37" t="s">
        <v>18</v>
      </c>
      <c r="BC9" s="37"/>
      <c r="BD9" s="37"/>
      <c r="BE9" s="37"/>
      <c r="BF9" s="37"/>
      <c r="BG9" s="37"/>
      <c r="BH9" s="37"/>
      <c r="BI9" s="37"/>
      <c r="BJ9" s="3"/>
      <c r="BK9" s="3"/>
      <c r="BL9" s="53" t="s">
        <v>19</v>
      </c>
      <c r="BM9" s="54"/>
      <c r="BN9" s="55" t="s">
        <v>20</v>
      </c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6"/>
    </row>
    <row r="10" spans="1:78" ht="18.75" customHeight="1" x14ac:dyDescent="0.15">
      <c r="A10" s="2"/>
      <c r="B10" s="46" t="str">
        <f>データ!$N$6</f>
        <v>-</v>
      </c>
      <c r="C10" s="47"/>
      <c r="D10" s="47"/>
      <c r="E10" s="47"/>
      <c r="F10" s="47"/>
      <c r="G10" s="47"/>
      <c r="H10" s="47"/>
      <c r="I10" s="46">
        <f>データ!$O$6</f>
        <v>46.13</v>
      </c>
      <c r="J10" s="47"/>
      <c r="K10" s="47"/>
      <c r="L10" s="47"/>
      <c r="M10" s="47"/>
      <c r="N10" s="47"/>
      <c r="O10" s="81"/>
      <c r="P10" s="48">
        <f>データ!$P$6</f>
        <v>0</v>
      </c>
      <c r="Q10" s="48"/>
      <c r="R10" s="48"/>
      <c r="S10" s="48"/>
      <c r="T10" s="48"/>
      <c r="U10" s="48"/>
      <c r="V10" s="48"/>
      <c r="W10" s="45">
        <f>データ!$Q$6</f>
        <v>3190</v>
      </c>
      <c r="X10" s="45"/>
      <c r="Y10" s="45"/>
      <c r="Z10" s="45"/>
      <c r="AA10" s="45"/>
      <c r="AB10" s="45"/>
      <c r="AC10" s="45"/>
      <c r="AD10" s="2"/>
      <c r="AE10" s="2"/>
      <c r="AF10" s="2"/>
      <c r="AG10" s="2"/>
      <c r="AH10" s="2"/>
      <c r="AI10" s="2"/>
      <c r="AJ10" s="2"/>
      <c r="AK10" s="2"/>
      <c r="AL10" s="45">
        <f>データ!$U$6</f>
        <v>0</v>
      </c>
      <c r="AM10" s="45"/>
      <c r="AN10" s="45"/>
      <c r="AO10" s="45"/>
      <c r="AP10" s="45"/>
      <c r="AQ10" s="45"/>
      <c r="AR10" s="45"/>
      <c r="AS10" s="45"/>
      <c r="AT10" s="46">
        <f>データ!$V$6</f>
        <v>1.1599999999999999</v>
      </c>
      <c r="AU10" s="47"/>
      <c r="AV10" s="47"/>
      <c r="AW10" s="47"/>
      <c r="AX10" s="47"/>
      <c r="AY10" s="47"/>
      <c r="AZ10" s="47"/>
      <c r="BA10" s="47"/>
      <c r="BB10" s="48">
        <f>データ!$W$6</f>
        <v>0</v>
      </c>
      <c r="BC10" s="48"/>
      <c r="BD10" s="48"/>
      <c r="BE10" s="48"/>
      <c r="BF10" s="48"/>
      <c r="BG10" s="48"/>
      <c r="BH10" s="48"/>
      <c r="BI10" s="48"/>
      <c r="BJ10" s="2"/>
      <c r="BK10" s="2"/>
      <c r="BL10" s="63" t="s">
        <v>21</v>
      </c>
      <c r="BM10" s="64"/>
      <c r="BN10" s="65" t="s">
        <v>22</v>
      </c>
      <c r="BO10" s="65"/>
      <c r="BP10" s="65"/>
      <c r="BQ10" s="65"/>
      <c r="BR10" s="65"/>
      <c r="BS10" s="65"/>
      <c r="BT10" s="65"/>
      <c r="BU10" s="65"/>
      <c r="BV10" s="65"/>
      <c r="BW10" s="65"/>
      <c r="BX10" s="65"/>
      <c r="BY10" s="6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7" t="s">
        <v>23</v>
      </c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</row>
    <row r="14" spans="1:78" ht="13.5" customHeight="1" x14ac:dyDescent="0.15">
      <c r="A14" s="2"/>
      <c r="B14" s="69" t="s">
        <v>24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1"/>
      <c r="BK14" s="2"/>
      <c r="BL14" s="75" t="s">
        <v>25</v>
      </c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7"/>
    </row>
    <row r="15" spans="1:78" ht="13.5" customHeight="1" x14ac:dyDescent="0.15">
      <c r="A15" s="2"/>
      <c r="B15" s="72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4"/>
      <c r="BK15" s="2"/>
      <c r="BL15" s="78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8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57" t="s">
        <v>112</v>
      </c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9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57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9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57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9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57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9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57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9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57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9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57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9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57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9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57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9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57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9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57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9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57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9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57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9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57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9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57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9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57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9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57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9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57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9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57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9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57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9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57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9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57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9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57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9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57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9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57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9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57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9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57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9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57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9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75" t="s">
        <v>26</v>
      </c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6"/>
      <c r="BZ45" s="7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78"/>
      <c r="BM46" s="79"/>
      <c r="BN46" s="79"/>
      <c r="BO46" s="79"/>
      <c r="BP46" s="79"/>
      <c r="BQ46" s="79"/>
      <c r="BR46" s="79"/>
      <c r="BS46" s="79"/>
      <c r="BT46" s="79"/>
      <c r="BU46" s="79"/>
      <c r="BV46" s="79"/>
      <c r="BW46" s="79"/>
      <c r="BX46" s="79"/>
      <c r="BY46" s="79"/>
      <c r="BZ46" s="8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57" t="s">
        <v>110</v>
      </c>
      <c r="BM47" s="58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9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57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9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57"/>
      <c r="BM49" s="58"/>
      <c r="BN49" s="58"/>
      <c r="BO49" s="58"/>
      <c r="BP49" s="58"/>
      <c r="BQ49" s="58"/>
      <c r="BR49" s="58"/>
      <c r="BS49" s="58"/>
      <c r="BT49" s="58"/>
      <c r="BU49" s="58"/>
      <c r="BV49" s="58"/>
      <c r="BW49" s="58"/>
      <c r="BX49" s="58"/>
      <c r="BY49" s="58"/>
      <c r="BZ49" s="59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57"/>
      <c r="BM50" s="58"/>
      <c r="BN50" s="58"/>
      <c r="BO50" s="58"/>
      <c r="BP50" s="58"/>
      <c r="BQ50" s="58"/>
      <c r="BR50" s="58"/>
      <c r="BS50" s="58"/>
      <c r="BT50" s="58"/>
      <c r="BU50" s="58"/>
      <c r="BV50" s="58"/>
      <c r="BW50" s="58"/>
      <c r="BX50" s="58"/>
      <c r="BY50" s="58"/>
      <c r="BZ50" s="59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57"/>
      <c r="BM51" s="58"/>
      <c r="BN51" s="58"/>
      <c r="BO51" s="58"/>
      <c r="BP51" s="58"/>
      <c r="BQ51" s="58"/>
      <c r="BR51" s="58"/>
      <c r="BS51" s="58"/>
      <c r="BT51" s="58"/>
      <c r="BU51" s="58"/>
      <c r="BV51" s="58"/>
      <c r="BW51" s="58"/>
      <c r="BX51" s="58"/>
      <c r="BY51" s="58"/>
      <c r="BZ51" s="59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57"/>
      <c r="BM52" s="58"/>
      <c r="BN52" s="58"/>
      <c r="BO52" s="58"/>
      <c r="BP52" s="58"/>
      <c r="BQ52" s="58"/>
      <c r="BR52" s="58"/>
      <c r="BS52" s="58"/>
      <c r="BT52" s="58"/>
      <c r="BU52" s="58"/>
      <c r="BV52" s="58"/>
      <c r="BW52" s="58"/>
      <c r="BX52" s="58"/>
      <c r="BY52" s="58"/>
      <c r="BZ52" s="59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57"/>
      <c r="BM53" s="58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9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57"/>
      <c r="BM54" s="58"/>
      <c r="BN54" s="58"/>
      <c r="BO54" s="58"/>
      <c r="BP54" s="58"/>
      <c r="BQ54" s="58"/>
      <c r="BR54" s="58"/>
      <c r="BS54" s="58"/>
      <c r="BT54" s="58"/>
      <c r="BU54" s="58"/>
      <c r="BV54" s="58"/>
      <c r="BW54" s="58"/>
      <c r="BX54" s="58"/>
      <c r="BY54" s="58"/>
      <c r="BZ54" s="59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57"/>
      <c r="BM55" s="58"/>
      <c r="BN55" s="58"/>
      <c r="BO55" s="58"/>
      <c r="BP55" s="58"/>
      <c r="BQ55" s="58"/>
      <c r="BR55" s="58"/>
      <c r="BS55" s="58"/>
      <c r="BT55" s="58"/>
      <c r="BU55" s="58"/>
      <c r="BV55" s="58"/>
      <c r="BW55" s="58"/>
      <c r="BX55" s="58"/>
      <c r="BY55" s="58"/>
      <c r="BZ55" s="59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57"/>
      <c r="BM56" s="58"/>
      <c r="BN56" s="58"/>
      <c r="BO56" s="58"/>
      <c r="BP56" s="58"/>
      <c r="BQ56" s="58"/>
      <c r="BR56" s="58"/>
      <c r="BS56" s="58"/>
      <c r="BT56" s="58"/>
      <c r="BU56" s="58"/>
      <c r="BV56" s="58"/>
      <c r="BW56" s="58"/>
      <c r="BX56" s="58"/>
      <c r="BY56" s="58"/>
      <c r="BZ56" s="59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57"/>
      <c r="BM57" s="58"/>
      <c r="BN57" s="58"/>
      <c r="BO57" s="58"/>
      <c r="BP57" s="58"/>
      <c r="BQ57" s="58"/>
      <c r="BR57" s="58"/>
      <c r="BS57" s="58"/>
      <c r="BT57" s="58"/>
      <c r="BU57" s="58"/>
      <c r="BV57" s="58"/>
      <c r="BW57" s="58"/>
      <c r="BX57" s="58"/>
      <c r="BY57" s="58"/>
      <c r="BZ57" s="59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57"/>
      <c r="BM58" s="58"/>
      <c r="BN58" s="58"/>
      <c r="BO58" s="58"/>
      <c r="BP58" s="58"/>
      <c r="BQ58" s="58"/>
      <c r="BR58" s="58"/>
      <c r="BS58" s="58"/>
      <c r="BT58" s="58"/>
      <c r="BU58" s="58"/>
      <c r="BV58" s="58"/>
      <c r="BW58" s="58"/>
      <c r="BX58" s="58"/>
      <c r="BY58" s="58"/>
      <c r="BZ58" s="59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57"/>
      <c r="BM59" s="58"/>
      <c r="BN59" s="58"/>
      <c r="BO59" s="58"/>
      <c r="BP59" s="58"/>
      <c r="BQ59" s="58"/>
      <c r="BR59" s="58"/>
      <c r="BS59" s="58"/>
      <c r="BT59" s="58"/>
      <c r="BU59" s="58"/>
      <c r="BV59" s="58"/>
      <c r="BW59" s="58"/>
      <c r="BX59" s="58"/>
      <c r="BY59" s="58"/>
      <c r="BZ59" s="59"/>
    </row>
    <row r="60" spans="1:78" ht="13.5" customHeight="1" x14ac:dyDescent="0.15">
      <c r="A60" s="2"/>
      <c r="B60" s="72" t="s">
        <v>27</v>
      </c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4"/>
      <c r="BK60" s="2"/>
      <c r="BL60" s="57"/>
      <c r="BM60" s="58"/>
      <c r="BN60" s="58"/>
      <c r="BO60" s="58"/>
      <c r="BP60" s="58"/>
      <c r="BQ60" s="58"/>
      <c r="BR60" s="58"/>
      <c r="BS60" s="58"/>
      <c r="BT60" s="58"/>
      <c r="BU60" s="58"/>
      <c r="BV60" s="58"/>
      <c r="BW60" s="58"/>
      <c r="BX60" s="58"/>
      <c r="BY60" s="58"/>
      <c r="BZ60" s="59"/>
    </row>
    <row r="61" spans="1:78" ht="13.5" customHeight="1" x14ac:dyDescent="0.15">
      <c r="A61" s="2"/>
      <c r="B61" s="72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4"/>
      <c r="BK61" s="2"/>
      <c r="BL61" s="57"/>
      <c r="BM61" s="58"/>
      <c r="BN61" s="58"/>
      <c r="BO61" s="58"/>
      <c r="BP61" s="58"/>
      <c r="BQ61" s="58"/>
      <c r="BR61" s="58"/>
      <c r="BS61" s="58"/>
      <c r="BT61" s="58"/>
      <c r="BU61" s="58"/>
      <c r="BV61" s="58"/>
      <c r="BW61" s="58"/>
      <c r="BX61" s="58"/>
      <c r="BY61" s="58"/>
      <c r="BZ61" s="59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57"/>
      <c r="BM62" s="58"/>
      <c r="BN62" s="58"/>
      <c r="BO62" s="58"/>
      <c r="BP62" s="58"/>
      <c r="BQ62" s="58"/>
      <c r="BR62" s="58"/>
      <c r="BS62" s="58"/>
      <c r="BT62" s="58"/>
      <c r="BU62" s="58"/>
      <c r="BV62" s="58"/>
      <c r="BW62" s="58"/>
      <c r="BX62" s="58"/>
      <c r="BY62" s="58"/>
      <c r="BZ62" s="59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75" t="s">
        <v>28</v>
      </c>
      <c r="BM64" s="76"/>
      <c r="BN64" s="76"/>
      <c r="BO64" s="76"/>
      <c r="BP64" s="76"/>
      <c r="BQ64" s="76"/>
      <c r="BR64" s="76"/>
      <c r="BS64" s="76"/>
      <c r="BT64" s="76"/>
      <c r="BU64" s="76"/>
      <c r="BV64" s="76"/>
      <c r="BW64" s="76"/>
      <c r="BX64" s="76"/>
      <c r="BY64" s="76"/>
      <c r="BZ64" s="7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78"/>
      <c r="BM65" s="79"/>
      <c r="BN65" s="79"/>
      <c r="BO65" s="79"/>
      <c r="BP65" s="79"/>
      <c r="BQ65" s="79"/>
      <c r="BR65" s="79"/>
      <c r="BS65" s="79"/>
      <c r="BT65" s="79"/>
      <c r="BU65" s="79"/>
      <c r="BV65" s="79"/>
      <c r="BW65" s="79"/>
      <c r="BX65" s="79"/>
      <c r="BY65" s="79"/>
      <c r="BZ65" s="8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57" t="s">
        <v>111</v>
      </c>
      <c r="BM66" s="58"/>
      <c r="BN66" s="58"/>
      <c r="BO66" s="58"/>
      <c r="BP66" s="58"/>
      <c r="BQ66" s="58"/>
      <c r="BR66" s="58"/>
      <c r="BS66" s="58"/>
      <c r="BT66" s="58"/>
      <c r="BU66" s="58"/>
      <c r="BV66" s="58"/>
      <c r="BW66" s="58"/>
      <c r="BX66" s="58"/>
      <c r="BY66" s="58"/>
      <c r="BZ66" s="59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57"/>
      <c r="BM67" s="58"/>
      <c r="BN67" s="58"/>
      <c r="BO67" s="58"/>
      <c r="BP67" s="58"/>
      <c r="BQ67" s="58"/>
      <c r="BR67" s="58"/>
      <c r="BS67" s="58"/>
      <c r="BT67" s="58"/>
      <c r="BU67" s="58"/>
      <c r="BV67" s="58"/>
      <c r="BW67" s="58"/>
      <c r="BX67" s="58"/>
      <c r="BY67" s="58"/>
      <c r="BZ67" s="59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57"/>
      <c r="BM68" s="58"/>
      <c r="BN68" s="58"/>
      <c r="BO68" s="58"/>
      <c r="BP68" s="58"/>
      <c r="BQ68" s="58"/>
      <c r="BR68" s="58"/>
      <c r="BS68" s="58"/>
      <c r="BT68" s="58"/>
      <c r="BU68" s="58"/>
      <c r="BV68" s="58"/>
      <c r="BW68" s="58"/>
      <c r="BX68" s="58"/>
      <c r="BY68" s="58"/>
      <c r="BZ68" s="59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57"/>
      <c r="BM69" s="58"/>
      <c r="BN69" s="58"/>
      <c r="BO69" s="58"/>
      <c r="BP69" s="58"/>
      <c r="BQ69" s="58"/>
      <c r="BR69" s="58"/>
      <c r="BS69" s="58"/>
      <c r="BT69" s="58"/>
      <c r="BU69" s="58"/>
      <c r="BV69" s="58"/>
      <c r="BW69" s="58"/>
      <c r="BX69" s="58"/>
      <c r="BY69" s="58"/>
      <c r="BZ69" s="59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57"/>
      <c r="BM70" s="58"/>
      <c r="BN70" s="58"/>
      <c r="BO70" s="58"/>
      <c r="BP70" s="58"/>
      <c r="BQ70" s="58"/>
      <c r="BR70" s="58"/>
      <c r="BS70" s="58"/>
      <c r="BT70" s="58"/>
      <c r="BU70" s="58"/>
      <c r="BV70" s="58"/>
      <c r="BW70" s="58"/>
      <c r="BX70" s="58"/>
      <c r="BY70" s="58"/>
      <c r="BZ70" s="59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57"/>
      <c r="BM71" s="58"/>
      <c r="BN71" s="58"/>
      <c r="BO71" s="58"/>
      <c r="BP71" s="58"/>
      <c r="BQ71" s="58"/>
      <c r="BR71" s="58"/>
      <c r="BS71" s="58"/>
      <c r="BT71" s="58"/>
      <c r="BU71" s="58"/>
      <c r="BV71" s="58"/>
      <c r="BW71" s="58"/>
      <c r="BX71" s="58"/>
      <c r="BY71" s="58"/>
      <c r="BZ71" s="59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57"/>
      <c r="BM72" s="58"/>
      <c r="BN72" s="58"/>
      <c r="BO72" s="58"/>
      <c r="BP72" s="58"/>
      <c r="BQ72" s="58"/>
      <c r="BR72" s="58"/>
      <c r="BS72" s="58"/>
      <c r="BT72" s="58"/>
      <c r="BU72" s="58"/>
      <c r="BV72" s="58"/>
      <c r="BW72" s="58"/>
      <c r="BX72" s="58"/>
      <c r="BY72" s="58"/>
      <c r="BZ72" s="59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57"/>
      <c r="BM73" s="58"/>
      <c r="BN73" s="58"/>
      <c r="BO73" s="58"/>
      <c r="BP73" s="58"/>
      <c r="BQ73" s="58"/>
      <c r="BR73" s="58"/>
      <c r="BS73" s="58"/>
      <c r="BT73" s="58"/>
      <c r="BU73" s="58"/>
      <c r="BV73" s="58"/>
      <c r="BW73" s="58"/>
      <c r="BX73" s="58"/>
      <c r="BY73" s="58"/>
      <c r="BZ73" s="59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57"/>
      <c r="BM74" s="58"/>
      <c r="BN74" s="58"/>
      <c r="BO74" s="58"/>
      <c r="BP74" s="58"/>
      <c r="BQ74" s="58"/>
      <c r="BR74" s="58"/>
      <c r="BS74" s="58"/>
      <c r="BT74" s="58"/>
      <c r="BU74" s="58"/>
      <c r="BV74" s="58"/>
      <c r="BW74" s="58"/>
      <c r="BX74" s="58"/>
      <c r="BY74" s="58"/>
      <c r="BZ74" s="59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57"/>
      <c r="BM75" s="58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  <c r="BZ75" s="59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57"/>
      <c r="BM76" s="58"/>
      <c r="BN76" s="58"/>
      <c r="BO76" s="58"/>
      <c r="BP76" s="58"/>
      <c r="BQ76" s="58"/>
      <c r="BR76" s="58"/>
      <c r="BS76" s="58"/>
      <c r="BT76" s="58"/>
      <c r="BU76" s="58"/>
      <c r="BV76" s="58"/>
      <c r="BW76" s="58"/>
      <c r="BX76" s="58"/>
      <c r="BY76" s="58"/>
      <c r="BZ76" s="59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57"/>
      <c r="BM77" s="58"/>
      <c r="BN77" s="58"/>
      <c r="BO77" s="58"/>
      <c r="BP77" s="58"/>
      <c r="BQ77" s="58"/>
      <c r="BR77" s="58"/>
      <c r="BS77" s="58"/>
      <c r="BT77" s="58"/>
      <c r="BU77" s="58"/>
      <c r="BV77" s="58"/>
      <c r="BW77" s="58"/>
      <c r="BX77" s="58"/>
      <c r="BY77" s="58"/>
      <c r="BZ77" s="59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57"/>
      <c r="BM78" s="58"/>
      <c r="BN78" s="58"/>
      <c r="BO78" s="58"/>
      <c r="BP78" s="58"/>
      <c r="BQ78" s="58"/>
      <c r="BR78" s="58"/>
      <c r="BS78" s="58"/>
      <c r="BT78" s="58"/>
      <c r="BU78" s="58"/>
      <c r="BV78" s="58"/>
      <c r="BW78" s="58"/>
      <c r="BX78" s="58"/>
      <c r="BY78" s="58"/>
      <c r="BZ78" s="59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57"/>
      <c r="BM79" s="58"/>
      <c r="BN79" s="58"/>
      <c r="BO79" s="58"/>
      <c r="BP79" s="58"/>
      <c r="BQ79" s="58"/>
      <c r="BR79" s="58"/>
      <c r="BS79" s="58"/>
      <c r="BT79" s="58"/>
      <c r="BU79" s="58"/>
      <c r="BV79" s="58"/>
      <c r="BW79" s="58"/>
      <c r="BX79" s="58"/>
      <c r="BY79" s="58"/>
      <c r="BZ79" s="59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57"/>
      <c r="BM80" s="58"/>
      <c r="BN80" s="58"/>
      <c r="BO80" s="58"/>
      <c r="BP80" s="58"/>
      <c r="BQ80" s="58"/>
      <c r="BR80" s="58"/>
      <c r="BS80" s="58"/>
      <c r="BT80" s="58"/>
      <c r="BU80" s="58"/>
      <c r="BV80" s="58"/>
      <c r="BW80" s="58"/>
      <c r="BX80" s="58"/>
      <c r="BY80" s="58"/>
      <c r="BZ80" s="59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57"/>
      <c r="BM81" s="58"/>
      <c r="BN81" s="58"/>
      <c r="BO81" s="58"/>
      <c r="BP81" s="58"/>
      <c r="BQ81" s="58"/>
      <c r="BR81" s="58"/>
      <c r="BS81" s="58"/>
      <c r="BT81" s="58"/>
      <c r="BU81" s="58"/>
      <c r="BV81" s="58"/>
      <c r="BW81" s="58"/>
      <c r="BX81" s="58"/>
      <c r="BY81" s="58"/>
      <c r="BZ81" s="59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0"/>
      <c r="BM82" s="61"/>
      <c r="BN82" s="61"/>
      <c r="BO82" s="61"/>
      <c r="BP82" s="61"/>
      <c r="BQ82" s="61"/>
      <c r="BR82" s="61"/>
      <c r="BS82" s="61"/>
      <c r="BT82" s="61"/>
      <c r="BU82" s="61"/>
      <c r="BV82" s="61"/>
      <c r="BW82" s="61"/>
      <c r="BX82" s="61"/>
      <c r="BY82" s="61"/>
      <c r="BZ82" s="62"/>
    </row>
    <row r="83" spans="1:78" x14ac:dyDescent="0.15">
      <c r="C83" s="12"/>
    </row>
    <row r="84" spans="1:78" hidden="1" x14ac:dyDescent="0.15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15">
      <c r="B85" s="13"/>
      <c r="C85" s="13"/>
      <c r="D85" s="13"/>
      <c r="E85" s="13" t="str">
        <f>データ!AH6</f>
        <v>【105.46】</v>
      </c>
      <c r="F85" s="13" t="str">
        <f>データ!AS6</f>
        <v>【28.96】</v>
      </c>
      <c r="G85" s="13" t="str">
        <f>データ!BD6</f>
        <v>【185.62】</v>
      </c>
      <c r="H85" s="13" t="str">
        <f>データ!BO6</f>
        <v>【1,125.39】</v>
      </c>
      <c r="I85" s="13" t="str">
        <f>データ!BZ6</f>
        <v>【60.84】</v>
      </c>
      <c r="J85" s="13" t="str">
        <f>データ!CK6</f>
        <v>【272.95】</v>
      </c>
      <c r="K85" s="13" t="str">
        <f>データ!CV6</f>
        <v>【51.15】</v>
      </c>
      <c r="L85" s="13" t="str">
        <f>データ!DG6</f>
        <v>【74.54】</v>
      </c>
      <c r="M85" s="13" t="str">
        <f>データ!DR6</f>
        <v>【35.99】</v>
      </c>
      <c r="N85" s="13" t="str">
        <f>データ!EC6</f>
        <v>【17.28】</v>
      </c>
      <c r="O85" s="13" t="str">
        <f>データ!EN6</f>
        <v>【0.32】</v>
      </c>
    </row>
  </sheetData>
  <sheetProtection algorithmName="SHA-512" hashValue="KirEnb6+VHgoVlsG5BOKtrWBRXMAg6PxnfqPaCcUrorhfSjAkWpZjjlNQAwXGrWDJVb6BExVmumk7ehSUUIJJQ==" saltValue="sswhgXVdh7TgmYtyxnA1Qw==" spinCount="100000" sheet="1" objects="1" scenarios="1" formatCells="0" formatColumns="0" formatRows="0"/>
  <mergeCells count="48">
    <mergeCell ref="BL64:BZ65"/>
    <mergeCell ref="AT10:BA10"/>
    <mergeCell ref="BL16:BZ44"/>
    <mergeCell ref="BL45:BZ46"/>
    <mergeCell ref="BL47:BZ63"/>
    <mergeCell ref="B60:BJ61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9:H9"/>
    <mergeCell ref="I9:O9"/>
    <mergeCell ref="P9:V9"/>
    <mergeCell ref="W9:AC9"/>
    <mergeCell ref="AL9:AS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15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15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3" t="s">
        <v>50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5"/>
      <c r="X3" s="89" t="s">
        <v>51</v>
      </c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 t="s">
        <v>52</v>
      </c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</row>
    <row r="4" spans="1:144" x14ac:dyDescent="0.15">
      <c r="A4" s="15" t="s">
        <v>53</v>
      </c>
      <c r="B4" s="17"/>
      <c r="C4" s="17"/>
      <c r="D4" s="17"/>
      <c r="E4" s="17"/>
      <c r="F4" s="17"/>
      <c r="G4" s="17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8"/>
      <c r="X4" s="82" t="s">
        <v>54</v>
      </c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 t="s">
        <v>55</v>
      </c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 t="s">
        <v>56</v>
      </c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 t="s">
        <v>57</v>
      </c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 t="s">
        <v>58</v>
      </c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 t="s">
        <v>59</v>
      </c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 t="s">
        <v>60</v>
      </c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 t="s">
        <v>61</v>
      </c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 t="s">
        <v>62</v>
      </c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 t="s">
        <v>63</v>
      </c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 t="s">
        <v>64</v>
      </c>
      <c r="EE4" s="82"/>
      <c r="EF4" s="82"/>
      <c r="EG4" s="82"/>
      <c r="EH4" s="82"/>
      <c r="EI4" s="82"/>
      <c r="EJ4" s="82"/>
      <c r="EK4" s="82"/>
      <c r="EL4" s="82"/>
      <c r="EM4" s="82"/>
      <c r="EN4" s="82"/>
    </row>
    <row r="5" spans="1:144" x14ac:dyDescent="0.15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5</v>
      </c>
      <c r="N5" s="19" t="s">
        <v>71</v>
      </c>
      <c r="O5" s="19" t="s">
        <v>72</v>
      </c>
      <c r="P5" s="19" t="s">
        <v>73</v>
      </c>
      <c r="Q5" s="19" t="s">
        <v>74</v>
      </c>
      <c r="R5" s="19" t="s">
        <v>75</v>
      </c>
      <c r="S5" s="19" t="s">
        <v>76</v>
      </c>
      <c r="T5" s="19" t="s">
        <v>77</v>
      </c>
      <c r="U5" s="19" t="s">
        <v>78</v>
      </c>
      <c r="V5" s="19" t="s">
        <v>79</v>
      </c>
      <c r="W5" s="19" t="s">
        <v>80</v>
      </c>
      <c r="X5" s="19" t="s">
        <v>81</v>
      </c>
      <c r="Y5" s="19" t="s">
        <v>82</v>
      </c>
      <c r="Z5" s="19" t="s">
        <v>83</v>
      </c>
      <c r="AA5" s="19" t="s">
        <v>84</v>
      </c>
      <c r="AB5" s="19" t="s">
        <v>85</v>
      </c>
      <c r="AC5" s="19" t="s">
        <v>86</v>
      </c>
      <c r="AD5" s="19" t="s">
        <v>87</v>
      </c>
      <c r="AE5" s="19" t="s">
        <v>88</v>
      </c>
      <c r="AF5" s="19" t="s">
        <v>89</v>
      </c>
      <c r="AG5" s="19" t="s">
        <v>90</v>
      </c>
      <c r="AH5" s="19" t="s">
        <v>29</v>
      </c>
      <c r="AI5" s="19" t="s">
        <v>81</v>
      </c>
      <c r="AJ5" s="19" t="s">
        <v>82</v>
      </c>
      <c r="AK5" s="19" t="s">
        <v>83</v>
      </c>
      <c r="AL5" s="19" t="s">
        <v>84</v>
      </c>
      <c r="AM5" s="19" t="s">
        <v>85</v>
      </c>
      <c r="AN5" s="19" t="s">
        <v>86</v>
      </c>
      <c r="AO5" s="19" t="s">
        <v>87</v>
      </c>
      <c r="AP5" s="19" t="s">
        <v>88</v>
      </c>
      <c r="AQ5" s="19" t="s">
        <v>89</v>
      </c>
      <c r="AR5" s="19" t="s">
        <v>90</v>
      </c>
      <c r="AS5" s="19" t="s">
        <v>91</v>
      </c>
      <c r="AT5" s="19" t="s">
        <v>81</v>
      </c>
      <c r="AU5" s="19" t="s">
        <v>82</v>
      </c>
      <c r="AV5" s="19" t="s">
        <v>83</v>
      </c>
      <c r="AW5" s="19" t="s">
        <v>84</v>
      </c>
      <c r="AX5" s="19" t="s">
        <v>85</v>
      </c>
      <c r="AY5" s="19" t="s">
        <v>86</v>
      </c>
      <c r="AZ5" s="19" t="s">
        <v>87</v>
      </c>
      <c r="BA5" s="19" t="s">
        <v>88</v>
      </c>
      <c r="BB5" s="19" t="s">
        <v>89</v>
      </c>
      <c r="BC5" s="19" t="s">
        <v>90</v>
      </c>
      <c r="BD5" s="19" t="s">
        <v>91</v>
      </c>
      <c r="BE5" s="19" t="s">
        <v>81</v>
      </c>
      <c r="BF5" s="19" t="s">
        <v>82</v>
      </c>
      <c r="BG5" s="19" t="s">
        <v>83</v>
      </c>
      <c r="BH5" s="19" t="s">
        <v>84</v>
      </c>
      <c r="BI5" s="19" t="s">
        <v>85</v>
      </c>
      <c r="BJ5" s="19" t="s">
        <v>86</v>
      </c>
      <c r="BK5" s="19" t="s">
        <v>87</v>
      </c>
      <c r="BL5" s="19" t="s">
        <v>88</v>
      </c>
      <c r="BM5" s="19" t="s">
        <v>89</v>
      </c>
      <c r="BN5" s="19" t="s">
        <v>90</v>
      </c>
      <c r="BO5" s="19" t="s">
        <v>91</v>
      </c>
      <c r="BP5" s="19" t="s">
        <v>81</v>
      </c>
      <c r="BQ5" s="19" t="s">
        <v>82</v>
      </c>
      <c r="BR5" s="19" t="s">
        <v>83</v>
      </c>
      <c r="BS5" s="19" t="s">
        <v>84</v>
      </c>
      <c r="BT5" s="19" t="s">
        <v>85</v>
      </c>
      <c r="BU5" s="19" t="s">
        <v>86</v>
      </c>
      <c r="BV5" s="19" t="s">
        <v>87</v>
      </c>
      <c r="BW5" s="19" t="s">
        <v>88</v>
      </c>
      <c r="BX5" s="19" t="s">
        <v>89</v>
      </c>
      <c r="BY5" s="19" t="s">
        <v>90</v>
      </c>
      <c r="BZ5" s="19" t="s">
        <v>91</v>
      </c>
      <c r="CA5" s="19" t="s">
        <v>81</v>
      </c>
      <c r="CB5" s="19" t="s">
        <v>82</v>
      </c>
      <c r="CC5" s="19" t="s">
        <v>83</v>
      </c>
      <c r="CD5" s="19" t="s">
        <v>84</v>
      </c>
      <c r="CE5" s="19" t="s">
        <v>85</v>
      </c>
      <c r="CF5" s="19" t="s">
        <v>86</v>
      </c>
      <c r="CG5" s="19" t="s">
        <v>87</v>
      </c>
      <c r="CH5" s="19" t="s">
        <v>88</v>
      </c>
      <c r="CI5" s="19" t="s">
        <v>89</v>
      </c>
      <c r="CJ5" s="19" t="s">
        <v>90</v>
      </c>
      <c r="CK5" s="19" t="s">
        <v>91</v>
      </c>
      <c r="CL5" s="19" t="s">
        <v>81</v>
      </c>
      <c r="CM5" s="19" t="s">
        <v>82</v>
      </c>
      <c r="CN5" s="19" t="s">
        <v>83</v>
      </c>
      <c r="CO5" s="19" t="s">
        <v>84</v>
      </c>
      <c r="CP5" s="19" t="s">
        <v>85</v>
      </c>
      <c r="CQ5" s="19" t="s">
        <v>86</v>
      </c>
      <c r="CR5" s="19" t="s">
        <v>87</v>
      </c>
      <c r="CS5" s="19" t="s">
        <v>88</v>
      </c>
      <c r="CT5" s="19" t="s">
        <v>89</v>
      </c>
      <c r="CU5" s="19" t="s">
        <v>90</v>
      </c>
      <c r="CV5" s="19" t="s">
        <v>91</v>
      </c>
      <c r="CW5" s="19" t="s">
        <v>81</v>
      </c>
      <c r="CX5" s="19" t="s">
        <v>82</v>
      </c>
      <c r="CY5" s="19" t="s">
        <v>83</v>
      </c>
      <c r="CZ5" s="19" t="s">
        <v>84</v>
      </c>
      <c r="DA5" s="19" t="s">
        <v>85</v>
      </c>
      <c r="DB5" s="19" t="s">
        <v>86</v>
      </c>
      <c r="DC5" s="19" t="s">
        <v>87</v>
      </c>
      <c r="DD5" s="19" t="s">
        <v>88</v>
      </c>
      <c r="DE5" s="19" t="s">
        <v>89</v>
      </c>
      <c r="DF5" s="19" t="s">
        <v>90</v>
      </c>
      <c r="DG5" s="19" t="s">
        <v>91</v>
      </c>
      <c r="DH5" s="19" t="s">
        <v>81</v>
      </c>
      <c r="DI5" s="19" t="s">
        <v>82</v>
      </c>
      <c r="DJ5" s="19" t="s">
        <v>83</v>
      </c>
      <c r="DK5" s="19" t="s">
        <v>84</v>
      </c>
      <c r="DL5" s="19" t="s">
        <v>85</v>
      </c>
      <c r="DM5" s="19" t="s">
        <v>86</v>
      </c>
      <c r="DN5" s="19" t="s">
        <v>87</v>
      </c>
      <c r="DO5" s="19" t="s">
        <v>88</v>
      </c>
      <c r="DP5" s="19" t="s">
        <v>89</v>
      </c>
      <c r="DQ5" s="19" t="s">
        <v>90</v>
      </c>
      <c r="DR5" s="19" t="s">
        <v>91</v>
      </c>
      <c r="DS5" s="19" t="s">
        <v>81</v>
      </c>
      <c r="DT5" s="19" t="s">
        <v>82</v>
      </c>
      <c r="DU5" s="19" t="s">
        <v>83</v>
      </c>
      <c r="DV5" s="19" t="s">
        <v>84</v>
      </c>
      <c r="DW5" s="19" t="s">
        <v>85</v>
      </c>
      <c r="DX5" s="19" t="s">
        <v>86</v>
      </c>
      <c r="DY5" s="19" t="s">
        <v>87</v>
      </c>
      <c r="DZ5" s="19" t="s">
        <v>88</v>
      </c>
      <c r="EA5" s="19" t="s">
        <v>89</v>
      </c>
      <c r="EB5" s="19" t="s">
        <v>90</v>
      </c>
      <c r="EC5" s="19" t="s">
        <v>91</v>
      </c>
      <c r="ED5" s="19" t="s">
        <v>81</v>
      </c>
      <c r="EE5" s="19" t="s">
        <v>82</v>
      </c>
      <c r="EF5" s="19" t="s">
        <v>83</v>
      </c>
      <c r="EG5" s="19" t="s">
        <v>84</v>
      </c>
      <c r="EH5" s="19" t="s">
        <v>85</v>
      </c>
      <c r="EI5" s="19" t="s">
        <v>86</v>
      </c>
      <c r="EJ5" s="19" t="s">
        <v>87</v>
      </c>
      <c r="EK5" s="19" t="s">
        <v>88</v>
      </c>
      <c r="EL5" s="19" t="s">
        <v>89</v>
      </c>
      <c r="EM5" s="19" t="s">
        <v>90</v>
      </c>
      <c r="EN5" s="19" t="s">
        <v>91</v>
      </c>
    </row>
    <row r="6" spans="1:144" s="23" customFormat="1" x14ac:dyDescent="0.15">
      <c r="A6" s="15" t="s">
        <v>92</v>
      </c>
      <c r="B6" s="20">
        <f>B7</f>
        <v>2021</v>
      </c>
      <c r="C6" s="20">
        <f t="shared" ref="C6:W6" si="3">C7</f>
        <v>434426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5</v>
      </c>
      <c r="H6" s="20" t="str">
        <f t="shared" si="3"/>
        <v>熊本県　嘉島町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簡易水道事業</v>
      </c>
      <c r="L6" s="20" t="str">
        <f t="shared" si="3"/>
        <v>C4</v>
      </c>
      <c r="M6" s="20" t="str">
        <f t="shared" si="3"/>
        <v>非設置</v>
      </c>
      <c r="N6" s="21" t="str">
        <f t="shared" si="3"/>
        <v>-</v>
      </c>
      <c r="O6" s="21">
        <f t="shared" si="3"/>
        <v>46.13</v>
      </c>
      <c r="P6" s="21">
        <f t="shared" si="3"/>
        <v>0</v>
      </c>
      <c r="Q6" s="21">
        <f t="shared" si="3"/>
        <v>3190</v>
      </c>
      <c r="R6" s="21">
        <f t="shared" si="3"/>
        <v>9891</v>
      </c>
      <c r="S6" s="21">
        <f t="shared" si="3"/>
        <v>16.649999999999999</v>
      </c>
      <c r="T6" s="21">
        <f t="shared" si="3"/>
        <v>594.04999999999995</v>
      </c>
      <c r="U6" s="21">
        <f t="shared" si="3"/>
        <v>0</v>
      </c>
      <c r="V6" s="21">
        <f t="shared" si="3"/>
        <v>1.1599999999999999</v>
      </c>
      <c r="W6" s="21">
        <f t="shared" si="3"/>
        <v>0</v>
      </c>
      <c r="X6" s="22" t="str">
        <f>IF(X7="",NA(),X7)</f>
        <v>-</v>
      </c>
      <c r="Y6" s="22" t="str">
        <f t="shared" ref="Y6:AG6" si="4">IF(Y7="",NA(),Y7)</f>
        <v>-</v>
      </c>
      <c r="Z6" s="22" t="str">
        <f t="shared" si="4"/>
        <v>-</v>
      </c>
      <c r="AA6" s="22" t="str">
        <f t="shared" si="4"/>
        <v>-</v>
      </c>
      <c r="AB6" s="22">
        <f t="shared" si="4"/>
        <v>129.01</v>
      </c>
      <c r="AC6" s="22" t="str">
        <f t="shared" si="4"/>
        <v>-</v>
      </c>
      <c r="AD6" s="22" t="str">
        <f t="shared" si="4"/>
        <v>-</v>
      </c>
      <c r="AE6" s="22" t="str">
        <f t="shared" si="4"/>
        <v>-</v>
      </c>
      <c r="AF6" s="22" t="str">
        <f t="shared" si="4"/>
        <v>-</v>
      </c>
      <c r="AG6" s="22">
        <f t="shared" si="4"/>
        <v>98.78</v>
      </c>
      <c r="AH6" s="21" t="str">
        <f>IF(AH7="","",IF(AH7="-","【-】","【"&amp;SUBSTITUTE(TEXT(AH7,"#,##0.00"),"-","△")&amp;"】"))</f>
        <v>【105.46】</v>
      </c>
      <c r="AI6" s="22" t="str">
        <f>IF(AI7="",NA(),AI7)</f>
        <v>-</v>
      </c>
      <c r="AJ6" s="22" t="str">
        <f t="shared" ref="AJ6:AR6" si="5">IF(AJ7="",NA(),AJ7)</f>
        <v>-</v>
      </c>
      <c r="AK6" s="22" t="str">
        <f t="shared" si="5"/>
        <v>-</v>
      </c>
      <c r="AL6" s="22" t="str">
        <f t="shared" si="5"/>
        <v>-</v>
      </c>
      <c r="AM6" s="21">
        <f t="shared" si="5"/>
        <v>0</v>
      </c>
      <c r="AN6" s="22" t="str">
        <f t="shared" si="5"/>
        <v>-</v>
      </c>
      <c r="AO6" s="22" t="str">
        <f t="shared" si="5"/>
        <v>-</v>
      </c>
      <c r="AP6" s="22" t="str">
        <f t="shared" si="5"/>
        <v>-</v>
      </c>
      <c r="AQ6" s="22" t="str">
        <f t="shared" si="5"/>
        <v>-</v>
      </c>
      <c r="AR6" s="22">
        <f t="shared" si="5"/>
        <v>155.82</v>
      </c>
      <c r="AS6" s="21" t="str">
        <f>IF(AS7="","",IF(AS7="-","【-】","【"&amp;SUBSTITUTE(TEXT(AS7,"#,##0.00"),"-","△")&amp;"】"))</f>
        <v>【28.96】</v>
      </c>
      <c r="AT6" s="22" t="str">
        <f>IF(AT7="",NA(),AT7)</f>
        <v>-</v>
      </c>
      <c r="AU6" s="22" t="str">
        <f t="shared" ref="AU6:BC6" si="6">IF(AU7="",NA(),AU7)</f>
        <v>-</v>
      </c>
      <c r="AV6" s="22" t="str">
        <f t="shared" si="6"/>
        <v>-</v>
      </c>
      <c r="AW6" s="22" t="str">
        <f t="shared" si="6"/>
        <v>-</v>
      </c>
      <c r="AX6" s="22">
        <f t="shared" si="6"/>
        <v>877.1</v>
      </c>
      <c r="AY6" s="22" t="str">
        <f t="shared" si="6"/>
        <v>-</v>
      </c>
      <c r="AZ6" s="22" t="str">
        <f t="shared" si="6"/>
        <v>-</v>
      </c>
      <c r="BA6" s="22" t="str">
        <f t="shared" si="6"/>
        <v>-</v>
      </c>
      <c r="BB6" s="22" t="str">
        <f t="shared" si="6"/>
        <v>-</v>
      </c>
      <c r="BC6" s="22">
        <f t="shared" si="6"/>
        <v>111.08</v>
      </c>
      <c r="BD6" s="21" t="str">
        <f>IF(BD7="","",IF(BD7="-","【-】","【"&amp;SUBSTITUTE(TEXT(BD7,"#,##0.00"),"-","△")&amp;"】"))</f>
        <v>【185.62】</v>
      </c>
      <c r="BE6" s="22" t="str">
        <f>IF(BE7="",NA(),BE7)</f>
        <v>-</v>
      </c>
      <c r="BF6" s="22" t="str">
        <f t="shared" ref="BF6:BN6" si="7">IF(BF7="",NA(),BF7)</f>
        <v>-</v>
      </c>
      <c r="BG6" s="22" t="str">
        <f t="shared" si="7"/>
        <v>-</v>
      </c>
      <c r="BH6" s="22" t="str">
        <f t="shared" si="7"/>
        <v>-</v>
      </c>
      <c r="BI6" s="22">
        <f t="shared" si="7"/>
        <v>3496750</v>
      </c>
      <c r="BJ6" s="22" t="str">
        <f t="shared" si="7"/>
        <v>-</v>
      </c>
      <c r="BK6" s="22" t="str">
        <f t="shared" si="7"/>
        <v>-</v>
      </c>
      <c r="BL6" s="22" t="str">
        <f t="shared" si="7"/>
        <v>-</v>
      </c>
      <c r="BM6" s="22" t="str">
        <f t="shared" si="7"/>
        <v>-</v>
      </c>
      <c r="BN6" s="22">
        <f t="shared" si="7"/>
        <v>1596.62</v>
      </c>
      <c r="BO6" s="21" t="str">
        <f>IF(BO7="","",IF(BO7="-","【-】","【"&amp;SUBSTITUTE(TEXT(BO7,"#,##0.00"),"-","△")&amp;"】"))</f>
        <v>【1,125.39】</v>
      </c>
      <c r="BP6" s="22" t="str">
        <f>IF(BP7="",NA(),BP7)</f>
        <v>-</v>
      </c>
      <c r="BQ6" s="22" t="str">
        <f t="shared" ref="BQ6:BY6" si="8">IF(BQ7="",NA(),BQ7)</f>
        <v>-</v>
      </c>
      <c r="BR6" s="22" t="str">
        <f t="shared" si="8"/>
        <v>-</v>
      </c>
      <c r="BS6" s="22" t="str">
        <f t="shared" si="8"/>
        <v>-</v>
      </c>
      <c r="BT6" s="22">
        <f t="shared" si="8"/>
        <v>0.04</v>
      </c>
      <c r="BU6" s="22" t="str">
        <f t="shared" si="8"/>
        <v>-</v>
      </c>
      <c r="BV6" s="22" t="str">
        <f t="shared" si="8"/>
        <v>-</v>
      </c>
      <c r="BW6" s="22" t="str">
        <f t="shared" si="8"/>
        <v>-</v>
      </c>
      <c r="BX6" s="22" t="str">
        <f t="shared" si="8"/>
        <v>-</v>
      </c>
      <c r="BY6" s="22">
        <f t="shared" si="8"/>
        <v>33.659999999999997</v>
      </c>
      <c r="BZ6" s="21" t="str">
        <f>IF(BZ7="","",IF(BZ7="-","【-】","【"&amp;SUBSTITUTE(TEXT(BZ7,"#,##0.00"),"-","△")&amp;"】"))</f>
        <v>【60.84】</v>
      </c>
      <c r="CA6" s="22" t="str">
        <f>IF(CA7="",NA(),CA7)</f>
        <v>-</v>
      </c>
      <c r="CB6" s="22" t="str">
        <f t="shared" ref="CB6:CJ6" si="9">IF(CB7="",NA(),CB7)</f>
        <v>-</v>
      </c>
      <c r="CC6" s="22" t="str">
        <f t="shared" si="9"/>
        <v>-</v>
      </c>
      <c r="CD6" s="22" t="str">
        <f t="shared" si="9"/>
        <v>-</v>
      </c>
      <c r="CE6" s="22">
        <f t="shared" si="9"/>
        <v>1428500</v>
      </c>
      <c r="CF6" s="22" t="str">
        <f t="shared" si="9"/>
        <v>-</v>
      </c>
      <c r="CG6" s="22" t="str">
        <f t="shared" si="9"/>
        <v>-</v>
      </c>
      <c r="CH6" s="22" t="str">
        <f t="shared" si="9"/>
        <v>-</v>
      </c>
      <c r="CI6" s="22" t="str">
        <f t="shared" si="9"/>
        <v>-</v>
      </c>
      <c r="CJ6" s="22">
        <f t="shared" si="9"/>
        <v>506.68</v>
      </c>
      <c r="CK6" s="21" t="str">
        <f>IF(CK7="","",IF(CK7="-","【-】","【"&amp;SUBSTITUTE(TEXT(CK7,"#,##0.00"),"-","△")&amp;"】"))</f>
        <v>【272.95】</v>
      </c>
      <c r="CL6" s="22" t="str">
        <f>IF(CL7="",NA(),CL7)</f>
        <v>-</v>
      </c>
      <c r="CM6" s="22" t="str">
        <f t="shared" ref="CM6:CU6" si="10">IF(CM7="",NA(),CM7)</f>
        <v>-</v>
      </c>
      <c r="CN6" s="22" t="str">
        <f t="shared" si="10"/>
        <v>-</v>
      </c>
      <c r="CO6" s="22" t="str">
        <f t="shared" si="10"/>
        <v>-</v>
      </c>
      <c r="CP6" s="22">
        <f t="shared" si="10"/>
        <v>7.84</v>
      </c>
      <c r="CQ6" s="22" t="str">
        <f t="shared" si="10"/>
        <v>-</v>
      </c>
      <c r="CR6" s="22" t="str">
        <f t="shared" si="10"/>
        <v>-</v>
      </c>
      <c r="CS6" s="22" t="str">
        <f t="shared" si="10"/>
        <v>-</v>
      </c>
      <c r="CT6" s="22" t="str">
        <f t="shared" si="10"/>
        <v>-</v>
      </c>
      <c r="CU6" s="22">
        <f t="shared" si="10"/>
        <v>48.75</v>
      </c>
      <c r="CV6" s="21" t="str">
        <f>IF(CV7="","",IF(CV7="-","【-】","【"&amp;SUBSTITUTE(TEXT(CV7,"#,##0.00"),"-","△")&amp;"】"))</f>
        <v>【51.15】</v>
      </c>
      <c r="CW6" s="22" t="str">
        <f>IF(CW7="",NA(),CW7)</f>
        <v>-</v>
      </c>
      <c r="CX6" s="22" t="str">
        <f t="shared" ref="CX6:DF6" si="11">IF(CX7="",NA(),CX7)</f>
        <v>-</v>
      </c>
      <c r="CY6" s="22" t="str">
        <f t="shared" si="11"/>
        <v>-</v>
      </c>
      <c r="CZ6" s="22" t="str">
        <f t="shared" si="11"/>
        <v>-</v>
      </c>
      <c r="DA6" s="22">
        <f t="shared" si="11"/>
        <v>0.04</v>
      </c>
      <c r="DB6" s="22" t="str">
        <f t="shared" si="11"/>
        <v>-</v>
      </c>
      <c r="DC6" s="22" t="str">
        <f t="shared" si="11"/>
        <v>-</v>
      </c>
      <c r="DD6" s="22" t="str">
        <f t="shared" si="11"/>
        <v>-</v>
      </c>
      <c r="DE6" s="22" t="str">
        <f t="shared" si="11"/>
        <v>-</v>
      </c>
      <c r="DF6" s="22">
        <f t="shared" si="11"/>
        <v>60.88</v>
      </c>
      <c r="DG6" s="21" t="str">
        <f>IF(DG7="","",IF(DG7="-","【-】","【"&amp;SUBSTITUTE(TEXT(DG7,"#,##0.00"),"-","△")&amp;"】"))</f>
        <v>【74.54】</v>
      </c>
      <c r="DH6" s="22" t="str">
        <f>IF(DH7="",NA(),DH7)</f>
        <v>-</v>
      </c>
      <c r="DI6" s="22" t="str">
        <f t="shared" ref="DI6:DQ6" si="12">IF(DI7="",NA(),DI7)</f>
        <v>-</v>
      </c>
      <c r="DJ6" s="22" t="str">
        <f t="shared" si="12"/>
        <v>-</v>
      </c>
      <c r="DK6" s="22" t="str">
        <f t="shared" si="12"/>
        <v>-</v>
      </c>
      <c r="DL6" s="22">
        <f t="shared" si="12"/>
        <v>0.39</v>
      </c>
      <c r="DM6" s="22" t="str">
        <f t="shared" si="12"/>
        <v>-</v>
      </c>
      <c r="DN6" s="22" t="str">
        <f t="shared" si="12"/>
        <v>-</v>
      </c>
      <c r="DO6" s="22" t="str">
        <f t="shared" si="12"/>
        <v>-</v>
      </c>
      <c r="DP6" s="22" t="str">
        <f t="shared" si="12"/>
        <v>-</v>
      </c>
      <c r="DQ6" s="22">
        <f t="shared" si="12"/>
        <v>29.81</v>
      </c>
      <c r="DR6" s="21" t="str">
        <f>IF(DR7="","",IF(DR7="-","【-】","【"&amp;SUBSTITUTE(TEXT(DR7,"#,##0.00"),"-","△")&amp;"】"))</f>
        <v>【35.99】</v>
      </c>
      <c r="DS6" s="22" t="str">
        <f>IF(DS7="",NA(),DS7)</f>
        <v>-</v>
      </c>
      <c r="DT6" s="22" t="str">
        <f t="shared" ref="DT6:EB6" si="13">IF(DT7="",NA(),DT7)</f>
        <v>-</v>
      </c>
      <c r="DU6" s="22" t="str">
        <f t="shared" si="13"/>
        <v>-</v>
      </c>
      <c r="DV6" s="22" t="str">
        <f t="shared" si="13"/>
        <v>-</v>
      </c>
      <c r="DW6" s="21">
        <f t="shared" si="13"/>
        <v>0</v>
      </c>
      <c r="DX6" s="22" t="str">
        <f t="shared" si="13"/>
        <v>-</v>
      </c>
      <c r="DY6" s="22" t="str">
        <f t="shared" si="13"/>
        <v>-</v>
      </c>
      <c r="DZ6" s="22" t="str">
        <f t="shared" si="13"/>
        <v>-</v>
      </c>
      <c r="EA6" s="22" t="str">
        <f t="shared" si="13"/>
        <v>-</v>
      </c>
      <c r="EB6" s="22">
        <f t="shared" si="13"/>
        <v>18.05</v>
      </c>
      <c r="EC6" s="21" t="str">
        <f>IF(EC7="","",IF(EC7="-","【-】","【"&amp;SUBSTITUTE(TEXT(EC7,"#,##0.00"),"-","△")&amp;"】"))</f>
        <v>【17.28】</v>
      </c>
      <c r="ED6" s="22" t="str">
        <f>IF(ED7="",NA(),ED7)</f>
        <v>-</v>
      </c>
      <c r="EE6" s="22" t="str">
        <f t="shared" ref="EE6:EM6" si="14">IF(EE7="",NA(),EE7)</f>
        <v>-</v>
      </c>
      <c r="EF6" s="22" t="str">
        <f t="shared" si="14"/>
        <v>-</v>
      </c>
      <c r="EG6" s="22" t="str">
        <f t="shared" si="14"/>
        <v>-</v>
      </c>
      <c r="EH6" s="21">
        <f t="shared" si="14"/>
        <v>0</v>
      </c>
      <c r="EI6" s="22" t="str">
        <f t="shared" si="14"/>
        <v>-</v>
      </c>
      <c r="EJ6" s="22" t="str">
        <f t="shared" si="14"/>
        <v>-</v>
      </c>
      <c r="EK6" s="22" t="str">
        <f t="shared" si="14"/>
        <v>-</v>
      </c>
      <c r="EL6" s="22" t="str">
        <f t="shared" si="14"/>
        <v>-</v>
      </c>
      <c r="EM6" s="22">
        <f t="shared" si="14"/>
        <v>0.37</v>
      </c>
      <c r="EN6" s="21" t="str">
        <f>IF(EN7="","",IF(EN7="-","【-】","【"&amp;SUBSTITUTE(TEXT(EN7,"#,##0.00"),"-","△")&amp;"】"))</f>
        <v>【0.32】</v>
      </c>
    </row>
    <row r="7" spans="1:144" s="23" customFormat="1" x14ac:dyDescent="0.15">
      <c r="A7" s="15"/>
      <c r="B7" s="24">
        <v>2021</v>
      </c>
      <c r="C7" s="24">
        <v>434426</v>
      </c>
      <c r="D7" s="24">
        <v>46</v>
      </c>
      <c r="E7" s="24">
        <v>1</v>
      </c>
      <c r="F7" s="24">
        <v>0</v>
      </c>
      <c r="G7" s="24">
        <v>5</v>
      </c>
      <c r="H7" s="24" t="s">
        <v>93</v>
      </c>
      <c r="I7" s="24" t="s">
        <v>94</v>
      </c>
      <c r="J7" s="24" t="s">
        <v>95</v>
      </c>
      <c r="K7" s="24" t="s">
        <v>96</v>
      </c>
      <c r="L7" s="24" t="s">
        <v>97</v>
      </c>
      <c r="M7" s="24" t="s">
        <v>98</v>
      </c>
      <c r="N7" s="25" t="s">
        <v>99</v>
      </c>
      <c r="O7" s="25">
        <v>46.13</v>
      </c>
      <c r="P7" s="25">
        <v>0</v>
      </c>
      <c r="Q7" s="25">
        <v>3190</v>
      </c>
      <c r="R7" s="25">
        <v>9891</v>
      </c>
      <c r="S7" s="25">
        <v>16.649999999999999</v>
      </c>
      <c r="T7" s="25">
        <v>594.04999999999995</v>
      </c>
      <c r="U7" s="25">
        <v>0</v>
      </c>
      <c r="V7" s="25">
        <v>1.1599999999999999</v>
      </c>
      <c r="W7" s="25">
        <v>0</v>
      </c>
      <c r="X7" s="25" t="s">
        <v>99</v>
      </c>
      <c r="Y7" s="25" t="s">
        <v>99</v>
      </c>
      <c r="Z7" s="25" t="s">
        <v>99</v>
      </c>
      <c r="AA7" s="25" t="s">
        <v>99</v>
      </c>
      <c r="AB7" s="25">
        <v>129.01</v>
      </c>
      <c r="AC7" s="25" t="s">
        <v>99</v>
      </c>
      <c r="AD7" s="25" t="s">
        <v>99</v>
      </c>
      <c r="AE7" s="25" t="s">
        <v>99</v>
      </c>
      <c r="AF7" s="25" t="s">
        <v>99</v>
      </c>
      <c r="AG7" s="25">
        <v>98.78</v>
      </c>
      <c r="AH7" s="25">
        <v>105.46</v>
      </c>
      <c r="AI7" s="25" t="s">
        <v>99</v>
      </c>
      <c r="AJ7" s="25" t="s">
        <v>99</v>
      </c>
      <c r="AK7" s="25" t="s">
        <v>99</v>
      </c>
      <c r="AL7" s="25" t="s">
        <v>99</v>
      </c>
      <c r="AM7" s="25">
        <v>0</v>
      </c>
      <c r="AN7" s="25" t="s">
        <v>99</v>
      </c>
      <c r="AO7" s="25" t="s">
        <v>99</v>
      </c>
      <c r="AP7" s="25" t="s">
        <v>99</v>
      </c>
      <c r="AQ7" s="25" t="s">
        <v>99</v>
      </c>
      <c r="AR7" s="25">
        <v>155.82</v>
      </c>
      <c r="AS7" s="25">
        <v>28.96</v>
      </c>
      <c r="AT7" s="25" t="s">
        <v>99</v>
      </c>
      <c r="AU7" s="25" t="s">
        <v>99</v>
      </c>
      <c r="AV7" s="25" t="s">
        <v>99</v>
      </c>
      <c r="AW7" s="25" t="s">
        <v>99</v>
      </c>
      <c r="AX7" s="25">
        <v>877.1</v>
      </c>
      <c r="AY7" s="25" t="s">
        <v>99</v>
      </c>
      <c r="AZ7" s="25" t="s">
        <v>99</v>
      </c>
      <c r="BA7" s="25" t="s">
        <v>99</v>
      </c>
      <c r="BB7" s="25" t="s">
        <v>99</v>
      </c>
      <c r="BC7" s="25">
        <v>111.08</v>
      </c>
      <c r="BD7" s="25">
        <v>185.62</v>
      </c>
      <c r="BE7" s="25" t="s">
        <v>99</v>
      </c>
      <c r="BF7" s="25" t="s">
        <v>99</v>
      </c>
      <c r="BG7" s="25" t="s">
        <v>99</v>
      </c>
      <c r="BH7" s="25" t="s">
        <v>99</v>
      </c>
      <c r="BI7" s="25">
        <v>3496750</v>
      </c>
      <c r="BJ7" s="25" t="s">
        <v>99</v>
      </c>
      <c r="BK7" s="25" t="s">
        <v>99</v>
      </c>
      <c r="BL7" s="25" t="s">
        <v>99</v>
      </c>
      <c r="BM7" s="25" t="s">
        <v>99</v>
      </c>
      <c r="BN7" s="25">
        <v>1596.62</v>
      </c>
      <c r="BO7" s="25">
        <v>1125.3900000000001</v>
      </c>
      <c r="BP7" s="25" t="s">
        <v>99</v>
      </c>
      <c r="BQ7" s="25" t="s">
        <v>99</v>
      </c>
      <c r="BR7" s="25" t="s">
        <v>99</v>
      </c>
      <c r="BS7" s="25" t="s">
        <v>99</v>
      </c>
      <c r="BT7" s="25">
        <v>0.04</v>
      </c>
      <c r="BU7" s="25" t="s">
        <v>99</v>
      </c>
      <c r="BV7" s="25" t="s">
        <v>99</v>
      </c>
      <c r="BW7" s="25" t="s">
        <v>99</v>
      </c>
      <c r="BX7" s="25" t="s">
        <v>99</v>
      </c>
      <c r="BY7" s="25">
        <v>33.659999999999997</v>
      </c>
      <c r="BZ7" s="25">
        <v>60.84</v>
      </c>
      <c r="CA7" s="25" t="s">
        <v>99</v>
      </c>
      <c r="CB7" s="25" t="s">
        <v>99</v>
      </c>
      <c r="CC7" s="25" t="s">
        <v>99</v>
      </c>
      <c r="CD7" s="25" t="s">
        <v>99</v>
      </c>
      <c r="CE7" s="25">
        <v>1428500</v>
      </c>
      <c r="CF7" s="25" t="s">
        <v>99</v>
      </c>
      <c r="CG7" s="25" t="s">
        <v>99</v>
      </c>
      <c r="CH7" s="25" t="s">
        <v>99</v>
      </c>
      <c r="CI7" s="25" t="s">
        <v>99</v>
      </c>
      <c r="CJ7" s="25">
        <v>506.68</v>
      </c>
      <c r="CK7" s="25">
        <v>272.95</v>
      </c>
      <c r="CL7" s="25" t="s">
        <v>99</v>
      </c>
      <c r="CM7" s="25" t="s">
        <v>99</v>
      </c>
      <c r="CN7" s="25" t="s">
        <v>99</v>
      </c>
      <c r="CO7" s="25" t="s">
        <v>99</v>
      </c>
      <c r="CP7" s="25">
        <v>7.84</v>
      </c>
      <c r="CQ7" s="25" t="s">
        <v>99</v>
      </c>
      <c r="CR7" s="25" t="s">
        <v>99</v>
      </c>
      <c r="CS7" s="25" t="s">
        <v>99</v>
      </c>
      <c r="CT7" s="25" t="s">
        <v>99</v>
      </c>
      <c r="CU7" s="25">
        <v>48.75</v>
      </c>
      <c r="CV7" s="25">
        <v>51.15</v>
      </c>
      <c r="CW7" s="25" t="s">
        <v>99</v>
      </c>
      <c r="CX7" s="25" t="s">
        <v>99</v>
      </c>
      <c r="CY7" s="25" t="s">
        <v>99</v>
      </c>
      <c r="CZ7" s="25" t="s">
        <v>99</v>
      </c>
      <c r="DA7" s="25">
        <v>0.04</v>
      </c>
      <c r="DB7" s="25" t="s">
        <v>99</v>
      </c>
      <c r="DC7" s="25" t="s">
        <v>99</v>
      </c>
      <c r="DD7" s="25" t="s">
        <v>99</v>
      </c>
      <c r="DE7" s="25" t="s">
        <v>99</v>
      </c>
      <c r="DF7" s="25">
        <v>60.88</v>
      </c>
      <c r="DG7" s="25">
        <v>74.540000000000006</v>
      </c>
      <c r="DH7" s="25" t="s">
        <v>99</v>
      </c>
      <c r="DI7" s="25" t="s">
        <v>99</v>
      </c>
      <c r="DJ7" s="25" t="s">
        <v>99</v>
      </c>
      <c r="DK7" s="25" t="s">
        <v>99</v>
      </c>
      <c r="DL7" s="25">
        <v>0.39</v>
      </c>
      <c r="DM7" s="25" t="s">
        <v>99</v>
      </c>
      <c r="DN7" s="25" t="s">
        <v>99</v>
      </c>
      <c r="DO7" s="25" t="s">
        <v>99</v>
      </c>
      <c r="DP7" s="25" t="s">
        <v>99</v>
      </c>
      <c r="DQ7" s="25">
        <v>29.81</v>
      </c>
      <c r="DR7" s="25">
        <v>35.99</v>
      </c>
      <c r="DS7" s="25" t="s">
        <v>99</v>
      </c>
      <c r="DT7" s="25" t="s">
        <v>99</v>
      </c>
      <c r="DU7" s="25" t="s">
        <v>99</v>
      </c>
      <c r="DV7" s="25" t="s">
        <v>99</v>
      </c>
      <c r="DW7" s="25">
        <v>0</v>
      </c>
      <c r="DX7" s="25" t="s">
        <v>99</v>
      </c>
      <c r="DY7" s="25" t="s">
        <v>99</v>
      </c>
      <c r="DZ7" s="25" t="s">
        <v>99</v>
      </c>
      <c r="EA7" s="25" t="s">
        <v>99</v>
      </c>
      <c r="EB7" s="25">
        <v>18.05</v>
      </c>
      <c r="EC7" s="25">
        <v>17.28</v>
      </c>
      <c r="ED7" s="25" t="s">
        <v>99</v>
      </c>
      <c r="EE7" s="25" t="s">
        <v>99</v>
      </c>
      <c r="EF7" s="25" t="s">
        <v>99</v>
      </c>
      <c r="EG7" s="25" t="s">
        <v>99</v>
      </c>
      <c r="EH7" s="25">
        <v>0</v>
      </c>
      <c r="EI7" s="25" t="s">
        <v>99</v>
      </c>
      <c r="EJ7" s="25" t="s">
        <v>99</v>
      </c>
      <c r="EK7" s="25" t="s">
        <v>99</v>
      </c>
      <c r="EL7" s="25" t="s">
        <v>99</v>
      </c>
      <c r="EM7" s="25">
        <v>0.37</v>
      </c>
      <c r="EN7" s="25">
        <v>0.32</v>
      </c>
    </row>
    <row r="8" spans="1:144" x14ac:dyDescent="0.15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15">
      <c r="A9" s="28"/>
      <c r="B9" s="28" t="s">
        <v>100</v>
      </c>
      <c r="C9" s="28" t="s">
        <v>101</v>
      </c>
      <c r="D9" s="28" t="s">
        <v>102</v>
      </c>
      <c r="E9" s="28" t="s">
        <v>103</v>
      </c>
      <c r="F9" s="28" t="s">
        <v>104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15">
      <c r="A10" s="28" t="s">
        <v>44</v>
      </c>
      <c r="B10" s="29">
        <f t="shared" ref="B10:C10" si="15">DATEVALUE($B7+12-B11&amp;"/1/"&amp;B12)</f>
        <v>47119</v>
      </c>
      <c r="C10" s="29">
        <f t="shared" si="15"/>
        <v>47484</v>
      </c>
      <c r="D10" s="30">
        <f>DATEVALUE($B7+12-D11&amp;"/1/"&amp;D12)</f>
        <v>47849</v>
      </c>
      <c r="E10" s="30">
        <f>DATEVALUE($B7+12-E11&amp;"/1/"&amp;E12)</f>
        <v>48215</v>
      </c>
      <c r="F10" s="30">
        <f>DATEVALUE($B7+12-F11&amp;"/1/"&amp;F12)</f>
        <v>48582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106</v>
      </c>
    </row>
    <row r="13" spans="1:144" x14ac:dyDescent="0.15">
      <c r="B13" t="s">
        <v>107</v>
      </c>
      <c r="C13" t="s">
        <v>107</v>
      </c>
      <c r="D13" t="s">
        <v>108</v>
      </c>
      <c r="E13" t="s">
        <v>108</v>
      </c>
      <c r="F13" t="s">
        <v>108</v>
      </c>
      <c r="G13" t="s">
        <v>109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村上 幸志朗</cp:lastModifiedBy>
  <cp:lastPrinted>2023-01-18T06:28:29Z</cp:lastPrinted>
  <dcterms:created xsi:type="dcterms:W3CDTF">2022-12-01T01:06:13Z</dcterms:created>
  <dcterms:modified xsi:type="dcterms:W3CDTF">2023-01-18T06:28:32Z</dcterms:modified>
  <cp:category/>
</cp:coreProperties>
</file>