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k-murakami\Desktop\"/>
    </mc:Choice>
  </mc:AlternateContent>
  <workbookProtection workbookAlgorithmName="SHA-512" workbookHashValue="hyswiie5U2rQGXgWbJ5IOD81exUSZDVmosxHxSPQ4DZJx5ns4224d6vCCEj6/h3VOf9DwFr4PvGH4vCwUs52LQ==" workbookSaltValue="+Xec8NN7uath4OKPY2s/ww==" workbookSpinCount="100000" lockStructure="1"/>
  <bookViews>
    <workbookView xWindow="0" yWindow="0" windowWidth="28800" windowHeight="1168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<sst xmlns="http://schemas.openxmlformats.org/spreadsheetml/2006/main" count="316" uniqueCount="113">
  <si>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</si>
  <si>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</si>
  <si>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</si>
  <si>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</si>
  <si>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</si>
  <si>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</si>
  <si>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</si>
  <si>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</si>
  <si>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</si>
  <si>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</si>
  <si>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</si>
  <si>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</si>
  <si>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</si>
  <si>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</si>
  <si>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</si>
  <si>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</si>
  <si>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</si>
  <si>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</si>
  <si>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</si>
  <si>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</si>
  <si>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</si>
  <si>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</si>
  <si>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</si>
  <si>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</si>
  <si>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</si>
  <si>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</si>
  <si>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</si>
  <si>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</si>
  <si>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</si>
  <si>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</si>
  <si>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</si>
  <si>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</si>
  <si>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</si>
  <si>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</si>
  <si>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</si>
  <si>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</si>
  <si>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</si>
  <si>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</si>
  <si>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</si>
  <si>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</si>
  <si>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</si>
  <si>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</si>
  <si>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</si>
  <si>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</si>
  <si>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</si>
  <si>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</si>
  <si>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</si>
  <si>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</si>
  <si>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</si>
  <si>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</si>
  <si>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</si>
  <si>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</si>
  <si>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</si>
  <si>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</si>
  <si>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</si>
  <si>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</si>
  <si>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</si>
  <si>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</si>
  <si>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</si>
  <si>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</si>
  <si>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</si>
  <si>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</si>
  <si>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</si>
  <si>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</si>
  <si>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</si>
  <si>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</si>
  <si>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</si>
  <si>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</si>
  <si>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</si>
  <si>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</si>
  <si>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</si>
  <si>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</si>
  <si>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</si>
  <si>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</si>
  <si>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</si>
  <si>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</si>
  <si>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</si>
  <si>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</si>
  <si>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</si>
  <si>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</si>
  <si>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</si>
  <si>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</si>
  <si>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</si>
  <si>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</si>
  <si>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</si>
  <si>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</si>
  <si>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</si>
  <si>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</si>
  <si>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</si>
  <si>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</si>
  <si>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</si>
  <si>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</si>
  <si>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</si>
  <si>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嘉島町</t>
  </si>
  <si>
    <t>法適用</t>
  </si>
  <si>
    <t>水道事業</t>
  </si>
  <si>
    <t>簡易水道事業</t>
  </si>
  <si>
    <t>C4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</si>
  <si>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</si>
  <si>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</si>
  <si>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</si>
  <si>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</si>
  <si>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</si>
  <si>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</si>
  <si>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</si>
  <si>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</si>
  <si>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</si>
  <si>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</si>
  <si>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</si>
  <si>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</si>
  <si>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令和3年10月より給水開始のため管路の更新は行っていない。今後は将来的な更新を視野に入れて管理を行っていく必要がある。</t>
    <rPh sb="0" eb="2">
      <t>レイワ</t>
    </rPh>
    <rPh sb="3" eb="4">
      <t>ネン</t>
    </rPh>
    <rPh sb="6" eb="7">
      <t>ガツ</t>
    </rPh>
    <rPh sb="9" eb="11">
      <t>キュウスイ</t>
    </rPh>
    <rPh sb="11" eb="13">
      <t>カイシ</t>
    </rPh>
    <rPh sb="16" eb="18">
      <t>カンロ</t>
    </rPh>
    <rPh sb="19" eb="21">
      <t>コウシン</t>
    </rPh>
    <rPh sb="22" eb="23">
      <t>オコナ</t>
    </rPh>
    <rPh sb="29" eb="31">
      <t>コンゴ</t>
    </rPh>
    <rPh sb="32" eb="35">
      <t>ショウライテキ</t>
    </rPh>
    <rPh sb="36" eb="38">
      <t>コウシン</t>
    </rPh>
    <rPh sb="39" eb="41">
      <t>シヤ</t>
    </rPh>
    <rPh sb="42" eb="43">
      <t>イ</t>
    </rPh>
    <rPh sb="45" eb="47">
      <t>カンリ</t>
    </rPh>
    <rPh sb="48" eb="49">
      <t>オコナ</t>
    </rPh>
    <rPh sb="53" eb="55">
      <t>ヒツヨウ</t>
    </rPh>
    <phoneticPr fontId="4"/>
  </si>
  <si>
    <t>令和3年10月より給水開始。今後給水収益、有収水量が増加する見込み。料金収納率、費用削減等に注意して健全経営を行う。</t>
    <rPh sb="0" eb="2">
      <t>レイワ</t>
    </rPh>
    <rPh sb="3" eb="4">
      <t>ネン</t>
    </rPh>
    <rPh sb="6" eb="7">
      <t>ガツ</t>
    </rPh>
    <rPh sb="9" eb="11">
      <t>キュウスイ</t>
    </rPh>
    <rPh sb="11" eb="13">
      <t>カイシ</t>
    </rPh>
    <rPh sb="14" eb="16">
      <t>コンゴ</t>
    </rPh>
    <rPh sb="16" eb="18">
      <t>キュウスイ</t>
    </rPh>
    <rPh sb="18" eb="20">
      <t>シュウエキ</t>
    </rPh>
    <rPh sb="21" eb="23">
      <t>ユウシュウ</t>
    </rPh>
    <rPh sb="23" eb="25">
      <t>スイリョウ</t>
    </rPh>
    <rPh sb="26" eb="28">
      <t>ゾウカ</t>
    </rPh>
    <rPh sb="30" eb="32">
      <t>ミコ</t>
    </rPh>
    <rPh sb="34" eb="36">
      <t>リョウキン</t>
    </rPh>
    <rPh sb="36" eb="38">
      <t>シュウノウ</t>
    </rPh>
    <rPh sb="38" eb="39">
      <t>リツ</t>
    </rPh>
    <rPh sb="40" eb="44">
      <t>ヒヨウサクゲン</t>
    </rPh>
    <rPh sb="44" eb="45">
      <t>ナド</t>
    </rPh>
    <rPh sb="46" eb="48">
      <t>チュウイ</t>
    </rPh>
    <rPh sb="50" eb="52">
      <t>ケンゼン</t>
    </rPh>
    <rPh sb="52" eb="54">
      <t>ケイエイ</t>
    </rPh>
    <rPh sb="55" eb="56">
      <t>オコナ</t>
    </rPh>
    <phoneticPr fontId="4"/>
  </si>
  <si>
    <t>①②⑤令和3年10月より給水開始。令和4年3月時点では給水人口は0人。有収水量は一時用19㎥。令和4年度から水道料金収納を開始する見込み。
③消費税還付金により比率が高くなっている。令和４年以降は１００％を下回らないものの減少する見込み。
④施設整備を行っているので、類似団体と比較して高い比率になっている。今後給水収益の増額が見込まれるので、徐々に類似団体と近い比率になる見込み。
⑥令和４年３月時点で有収水量が１９㎥と少ないため類似団体と比較して高い数値となっている。今後は給水人口増加に伴い、有収水量も増加するので、類似団体とも近い数値になる見込み。
⑦⑧令和４年３月時点で有収水量が１９㎥と少ないため類似団体と比較して低い数値となっている。今後は給水人口増加に伴い、有収水量も増加するので、類似団体とも近い数値になる見込み。</t>
    <rPh sb="3" eb="5">
      <t>レイワ</t>
    </rPh>
    <rPh sb="6" eb="7">
      <t>ネン</t>
    </rPh>
    <rPh sb="9" eb="10">
      <t>ガツ</t>
    </rPh>
    <rPh sb="12" eb="14">
      <t>キュウスイ</t>
    </rPh>
    <rPh sb="14" eb="16">
      <t>カイシ</t>
    </rPh>
    <rPh sb="17" eb="19">
      <t>レイワ</t>
    </rPh>
    <rPh sb="20" eb="21">
      <t>ネン</t>
    </rPh>
    <rPh sb="22" eb="23">
      <t>ガツ</t>
    </rPh>
    <rPh sb="23" eb="25">
      <t>ジテン</t>
    </rPh>
    <rPh sb="27" eb="29">
      <t>キュウスイ</t>
    </rPh>
    <rPh sb="29" eb="31">
      <t>ジンコウ</t>
    </rPh>
    <rPh sb="33" eb="34">
      <t>ニン</t>
    </rPh>
    <rPh sb="35" eb="39">
      <t>ユウシュウスイリョウ</t>
    </rPh>
    <rPh sb="40" eb="42">
      <t>イチジ</t>
    </rPh>
    <rPh sb="42" eb="43">
      <t>ヨウ</t>
    </rPh>
    <rPh sb="47" eb="49">
      <t>レイワ</t>
    </rPh>
    <rPh sb="50" eb="51">
      <t>ネン</t>
    </rPh>
    <rPh sb="51" eb="52">
      <t>ド</t>
    </rPh>
    <rPh sb="54" eb="56">
      <t>スイドウ</t>
    </rPh>
    <rPh sb="56" eb="58">
      <t>リョウキン</t>
    </rPh>
    <rPh sb="58" eb="60">
      <t>シュウノウ</t>
    </rPh>
    <rPh sb="61" eb="63">
      <t>カイシ</t>
    </rPh>
    <rPh sb="65" eb="67">
      <t>ミコ</t>
    </rPh>
    <rPh sb="71" eb="74">
      <t>ショウヒゼイ</t>
    </rPh>
    <rPh sb="74" eb="77">
      <t>カンプキン</t>
    </rPh>
    <rPh sb="80" eb="82">
      <t>ヒリツ</t>
    </rPh>
    <rPh sb="83" eb="84">
      <t>タカ</t>
    </rPh>
    <rPh sb="91" eb="93">
      <t>レイワ</t>
    </rPh>
    <rPh sb="94" eb="95">
      <t>ネン</t>
    </rPh>
    <rPh sb="95" eb="97">
      <t>イコウ</t>
    </rPh>
    <rPh sb="103" eb="105">
      <t>シタマワ</t>
    </rPh>
    <rPh sb="111" eb="113">
      <t>ゲンショウ</t>
    </rPh>
    <rPh sb="115" eb="117">
      <t>ミコ</t>
    </rPh>
    <rPh sb="121" eb="123">
      <t>シセツ</t>
    </rPh>
    <rPh sb="123" eb="125">
      <t>セイビ</t>
    </rPh>
    <rPh sb="126" eb="127">
      <t>オコナ</t>
    </rPh>
    <rPh sb="134" eb="136">
      <t>ルイジ</t>
    </rPh>
    <rPh sb="136" eb="138">
      <t>ダンタイ</t>
    </rPh>
    <rPh sb="139" eb="141">
      <t>ヒカク</t>
    </rPh>
    <rPh sb="143" eb="144">
      <t>タカ</t>
    </rPh>
    <rPh sb="145" eb="147">
      <t>ヒリツ</t>
    </rPh>
    <rPh sb="154" eb="156">
      <t>コンゴ</t>
    </rPh>
    <rPh sb="156" eb="158">
      <t>キュウスイ</t>
    </rPh>
    <rPh sb="158" eb="160">
      <t>シュウエキ</t>
    </rPh>
    <rPh sb="161" eb="163">
      <t>ゾウガク</t>
    </rPh>
    <rPh sb="164" eb="166">
      <t>ミコ</t>
    </rPh>
    <rPh sb="172" eb="174">
      <t>ジョジョ</t>
    </rPh>
    <rPh sb="175" eb="177">
      <t>ルイジ</t>
    </rPh>
    <rPh sb="177" eb="179">
      <t>ダンタイ</t>
    </rPh>
    <rPh sb="180" eb="181">
      <t>チカ</t>
    </rPh>
    <rPh sb="182" eb="184">
      <t>ヒリツ</t>
    </rPh>
    <rPh sb="187" eb="189">
      <t>ミコ</t>
    </rPh>
    <rPh sb="193" eb="195">
      <t>レイワ</t>
    </rPh>
    <rPh sb="196" eb="197">
      <t>ネン</t>
    </rPh>
    <rPh sb="198" eb="199">
      <t>ガツ</t>
    </rPh>
    <rPh sb="199" eb="201">
      <t>ジテン</t>
    </rPh>
    <rPh sb="202" eb="204">
      <t>ユウシュウ</t>
    </rPh>
    <rPh sb="204" eb="206">
      <t>スイリョウ</t>
    </rPh>
    <rPh sb="211" eb="212">
      <t>スク</t>
    </rPh>
    <rPh sb="216" eb="218">
      <t>ルイジ</t>
    </rPh>
    <rPh sb="218" eb="220">
      <t>ダンタイ</t>
    </rPh>
    <rPh sb="221" eb="223">
      <t>ヒカク</t>
    </rPh>
    <rPh sb="225" eb="226">
      <t>タカ</t>
    </rPh>
    <rPh sb="227" eb="229">
      <t>スウチ</t>
    </rPh>
    <rPh sb="236" eb="238">
      <t>コンゴ</t>
    </rPh>
    <rPh sb="239" eb="241">
      <t>キュウスイ</t>
    </rPh>
    <rPh sb="241" eb="243">
      <t>ジンコウ</t>
    </rPh>
    <rPh sb="243" eb="245">
      <t>ゾウカ</t>
    </rPh>
    <rPh sb="246" eb="247">
      <t>トモナ</t>
    </rPh>
    <rPh sb="249" eb="251">
      <t>ユウシュウ</t>
    </rPh>
    <rPh sb="251" eb="253">
      <t>スイリョウ</t>
    </rPh>
    <rPh sb="254" eb="256">
      <t>ゾウカ</t>
    </rPh>
    <rPh sb="261" eb="265">
      <t>ルイジダンタイ</t>
    </rPh>
    <rPh sb="267" eb="268">
      <t>チカ</t>
    </rPh>
    <rPh sb="269" eb="271">
      <t>スウチ</t>
    </rPh>
    <rPh sb="274" eb="276">
      <t>ミコ</t>
    </rPh>
    <rPh sb="313" eb="314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</si>
</sst>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C-448C-8A32-6F7078279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C-448C-8A32-6F7078279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F-4590-B654-EAF0977D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F-4590-B654-EAF0977D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1-45BE-9897-35A689621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1-45BE-9897-35A689621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2-4226-8F0D-B56A38B4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2-4226-8F0D-B56A38B4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E-487B-BCC5-30661E2C0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E-487B-BCC5-30661E2C0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0-494D-A0A3-0A78ECC51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0-494D-A0A3-0A78ECC51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A-4FF0-AFFA-7C9F88E7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A-4FF0-AFFA-7C9F88E7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1-4E0C-9F26-3356D0E3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1-4E0C-9F26-3356D0E3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3496750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3-489A-92E8-C39A59BE6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3-489A-92E8-C39A59BE6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4-4789-86C3-6F931F36E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4-4789-86C3-6F931F36E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1428500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8-4945-82AD-72BADEC80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8-4945-82AD-72BADEC80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【185.62】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【1,125.39】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熊本県　嘉島町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簡易水道事業</v>
      </c>
      <c r="Q8" s="44"/>
      <c r="R8" s="44"/>
      <c r="S8" s="44"/>
      <c r="T8" s="44"/>
      <c r="U8" s="44"/>
      <c r="V8" s="44"/>
      <c r="W8" s="44" t="str">
        <f>データ!$L$6</f>
        <v>C4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9891</v>
      </c>
      <c r="AM8" s="45"/>
      <c r="AN8" s="45"/>
      <c r="AO8" s="45"/>
      <c r="AP8" s="45"/>
      <c r="AQ8" s="45"/>
      <c r="AR8" s="45"/>
      <c r="AS8" s="45"/>
      <c r="AT8" s="46">
        <f>データ!$S$6</f>
        <v>16.649999999999999</v>
      </c>
      <c r="AU8" s="47"/>
      <c r="AV8" s="47"/>
      <c r="AW8" s="47"/>
      <c r="AX8" s="47"/>
      <c r="AY8" s="47"/>
      <c r="AZ8" s="47"/>
      <c r="BA8" s="47"/>
      <c r="BB8" s="48">
        <f>データ!$T$6</f>
        <v>594.04999999999995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46.13</v>
      </c>
      <c r="J10" s="47"/>
      <c r="K10" s="47"/>
      <c r="L10" s="47"/>
      <c r="M10" s="47"/>
      <c r="N10" s="47"/>
      <c r="O10" s="81"/>
      <c r="P10" s="48">
        <f>データ!$P$6</f>
        <v>0</v>
      </c>
      <c r="Q10" s="48"/>
      <c r="R10" s="48"/>
      <c r="S10" s="48"/>
      <c r="T10" s="48"/>
      <c r="U10" s="48"/>
      <c r="V10" s="48"/>
      <c r="W10" s="45">
        <f>データ!$Q$6</f>
        <v>3190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0</v>
      </c>
      <c r="AM10" s="45"/>
      <c r="AN10" s="45"/>
      <c r="AO10" s="45"/>
      <c r="AP10" s="45"/>
      <c r="AQ10" s="45"/>
      <c r="AR10" s="45"/>
      <c r="AS10" s="45"/>
      <c r="AT10" s="46">
        <f>データ!$V$6</f>
        <v>1.1599999999999999</v>
      </c>
      <c r="AU10" s="47"/>
      <c r="AV10" s="47"/>
      <c r="AW10" s="47"/>
      <c r="AX10" s="47"/>
      <c r="AY10" s="47"/>
      <c r="AZ10" s="47"/>
      <c r="BA10" s="47"/>
      <c r="BB10" s="48">
        <f>データ!$W$6</f>
        <v>0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110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111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【105.46】</v>
      </c>
      <c r="F85" s="13" t="str">
        <f>データ!AS6</f>
        <v>【28.96】</v>
      </c>
      <c r="G85" s="13" t="str">
        <f>データ!BD6</f>
        <v>【185.62】</v>
      </c>
      <c r="H85" s="13" t="str">
        <f>データ!BO6</f>
        <v>【1,125.39】</v>
      </c>
      <c r="I85" s="13" t="str">
        <f>データ!BZ6</f>
        <v>【60.84】</v>
      </c>
      <c r="J85" s="13" t="str">
        <f>データ!CK6</f>
        <v>【272.95】</v>
      </c>
      <c r="K85" s="13" t="str">
        <f>データ!CV6</f>
        <v>【51.15】</v>
      </c>
      <c r="L85" s="13" t="str">
        <f>データ!DG6</f>
        <v>【74.54】</v>
      </c>
      <c r="M85" s="13" t="str">
        <f>データ!DR6</f>
        <v>【35.99】</v>
      </c>
      <c r="N85" s="13" t="str">
        <f>データ!EC6</f>
        <v>【17.28】</v>
      </c>
      <c r="O85" s="13" t="str">
        <f>データ!EN6</f>
        <v>【0.32】</v>
      </c>
    </row>
  </sheetData>
  <sheetProtection algorithmName="SHA-512" hashValue="KirEnb6+VHgoVlsG5BOKtrWBRXMAg6PxnfqPaCcUrorhfSjAkWpZjjlNQAwXGrWDJVb6BExVmumk7ehSUUIJJQ==" saltValue="sswhgXVdh7TgmYtyxnA1Q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434426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5</v>
      </c>
      <c r="H6" s="20" t="str">
        <f t="shared" si="3"/>
        <v>熊本県　嘉島町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C4</v>
      </c>
      <c r="M6" s="20" t="str">
        <f t="shared" si="3"/>
        <v>非設置</v>
      </c>
      <c r="N6" s="21" t="str">
        <f t="shared" si="3"/>
        <v>-</v>
      </c>
      <c r="O6" s="21">
        <f t="shared" si="3"/>
        <v>46.13</v>
      </c>
      <c r="P6" s="21">
        <f t="shared" si="3"/>
        <v>0</v>
      </c>
      <c r="Q6" s="21">
        <f t="shared" si="3"/>
        <v>3190</v>
      </c>
      <c r="R6" s="21">
        <f t="shared" si="3"/>
        <v>9891</v>
      </c>
      <c r="S6" s="21">
        <f t="shared" si="3"/>
        <v>16.649999999999999</v>
      </c>
      <c r="T6" s="21">
        <f t="shared" si="3"/>
        <v>594.04999999999995</v>
      </c>
      <c r="U6" s="21">
        <f t="shared" si="3"/>
        <v>0</v>
      </c>
      <c r="V6" s="21">
        <f t="shared" si="3"/>
        <v>1.1599999999999999</v>
      </c>
      <c r="W6" s="21">
        <f t="shared" si="3"/>
        <v>0</v>
      </c>
      <c r="X6" s="22" t="str">
        <f>IF(X7="",NA(),X7)</f>
        <v>-</v>
      </c>
      <c r="Y6" s="22" t="str">
        <f t="shared" ref="Y6:AG6" si="4">IF(Y7="",NA(),Y7)</f>
        <v>-</v>
      </c>
      <c r="Z6" s="22" t="str">
        <f t="shared" si="4"/>
        <v>-</v>
      </c>
      <c r="AA6" s="22" t="str">
        <f t="shared" si="4"/>
        <v>-</v>
      </c>
      <c r="AB6" s="22">
        <f t="shared" si="4"/>
        <v>129.01</v>
      </c>
      <c r="AC6" s="22" t="str">
        <f t="shared" si="4"/>
        <v>-</v>
      </c>
      <c r="AD6" s="22" t="str">
        <f t="shared" si="4"/>
        <v>-</v>
      </c>
      <c r="AE6" s="22" t="str">
        <f t="shared" si="4"/>
        <v>-</v>
      </c>
      <c r="AF6" s="22" t="str">
        <f t="shared" si="4"/>
        <v>-</v>
      </c>
      <c r="AG6" s="22">
        <f t="shared" si="4"/>
        <v>98.78</v>
      </c>
      <c r="AH6" s="21" t="str">
        <f>IF(AH7="","",IF(AH7="-","【-】","【"&amp;SUBSTITUTE(TEXT(AH7,"#,##0.00"),"-","△")&amp;"】"))</f>
        <v>【105.46】</v>
      </c>
      <c r="AI6" s="22" t="str">
        <f>IF(AI7="",NA(),AI7)</f>
        <v>-</v>
      </c>
      <c r="AJ6" s="22" t="str">
        <f t="shared" ref="AJ6:AR6" si="5">IF(AJ7="",NA(),AJ7)</f>
        <v>-</v>
      </c>
      <c r="AK6" s="22" t="str">
        <f t="shared" si="5"/>
        <v>-</v>
      </c>
      <c r="AL6" s="22" t="str">
        <f t="shared" si="5"/>
        <v>-</v>
      </c>
      <c r="AM6" s="21">
        <f t="shared" si="5"/>
        <v>0</v>
      </c>
      <c r="AN6" s="22" t="str">
        <f t="shared" si="5"/>
        <v>-</v>
      </c>
      <c r="AO6" s="22" t="str">
        <f t="shared" si="5"/>
        <v>-</v>
      </c>
      <c r="AP6" s="22" t="str">
        <f t="shared" si="5"/>
        <v>-</v>
      </c>
      <c r="AQ6" s="22" t="str">
        <f t="shared" si="5"/>
        <v>-</v>
      </c>
      <c r="AR6" s="22">
        <f t="shared" si="5"/>
        <v>155.82</v>
      </c>
      <c r="AS6" s="21" t="str">
        <f>IF(AS7="","",IF(AS7="-","【-】","【"&amp;SUBSTITUTE(TEXT(AS7,"#,##0.00"),"-","△")&amp;"】"))</f>
        <v>【28.96】</v>
      </c>
      <c r="AT6" s="22" t="str">
        <f>IF(AT7="",NA(),AT7)</f>
        <v>-</v>
      </c>
      <c r="AU6" s="22" t="str">
        <f t="shared" ref="AU6:BC6" si="6">IF(AU7="",NA(),AU7)</f>
        <v>-</v>
      </c>
      <c r="AV6" s="22" t="str">
        <f t="shared" si="6"/>
        <v>-</v>
      </c>
      <c r="AW6" s="22" t="str">
        <f t="shared" si="6"/>
        <v>-</v>
      </c>
      <c r="AX6" s="22">
        <f t="shared" si="6"/>
        <v>877.1</v>
      </c>
      <c r="AY6" s="22" t="str">
        <f t="shared" si="6"/>
        <v>-</v>
      </c>
      <c r="AZ6" s="22" t="str">
        <f t="shared" si="6"/>
        <v>-</v>
      </c>
      <c r="BA6" s="22" t="str">
        <f t="shared" si="6"/>
        <v>-</v>
      </c>
      <c r="BB6" s="22" t="str">
        <f t="shared" si="6"/>
        <v>-</v>
      </c>
      <c r="BC6" s="22">
        <f t="shared" si="6"/>
        <v>111.08</v>
      </c>
      <c r="BD6" s="21" t="str">
        <f>IF(BD7="","",IF(BD7="-","【-】","【"&amp;SUBSTITUTE(TEXT(BD7,"#,##0.00"),"-","△")&amp;"】"))</f>
        <v>【185.62】</v>
      </c>
      <c r="BE6" s="22" t="str">
        <f>IF(BE7="",NA(),BE7)</f>
        <v>-</v>
      </c>
      <c r="BF6" s="22" t="str">
        <f t="shared" ref="BF6:BN6" si="7">IF(BF7="",NA(),BF7)</f>
        <v>-</v>
      </c>
      <c r="BG6" s="22" t="str">
        <f t="shared" si="7"/>
        <v>-</v>
      </c>
      <c r="BH6" s="22" t="str">
        <f t="shared" si="7"/>
        <v>-</v>
      </c>
      <c r="BI6" s="22">
        <f t="shared" si="7"/>
        <v>3496750</v>
      </c>
      <c r="BJ6" s="22" t="str">
        <f t="shared" si="7"/>
        <v>-</v>
      </c>
      <c r="BK6" s="22" t="str">
        <f t="shared" si="7"/>
        <v>-</v>
      </c>
      <c r="BL6" s="22" t="str">
        <f t="shared" si="7"/>
        <v>-</v>
      </c>
      <c r="BM6" s="22" t="str">
        <f t="shared" si="7"/>
        <v>-</v>
      </c>
      <c r="BN6" s="22">
        <f t="shared" si="7"/>
        <v>1596.62</v>
      </c>
      <c r="BO6" s="21" t="str">
        <f>IF(BO7="","",IF(BO7="-","【-】","【"&amp;SUBSTITUTE(TEXT(BO7,"#,##0.00"),"-","△")&amp;"】"))</f>
        <v>【1,125.39】</v>
      </c>
      <c r="BP6" s="22" t="str">
        <f>IF(BP7="",NA(),BP7)</f>
        <v>-</v>
      </c>
      <c r="BQ6" s="22" t="str">
        <f t="shared" ref="BQ6:BY6" si="8">IF(BQ7="",NA(),BQ7)</f>
        <v>-</v>
      </c>
      <c r="BR6" s="22" t="str">
        <f t="shared" si="8"/>
        <v>-</v>
      </c>
      <c r="BS6" s="22" t="str">
        <f t="shared" si="8"/>
        <v>-</v>
      </c>
      <c r="BT6" s="22">
        <f t="shared" si="8"/>
        <v>0.04</v>
      </c>
      <c r="BU6" s="22" t="str">
        <f t="shared" si="8"/>
        <v>-</v>
      </c>
      <c r="BV6" s="22" t="str">
        <f t="shared" si="8"/>
        <v>-</v>
      </c>
      <c r="BW6" s="22" t="str">
        <f t="shared" si="8"/>
        <v>-</v>
      </c>
      <c r="BX6" s="22" t="str">
        <f t="shared" si="8"/>
        <v>-</v>
      </c>
      <c r="BY6" s="22">
        <f t="shared" si="8"/>
        <v>33.659999999999997</v>
      </c>
      <c r="BZ6" s="21" t="str">
        <f>IF(BZ7="","",IF(BZ7="-","【-】","【"&amp;SUBSTITUTE(TEXT(BZ7,"#,##0.00"),"-","△")&amp;"】"))</f>
        <v>【60.84】</v>
      </c>
      <c r="CA6" s="22" t="str">
        <f>IF(CA7="",NA(),CA7)</f>
        <v>-</v>
      </c>
      <c r="CB6" s="22" t="str">
        <f t="shared" ref="CB6:CJ6" si="9">IF(CB7="",NA(),CB7)</f>
        <v>-</v>
      </c>
      <c r="CC6" s="22" t="str">
        <f t="shared" si="9"/>
        <v>-</v>
      </c>
      <c r="CD6" s="22" t="str">
        <f t="shared" si="9"/>
        <v>-</v>
      </c>
      <c r="CE6" s="22">
        <f t="shared" si="9"/>
        <v>1428500</v>
      </c>
      <c r="CF6" s="22" t="str">
        <f t="shared" si="9"/>
        <v>-</v>
      </c>
      <c r="CG6" s="22" t="str">
        <f t="shared" si="9"/>
        <v>-</v>
      </c>
      <c r="CH6" s="22" t="str">
        <f t="shared" si="9"/>
        <v>-</v>
      </c>
      <c r="CI6" s="22" t="str">
        <f t="shared" si="9"/>
        <v>-</v>
      </c>
      <c r="CJ6" s="22">
        <f t="shared" si="9"/>
        <v>506.68</v>
      </c>
      <c r="CK6" s="21" t="str">
        <f>IF(CK7="","",IF(CK7="-","【-】","【"&amp;SUBSTITUTE(TEXT(CK7,"#,##0.00"),"-","△")&amp;"】"))</f>
        <v>【272.95】</v>
      </c>
      <c r="CL6" s="22" t="str">
        <f>IF(CL7="",NA(),CL7)</f>
        <v>-</v>
      </c>
      <c r="CM6" s="22" t="str">
        <f t="shared" ref="CM6:CU6" si="10">IF(CM7="",NA(),CM7)</f>
        <v>-</v>
      </c>
      <c r="CN6" s="22" t="str">
        <f t="shared" si="10"/>
        <v>-</v>
      </c>
      <c r="CO6" s="22" t="str">
        <f t="shared" si="10"/>
        <v>-</v>
      </c>
      <c r="CP6" s="22">
        <f t="shared" si="10"/>
        <v>7.84</v>
      </c>
      <c r="CQ6" s="22" t="str">
        <f t="shared" si="10"/>
        <v>-</v>
      </c>
      <c r="CR6" s="22" t="str">
        <f t="shared" si="10"/>
        <v>-</v>
      </c>
      <c r="CS6" s="22" t="str">
        <f t="shared" si="10"/>
        <v>-</v>
      </c>
      <c r="CT6" s="22" t="str">
        <f t="shared" si="10"/>
        <v>-</v>
      </c>
      <c r="CU6" s="22">
        <f t="shared" si="10"/>
        <v>48.75</v>
      </c>
      <c r="CV6" s="21" t="str">
        <f>IF(CV7="","",IF(CV7="-","【-】","【"&amp;SUBSTITUTE(TEXT(CV7,"#,##0.00"),"-","△")&amp;"】"))</f>
        <v>【51.15】</v>
      </c>
      <c r="CW6" s="22" t="str">
        <f>IF(CW7="",NA(),CW7)</f>
        <v>-</v>
      </c>
      <c r="CX6" s="22" t="str">
        <f t="shared" ref="CX6:DF6" si="11">IF(CX7="",NA(),CX7)</f>
        <v>-</v>
      </c>
      <c r="CY6" s="22" t="str">
        <f t="shared" si="11"/>
        <v>-</v>
      </c>
      <c r="CZ6" s="22" t="str">
        <f t="shared" si="11"/>
        <v>-</v>
      </c>
      <c r="DA6" s="22">
        <f t="shared" si="11"/>
        <v>0.04</v>
      </c>
      <c r="DB6" s="22" t="str">
        <f t="shared" si="11"/>
        <v>-</v>
      </c>
      <c r="DC6" s="22" t="str">
        <f t="shared" si="11"/>
        <v>-</v>
      </c>
      <c r="DD6" s="22" t="str">
        <f t="shared" si="11"/>
        <v>-</v>
      </c>
      <c r="DE6" s="22" t="str">
        <f t="shared" si="11"/>
        <v>-</v>
      </c>
      <c r="DF6" s="22">
        <f t="shared" si="11"/>
        <v>60.88</v>
      </c>
      <c r="DG6" s="21" t="str">
        <f>IF(DG7="","",IF(DG7="-","【-】","【"&amp;SUBSTITUTE(TEXT(DG7,"#,##0.00"),"-","△")&amp;"】"))</f>
        <v>【74.54】</v>
      </c>
      <c r="DH6" s="22" t="str">
        <f>IF(DH7="",NA(),DH7)</f>
        <v>-</v>
      </c>
      <c r="DI6" s="22" t="str">
        <f t="shared" ref="DI6:DQ6" si="12">IF(DI7="",NA(),DI7)</f>
        <v>-</v>
      </c>
      <c r="DJ6" s="22" t="str">
        <f t="shared" si="12"/>
        <v>-</v>
      </c>
      <c r="DK6" s="22" t="str">
        <f t="shared" si="12"/>
        <v>-</v>
      </c>
      <c r="DL6" s="22">
        <f t="shared" si="12"/>
        <v>0.39</v>
      </c>
      <c r="DM6" s="22" t="str">
        <f t="shared" si="12"/>
        <v>-</v>
      </c>
      <c r="DN6" s="22" t="str">
        <f t="shared" si="12"/>
        <v>-</v>
      </c>
      <c r="DO6" s="22" t="str">
        <f t="shared" si="12"/>
        <v>-</v>
      </c>
      <c r="DP6" s="22" t="str">
        <f t="shared" si="12"/>
        <v>-</v>
      </c>
      <c r="DQ6" s="22">
        <f t="shared" si="12"/>
        <v>29.81</v>
      </c>
      <c r="DR6" s="21" t="str">
        <f>IF(DR7="","",IF(DR7="-","【-】","【"&amp;SUBSTITUTE(TEXT(DR7,"#,##0.00"),"-","△")&amp;"】"))</f>
        <v>【35.99】</v>
      </c>
      <c r="DS6" s="22" t="str">
        <f>IF(DS7="",NA(),DS7)</f>
        <v>-</v>
      </c>
      <c r="DT6" s="22" t="str">
        <f t="shared" ref="DT6:EB6" si="13">IF(DT7="",NA(),DT7)</f>
        <v>-</v>
      </c>
      <c r="DU6" s="22" t="str">
        <f t="shared" si="13"/>
        <v>-</v>
      </c>
      <c r="DV6" s="22" t="str">
        <f t="shared" si="13"/>
        <v>-</v>
      </c>
      <c r="DW6" s="21">
        <f t="shared" si="13"/>
        <v>0</v>
      </c>
      <c r="DX6" s="22" t="str">
        <f t="shared" si="13"/>
        <v>-</v>
      </c>
      <c r="DY6" s="22" t="str">
        <f t="shared" si="13"/>
        <v>-</v>
      </c>
      <c r="DZ6" s="22" t="str">
        <f t="shared" si="13"/>
        <v>-</v>
      </c>
      <c r="EA6" s="22" t="str">
        <f t="shared" si="13"/>
        <v>-</v>
      </c>
      <c r="EB6" s="22">
        <f t="shared" si="13"/>
        <v>18.05</v>
      </c>
      <c r="EC6" s="21" t="str">
        <f>IF(EC7="","",IF(EC7="-","【-】","【"&amp;SUBSTITUTE(TEXT(EC7,"#,##0.00"),"-","△")&amp;"】"))</f>
        <v>【17.28】</v>
      </c>
      <c r="ED6" s="22" t="str">
        <f>IF(ED7="",NA(),ED7)</f>
        <v>-</v>
      </c>
      <c r="EE6" s="22" t="str">
        <f t="shared" ref="EE6:EM6" si="14">IF(EE7="",NA(),EE7)</f>
        <v>-</v>
      </c>
      <c r="EF6" s="22" t="str">
        <f t="shared" si="14"/>
        <v>-</v>
      </c>
      <c r="EG6" s="22" t="str">
        <f t="shared" si="14"/>
        <v>-</v>
      </c>
      <c r="EH6" s="21">
        <f t="shared" si="14"/>
        <v>0</v>
      </c>
      <c r="EI6" s="22" t="str">
        <f t="shared" si="14"/>
        <v>-</v>
      </c>
      <c r="EJ6" s="22" t="str">
        <f t="shared" si="14"/>
        <v>-</v>
      </c>
      <c r="EK6" s="22" t="str">
        <f t="shared" si="14"/>
        <v>-</v>
      </c>
      <c r="EL6" s="22" t="str">
        <f t="shared" si="14"/>
        <v>-</v>
      </c>
      <c r="EM6" s="22">
        <f t="shared" si="14"/>
        <v>0.37</v>
      </c>
      <c r="EN6" s="21" t="str">
        <f>IF(EN7="","",IF(EN7="-","【-】","【"&amp;SUBSTITUTE(TEXT(EN7,"#,##0.00"),"-","△")&amp;"】"))</f>
        <v>【0.32】</v>
      </c>
    </row>
    <row r="7" spans="1:144" s="23" customFormat="1" x14ac:dyDescent="0.15">
      <c r="A7" s="15"/>
      <c r="B7" s="24">
        <v>2021</v>
      </c>
      <c r="C7" s="24">
        <v>434426</v>
      </c>
      <c r="D7" s="24">
        <v>46</v>
      </c>
      <c r="E7" s="24">
        <v>1</v>
      </c>
      <c r="F7" s="24">
        <v>0</v>
      </c>
      <c r="G7" s="24">
        <v>5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46.13</v>
      </c>
      <c r="P7" s="25">
        <v>0</v>
      </c>
      <c r="Q7" s="25">
        <v>3190</v>
      </c>
      <c r="R7" s="25">
        <v>9891</v>
      </c>
      <c r="S7" s="25">
        <v>16.649999999999999</v>
      </c>
      <c r="T7" s="25">
        <v>594.04999999999995</v>
      </c>
      <c r="U7" s="25">
        <v>0</v>
      </c>
      <c r="V7" s="25">
        <v>1.1599999999999999</v>
      </c>
      <c r="W7" s="25">
        <v>0</v>
      </c>
      <c r="X7" s="25" t="s">
        <v>99</v>
      </c>
      <c r="Y7" s="25" t="s">
        <v>99</v>
      </c>
      <c r="Z7" s="25" t="s">
        <v>99</v>
      </c>
      <c r="AA7" s="25" t="s">
        <v>99</v>
      </c>
      <c r="AB7" s="25">
        <v>129.01</v>
      </c>
      <c r="AC7" s="25" t="s">
        <v>99</v>
      </c>
      <c r="AD7" s="25" t="s">
        <v>99</v>
      </c>
      <c r="AE7" s="25" t="s">
        <v>99</v>
      </c>
      <c r="AF7" s="25" t="s">
        <v>99</v>
      </c>
      <c r="AG7" s="25">
        <v>98.78</v>
      </c>
      <c r="AH7" s="25">
        <v>105.46</v>
      </c>
      <c r="AI7" s="25" t="s">
        <v>99</v>
      </c>
      <c r="AJ7" s="25" t="s">
        <v>99</v>
      </c>
      <c r="AK7" s="25" t="s">
        <v>99</v>
      </c>
      <c r="AL7" s="25" t="s">
        <v>99</v>
      </c>
      <c r="AM7" s="25">
        <v>0</v>
      </c>
      <c r="AN7" s="25" t="s">
        <v>99</v>
      </c>
      <c r="AO7" s="25" t="s">
        <v>99</v>
      </c>
      <c r="AP7" s="25" t="s">
        <v>99</v>
      </c>
      <c r="AQ7" s="25" t="s">
        <v>99</v>
      </c>
      <c r="AR7" s="25">
        <v>155.82</v>
      </c>
      <c r="AS7" s="25">
        <v>28.96</v>
      </c>
      <c r="AT7" s="25" t="s">
        <v>99</v>
      </c>
      <c r="AU7" s="25" t="s">
        <v>99</v>
      </c>
      <c r="AV7" s="25" t="s">
        <v>99</v>
      </c>
      <c r="AW7" s="25" t="s">
        <v>99</v>
      </c>
      <c r="AX7" s="25">
        <v>877.1</v>
      </c>
      <c r="AY7" s="25" t="s">
        <v>99</v>
      </c>
      <c r="AZ7" s="25" t="s">
        <v>99</v>
      </c>
      <c r="BA7" s="25" t="s">
        <v>99</v>
      </c>
      <c r="BB7" s="25" t="s">
        <v>99</v>
      </c>
      <c r="BC7" s="25">
        <v>111.08</v>
      </c>
      <c r="BD7" s="25">
        <v>185.62</v>
      </c>
      <c r="BE7" s="25" t="s">
        <v>99</v>
      </c>
      <c r="BF7" s="25" t="s">
        <v>99</v>
      </c>
      <c r="BG7" s="25" t="s">
        <v>99</v>
      </c>
      <c r="BH7" s="25" t="s">
        <v>99</v>
      </c>
      <c r="BI7" s="25">
        <v>3496750</v>
      </c>
      <c r="BJ7" s="25" t="s">
        <v>99</v>
      </c>
      <c r="BK7" s="25" t="s">
        <v>99</v>
      </c>
      <c r="BL7" s="25" t="s">
        <v>99</v>
      </c>
      <c r="BM7" s="25" t="s">
        <v>99</v>
      </c>
      <c r="BN7" s="25">
        <v>1596.62</v>
      </c>
      <c r="BO7" s="25">
        <v>1125.3900000000001</v>
      </c>
      <c r="BP7" s="25" t="s">
        <v>99</v>
      </c>
      <c r="BQ7" s="25" t="s">
        <v>99</v>
      </c>
      <c r="BR7" s="25" t="s">
        <v>99</v>
      </c>
      <c r="BS7" s="25" t="s">
        <v>99</v>
      </c>
      <c r="BT7" s="25">
        <v>0.04</v>
      </c>
      <c r="BU7" s="25" t="s">
        <v>99</v>
      </c>
      <c r="BV7" s="25" t="s">
        <v>99</v>
      </c>
      <c r="BW7" s="25" t="s">
        <v>99</v>
      </c>
      <c r="BX7" s="25" t="s">
        <v>99</v>
      </c>
      <c r="BY7" s="25">
        <v>33.659999999999997</v>
      </c>
      <c r="BZ7" s="25">
        <v>60.84</v>
      </c>
      <c r="CA7" s="25" t="s">
        <v>99</v>
      </c>
      <c r="CB7" s="25" t="s">
        <v>99</v>
      </c>
      <c r="CC7" s="25" t="s">
        <v>99</v>
      </c>
      <c r="CD7" s="25" t="s">
        <v>99</v>
      </c>
      <c r="CE7" s="25">
        <v>1428500</v>
      </c>
      <c r="CF7" s="25" t="s">
        <v>99</v>
      </c>
      <c r="CG7" s="25" t="s">
        <v>99</v>
      </c>
      <c r="CH7" s="25" t="s">
        <v>99</v>
      </c>
      <c r="CI7" s="25" t="s">
        <v>99</v>
      </c>
      <c r="CJ7" s="25">
        <v>506.68</v>
      </c>
      <c r="CK7" s="25">
        <v>272.95</v>
      </c>
      <c r="CL7" s="25" t="s">
        <v>99</v>
      </c>
      <c r="CM7" s="25" t="s">
        <v>99</v>
      </c>
      <c r="CN7" s="25" t="s">
        <v>99</v>
      </c>
      <c r="CO7" s="25" t="s">
        <v>99</v>
      </c>
      <c r="CP7" s="25">
        <v>7.84</v>
      </c>
      <c r="CQ7" s="25" t="s">
        <v>99</v>
      </c>
      <c r="CR7" s="25" t="s">
        <v>99</v>
      </c>
      <c r="CS7" s="25" t="s">
        <v>99</v>
      </c>
      <c r="CT7" s="25" t="s">
        <v>99</v>
      </c>
      <c r="CU7" s="25">
        <v>48.75</v>
      </c>
      <c r="CV7" s="25">
        <v>51.15</v>
      </c>
      <c r="CW7" s="25" t="s">
        <v>99</v>
      </c>
      <c r="CX7" s="25" t="s">
        <v>99</v>
      </c>
      <c r="CY7" s="25" t="s">
        <v>99</v>
      </c>
      <c r="CZ7" s="25" t="s">
        <v>99</v>
      </c>
      <c r="DA7" s="25">
        <v>0.04</v>
      </c>
      <c r="DB7" s="25" t="s">
        <v>99</v>
      </c>
      <c r="DC7" s="25" t="s">
        <v>99</v>
      </c>
      <c r="DD7" s="25" t="s">
        <v>99</v>
      </c>
      <c r="DE7" s="25" t="s">
        <v>99</v>
      </c>
      <c r="DF7" s="25">
        <v>60.88</v>
      </c>
      <c r="DG7" s="25">
        <v>74.540000000000006</v>
      </c>
      <c r="DH7" s="25" t="s">
        <v>99</v>
      </c>
      <c r="DI7" s="25" t="s">
        <v>99</v>
      </c>
      <c r="DJ7" s="25" t="s">
        <v>99</v>
      </c>
      <c r="DK7" s="25" t="s">
        <v>99</v>
      </c>
      <c r="DL7" s="25">
        <v>0.39</v>
      </c>
      <c r="DM7" s="25" t="s">
        <v>99</v>
      </c>
      <c r="DN7" s="25" t="s">
        <v>99</v>
      </c>
      <c r="DO7" s="25" t="s">
        <v>99</v>
      </c>
      <c r="DP7" s="25" t="s">
        <v>99</v>
      </c>
      <c r="DQ7" s="25">
        <v>29.81</v>
      </c>
      <c r="DR7" s="25">
        <v>35.99</v>
      </c>
      <c r="DS7" s="25" t="s">
        <v>99</v>
      </c>
      <c r="DT7" s="25" t="s">
        <v>99</v>
      </c>
      <c r="DU7" s="25" t="s">
        <v>99</v>
      </c>
      <c r="DV7" s="25" t="s">
        <v>99</v>
      </c>
      <c r="DW7" s="25">
        <v>0</v>
      </c>
      <c r="DX7" s="25" t="s">
        <v>99</v>
      </c>
      <c r="DY7" s="25" t="s">
        <v>99</v>
      </c>
      <c r="DZ7" s="25" t="s">
        <v>99</v>
      </c>
      <c r="EA7" s="25" t="s">
        <v>99</v>
      </c>
      <c r="EB7" s="25">
        <v>18.05</v>
      </c>
      <c r="EC7" s="25">
        <v>17.28</v>
      </c>
      <c r="ED7" s="25" t="s">
        <v>99</v>
      </c>
      <c r="EE7" s="25" t="s">
        <v>99</v>
      </c>
      <c r="EF7" s="25" t="s">
        <v>99</v>
      </c>
      <c r="EG7" s="25" t="s">
        <v>99</v>
      </c>
      <c r="EH7" s="25">
        <v>0</v>
      </c>
      <c r="EI7" s="25" t="s">
        <v>99</v>
      </c>
      <c r="EJ7" s="25" t="s">
        <v>99</v>
      </c>
      <c r="EK7" s="25" t="s">
        <v>99</v>
      </c>
      <c r="EL7" s="25" t="s">
        <v>99</v>
      </c>
      <c r="EM7" s="25">
        <v>0.37</v>
      </c>
      <c r="EN7" s="25">
        <v>0.32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村上 幸志朗</cp:lastModifiedBy>
  <cp:lastPrinted>2023-01-18T06:28:29Z</cp:lastPrinted>
  <dcterms:created xsi:type="dcterms:W3CDTF">2022-12-01T01:06:13Z</dcterms:created>
  <dcterms:modified xsi:type="dcterms:W3CDTF">2023-01-18T06:28:32Z</dcterms:modified>
  <cp:category/>
</cp:coreProperties>
</file>