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建設部 上下水道課共通\01 上下水道課共通\103 調査依頼\202 熊本県（上半期）\経営比較分析表策定(公表)\R4(R3年度)\提出\"/>
    </mc:Choice>
  </mc:AlternateContent>
  <workbookProtection workbookAlgorithmName="SHA-512" workbookHashValue="0xPwJwUtA8Xe/ro4PU4EPSNIpeXAKLFwiMlv2WuqcFxqg0qLxhF7aYLSsoaeMhBk33mMhAHWLG/ssPlZk1K+gA==" workbookSaltValue="3FBUiqqsn/WWNNYxeInOAw=="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<sst xmlns="http://schemas.openxmlformats.org/spreadsheetml/2006/main" count="228" uniqueCount="113">
  <si>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</si>
  <si>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</si>
  <si>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</si>
  <si>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</si>
  <si>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</si>
  <si>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</si>
  <si>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</si>
  <si>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</si>
  <si>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</si>
  <si>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</si>
  <si>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</si>
  <si>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</si>
  <si>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</si>
  <si>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</si>
  <si>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</si>
  <si>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</si>
  <si>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</si>
  <si>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</si>
  <si>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</si>
  <si>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</si>
  <si>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</si>
  <si>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</si>
  <si>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</si>
  <si>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</si>
  <si>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</si>
  <si>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</si>
  <si>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</si>
  <si>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</si>
  <si>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</si>
  <si>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</si>
  <si>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</si>
  <si>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</si>
  <si>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</si>
  <si>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</si>
  <si>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</si>
  <si>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</si>
  <si>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</si>
  <si>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</si>
  <si>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</si>
  <si>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</si>
  <si>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</si>
  <si>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</si>
  <si>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</si>
  <si>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</si>
  <si>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</si>
  <si>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</si>
  <si>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</si>
  <si>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</si>
  <si>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</si>
  <si>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</si>
  <si>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</si>
  <si>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</si>
  <si>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</si>
  <si>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</si>
  <si>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</si>
  <si>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</si>
  <si>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</si>
  <si>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</si>
  <si>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</si>
  <si>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</si>
  <si>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</si>
  <si>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</si>
  <si>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</si>
  <si>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</si>
  <si>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</si>
  <si>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</si>
  <si>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</si>
  <si>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</si>
  <si>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</si>
  <si>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</si>
  <si>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</si>
  <si>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</si>
  <si>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</si>
  <si>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</si>
  <si>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</si>
  <si>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</si>
  <si>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</si>
  <si>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</si>
  <si>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</si>
  <si>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</si>
  <si>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</si>
  <si>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</si>
  <si>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</si>
  <si>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</si>
  <si>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</si>
  <si>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</si>
  <si>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</si>
  <si>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</si>
  <si>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</si>
  <si>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</si>
  <si>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</si>
  <si>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</si>
  <si>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</si>
  <si>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</si>
  <si>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</si>
  <si>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</si>
  <si>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</si>
  <si>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</si>
  <si>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</si>
  <si>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</si>
  <si>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</si>
  <si>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</si>
  <si>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</si>
  <si>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</si>
  <si>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</si>
  <si>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</si>
  <si>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</si>
  <si>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</si>
  <si>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</si>
  <si>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</si>
  <si>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①②経常収支比率は100％を上回っており，累積欠損金も無いことから，健全な経営を維持している。
③流動比率は437.37％で，100％を上回っており，類似団体よりも高い水準であり現金は十分確保され，健全性は保たれている。しかし，公共下水道事業からの徴収委託費に依存している部分があるため，料金収入で賄えていくことが望ましい。
④企業債残高対給水収益比率は，近年発行抑制に努めた結果，着実に減少傾向にあるとともに，類似団体より低い水準を維持している。
⑤料金回収率は100％を上回っており，類似団体と比較しても高い水準である。今後は更新投資等に充てる財源を確保しつつ，健全経営に努める。
⑥給水原価は171.21円で，類似団体より低い水準を維持している。
⑦施設利用率は類似団体より高い水準である。今後人口減少に伴い施設利用率の減少が見込まれることから，広域連携による施設規模の縮小など検討していく必要がある。
⑧有収率は90.24％で，類似団体と比較すると高い水準となっている。</t>
    <rPh sb="27" eb="28">
      <t>ナ</t>
    </rPh>
    <phoneticPr fontId="4"/>
  </si>
  <si>
    <t>　令和2年度に簡易水道事業を上水道事業に統合し，水道料金においても見直しを行ったため，現状では経営の健全性は確保している。
　また，計画的な施設更新と財源確保を目的とした長期の更新計画を定めたアセットマネジメントを策定した。
　今後は将来の水需要に見合った適正な施設規模への更新に取り組み，引き続き健全経営に努めていく。</t>
    <phoneticPr fontId="4"/>
  </si>
  <si>
    <t>①有形固定資産減価償却率は令和2年度に率が減少しており，これは同年度に簡易水道事業を統合したため新たに資産が増加したことが影響している。今後，更新時期を迎える管路及び施設が増加する傾向となっている。
②管路経年化率は0％と法定年数を超えた管路は発生していない。類似団体と比較しても数値が低く適切な更新を行っている。令和2年度に策定したアセットマネジメント計画に基づき，今後も計画的に管路更新を進めていく。
③類似団体と比較すると大幅に上昇したものの，管路更新率は低い水準となっている。今後老朽化が進むことが見込まれるため，計画的に管路更新を行っていく。</t>
    <rPh sb="13" eb="15">
      <t>レイワ</t>
    </rPh>
    <rPh sb="16" eb="18">
      <t>ネンド</t>
    </rPh>
    <rPh sb="31" eb="32">
      <t>ドウ</t>
    </rPh>
    <rPh sb="61" eb="63">
      <t>エイキョウ</t>
    </rPh>
    <rPh sb="217" eb="21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</si>
</sst>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0.09</c:v>
                </c:pt>
                <c:pt idx="2">
                  <c:v>1.1399999999999999</c:v>
                </c:pt>
                <c:pt idx="3">
                  <c:v>0.41</c:v>
                </c:pt>
                <c:pt idx="4">
                  <c:v>1.07</c:v>
                </c:pt>
              </c:numCache>
            </c:numRef>
          </c:val>
          <c:extLst>
            <c:ext xmlns:c16="http://schemas.microsoft.com/office/drawing/2014/chart" uri="{C3380CC4-5D6E-409C-BE32-E72D297353CC}">
              <c16:uniqueId val="{00000000-A512-4053-AA4A-2F743E4A6B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0.56999999999999995</c:v>
                </c:pt>
                <c:pt idx="4">
                  <c:v>0.52</c:v>
                </c:pt>
              </c:numCache>
            </c:numRef>
          </c:val>
          <c:smooth val="0"/>
          <c:extLst>
            <c:ext xmlns:c16="http://schemas.microsoft.com/office/drawing/2014/chart" uri="{C3380CC4-5D6E-409C-BE32-E72D297353CC}">
              <c16:uniqueId val="{00000001-A512-4053-AA4A-2F743E4A6B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78.34</c:v>
                </c:pt>
                <c:pt idx="1">
                  <c:v>78.17</c:v>
                </c:pt>
                <c:pt idx="2">
                  <c:v>78.930000000000007</c:v>
                </c:pt>
                <c:pt idx="3">
                  <c:v>88.27</c:v>
                </c:pt>
                <c:pt idx="4">
                  <c:v>86.95</c:v>
                </c:pt>
              </c:numCache>
            </c:numRef>
          </c:val>
          <c:extLst>
            <c:ext xmlns:c16="http://schemas.microsoft.com/office/drawing/2014/chart" uri="{C3380CC4-5D6E-409C-BE32-E72D297353CC}">
              <c16:uniqueId val="{00000000-6948-44BE-814C-899EF23BA0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60.12</c:v>
                </c:pt>
                <c:pt idx="4">
                  <c:v>60.34</c:v>
                </c:pt>
              </c:numCache>
            </c:numRef>
          </c:val>
          <c:smooth val="0"/>
          <c:extLst>
            <c:ext xmlns:c16="http://schemas.microsoft.com/office/drawing/2014/chart" uri="{C3380CC4-5D6E-409C-BE32-E72D297353CC}">
              <c16:uniqueId val="{00000001-6948-44BE-814C-899EF23BA0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90.5</c:v>
                </c:pt>
                <c:pt idx="1">
                  <c:v>91.54</c:v>
                </c:pt>
                <c:pt idx="2">
                  <c:v>90.09</c:v>
                </c:pt>
                <c:pt idx="3">
                  <c:v>90.76</c:v>
                </c:pt>
                <c:pt idx="4">
                  <c:v>90.24</c:v>
                </c:pt>
              </c:numCache>
            </c:numRef>
          </c:val>
          <c:extLst>
            <c:ext xmlns:c16="http://schemas.microsoft.com/office/drawing/2014/chart" uri="{C3380CC4-5D6E-409C-BE32-E72D297353CC}">
              <c16:uniqueId val="{00000000-BCB5-4070-A167-FD52CCDF89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84.24</c:v>
                </c:pt>
                <c:pt idx="4">
                  <c:v>84.19</c:v>
                </c:pt>
              </c:numCache>
            </c:numRef>
          </c:val>
          <c:smooth val="0"/>
          <c:extLst>
            <c:ext xmlns:c16="http://schemas.microsoft.com/office/drawing/2014/chart" uri="{C3380CC4-5D6E-409C-BE32-E72D297353CC}">
              <c16:uniqueId val="{00000001-BCB5-4070-A167-FD52CCDF89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110.77</c:v>
                </c:pt>
                <c:pt idx="1">
                  <c:v>120.47</c:v>
                </c:pt>
                <c:pt idx="2">
                  <c:v>122.62</c:v>
                </c:pt>
                <c:pt idx="3">
                  <c:v>112.59</c:v>
                </c:pt>
                <c:pt idx="4">
                  <c:v>113.06</c:v>
                </c:pt>
              </c:numCache>
            </c:numRef>
          </c:val>
          <c:extLst>
            <c:ext xmlns:c16="http://schemas.microsoft.com/office/drawing/2014/chart" uri="{C3380CC4-5D6E-409C-BE32-E72D297353CC}">
              <c16:uniqueId val="{00000000-ACA1-42FA-92E5-DE336DCDEC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108.83</c:v>
                </c:pt>
                <c:pt idx="4">
                  <c:v>109.23</c:v>
                </c:pt>
              </c:numCache>
            </c:numRef>
          </c:val>
          <c:smooth val="0"/>
          <c:extLst>
            <c:ext xmlns:c16="http://schemas.microsoft.com/office/drawing/2014/chart" uri="{C3380CC4-5D6E-409C-BE32-E72D297353CC}">
              <c16:uniqueId val="{00000001-ACA1-42FA-92E5-DE336DCDEC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49.16</c:v>
                </c:pt>
                <c:pt idx="1">
                  <c:v>51.1</c:v>
                </c:pt>
                <c:pt idx="2">
                  <c:v>52.79</c:v>
                </c:pt>
                <c:pt idx="3">
                  <c:v>48.36</c:v>
                </c:pt>
                <c:pt idx="4">
                  <c:v>49.36</c:v>
                </c:pt>
              </c:numCache>
            </c:numRef>
          </c:val>
          <c:extLst>
            <c:ext xmlns:c16="http://schemas.microsoft.com/office/drawing/2014/chart" uri="{C3380CC4-5D6E-409C-BE32-E72D297353CC}">
              <c16:uniqueId val="{00000000-11AE-43AF-B9B6-D145BFD1D5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48.83</c:v>
                </c:pt>
                <c:pt idx="4">
                  <c:v>49.96</c:v>
                </c:pt>
              </c:numCache>
            </c:numRef>
          </c:val>
          <c:smooth val="0"/>
          <c:extLst>
            <c:ext xmlns:c16="http://schemas.microsoft.com/office/drawing/2014/chart" uri="{C3380CC4-5D6E-409C-BE32-E72D297353CC}">
              <c16:uniqueId val="{00000001-11AE-43AF-B9B6-D145BFD1D5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quot;-&quot;">
                  <c:v>0.88</c:v>
                </c:pt>
                <c:pt idx="1">
                  <c:v>0</c:v>
                </c:pt>
                <c:pt idx="2">
                  <c:v>0</c:v>
                </c:pt>
                <c:pt idx="3">
                  <c:v>0</c:v>
                </c:pt>
                <c:pt idx="4">
                  <c:v>0</c:v>
                </c:pt>
              </c:numCache>
            </c:numRef>
          </c:val>
          <c:extLst>
            <c:ext xmlns:c16="http://schemas.microsoft.com/office/drawing/2014/chart" uri="{C3380CC4-5D6E-409C-BE32-E72D297353CC}">
              <c16:uniqueId val="{00000000-FF94-44D2-A47B-583252DBB2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18.18</c:v>
                </c:pt>
                <c:pt idx="4">
                  <c:v>19.32</c:v>
                </c:pt>
              </c:numCache>
            </c:numRef>
          </c:val>
          <c:smooth val="0"/>
          <c:extLst>
            <c:ext xmlns:c16="http://schemas.microsoft.com/office/drawing/2014/chart" uri="{C3380CC4-5D6E-409C-BE32-E72D297353CC}">
              <c16:uniqueId val="{00000001-FF94-44D2-A47B-583252DBB2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C9-4AF9-8C9B-7FF6047DD3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4.34</c:v>
                </c:pt>
                <c:pt idx="4">
                  <c:v>4.6900000000000004</c:v>
                </c:pt>
              </c:numCache>
            </c:numRef>
          </c:val>
          <c:smooth val="0"/>
          <c:extLst>
            <c:ext xmlns:c16="http://schemas.microsoft.com/office/drawing/2014/chart" uri="{C3380CC4-5D6E-409C-BE32-E72D297353CC}">
              <c16:uniqueId val="{00000001-7CC9-4AF9-8C9B-7FF6047DD3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349.84</c:v>
                </c:pt>
                <c:pt idx="1">
                  <c:v>497.8</c:v>
                </c:pt>
                <c:pt idx="2">
                  <c:v>491.13</c:v>
                </c:pt>
                <c:pt idx="3">
                  <c:v>489.41</c:v>
                </c:pt>
                <c:pt idx="4">
                  <c:v>437.37</c:v>
                </c:pt>
              </c:numCache>
            </c:numRef>
          </c:val>
          <c:extLst>
            <c:ext xmlns:c16="http://schemas.microsoft.com/office/drawing/2014/chart" uri="{C3380CC4-5D6E-409C-BE32-E72D297353CC}">
              <c16:uniqueId val="{00000000-2BD0-4925-932E-58C6CDD1B0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327.77</c:v>
                </c:pt>
                <c:pt idx="4">
                  <c:v>338.02</c:v>
                </c:pt>
              </c:numCache>
            </c:numRef>
          </c:val>
          <c:smooth val="0"/>
          <c:extLst>
            <c:ext xmlns:c16="http://schemas.microsoft.com/office/drawing/2014/chart" uri="{C3380CC4-5D6E-409C-BE32-E72D297353CC}">
              <c16:uniqueId val="{00000001-2BD0-4925-932E-58C6CDD1B0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236.54</c:v>
                </c:pt>
                <c:pt idx="1">
                  <c:v>217.33</c:v>
                </c:pt>
                <c:pt idx="2">
                  <c:v>200.09</c:v>
                </c:pt>
                <c:pt idx="3">
                  <c:v>167.12</c:v>
                </c:pt>
                <c:pt idx="4">
                  <c:v>155.15</c:v>
                </c:pt>
              </c:numCache>
            </c:numRef>
          </c:val>
          <c:extLst>
            <c:ext xmlns:c16="http://schemas.microsoft.com/office/drawing/2014/chart" uri="{C3380CC4-5D6E-409C-BE32-E72D297353CC}">
              <c16:uniqueId val="{00000000-90C8-4D32-B38E-2F2E489DAF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397.1</c:v>
                </c:pt>
                <c:pt idx="4">
                  <c:v>379.91</c:v>
                </c:pt>
              </c:numCache>
            </c:numRef>
          </c:val>
          <c:smooth val="0"/>
          <c:extLst>
            <c:ext xmlns:c16="http://schemas.microsoft.com/office/drawing/2014/chart" uri="{C3380CC4-5D6E-409C-BE32-E72D297353CC}">
              <c16:uniqueId val="{00000001-90C8-4D32-B38E-2F2E489DAF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101.3</c:v>
                </c:pt>
                <c:pt idx="1">
                  <c:v>110.41</c:v>
                </c:pt>
                <c:pt idx="2">
                  <c:v>112.3</c:v>
                </c:pt>
                <c:pt idx="3">
                  <c:v>104.62</c:v>
                </c:pt>
                <c:pt idx="4">
                  <c:v>105.32</c:v>
                </c:pt>
              </c:numCache>
            </c:numRef>
          </c:val>
          <c:extLst>
            <c:ext xmlns:c16="http://schemas.microsoft.com/office/drawing/2014/chart" uri="{C3380CC4-5D6E-409C-BE32-E72D297353CC}">
              <c16:uniqueId val="{00000000-8899-40E9-96DC-C3D4271723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95.79</c:v>
                </c:pt>
                <c:pt idx="4">
                  <c:v>98.3</c:v>
                </c:pt>
              </c:numCache>
            </c:numRef>
          </c:val>
          <c:smooth val="0"/>
          <c:extLst>
            <c:ext xmlns:c16="http://schemas.microsoft.com/office/drawing/2014/chart" uri="{C3380CC4-5D6E-409C-BE32-E72D297353CC}">
              <c16:uniqueId val="{00000001-8899-40E9-96DC-C3D4271723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165.72</c:v>
                </c:pt>
                <c:pt idx="1">
                  <c:v>152.11000000000001</c:v>
                </c:pt>
                <c:pt idx="2">
                  <c:v>149.99</c:v>
                </c:pt>
                <c:pt idx="3">
                  <c:v>169.23</c:v>
                </c:pt>
                <c:pt idx="4">
                  <c:v>171.21</c:v>
                </c:pt>
              </c:numCache>
            </c:numRef>
          </c:val>
          <c:extLst>
            <c:ext xmlns:c16="http://schemas.microsoft.com/office/drawing/2014/chart" uri="{C3380CC4-5D6E-409C-BE32-E72D297353CC}">
              <c16:uniqueId val="{00000000-EE75-4093-8FEE-9FE4647D3D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171.13</c:v>
                </c:pt>
                <c:pt idx="4">
                  <c:v>173.7</c:v>
                </c:pt>
              </c:numCache>
            </c:numRef>
          </c:val>
          <c:smooth val="0"/>
          <c:extLst>
            <c:ext xmlns:c16="http://schemas.microsoft.com/office/drawing/2014/chart" uri="{C3380CC4-5D6E-409C-BE32-E72D297353CC}">
              <c16:uniqueId val="{00000001-EE75-4093-8FEE-9FE4647D3D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宇土市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36584</v>
      </c>
      <c r="AM8" s="45"/>
      <c r="AN8" s="45"/>
      <c r="AO8" s="45"/>
      <c r="AP8" s="45"/>
      <c r="AQ8" s="45"/>
      <c r="AR8" s="45"/>
      <c r="AS8" s="45"/>
      <c r="AT8" s="46">
        <f>データ!$S$6</f>
        <v>74.3</v>
      </c>
      <c r="AU8" s="47"/>
      <c r="AV8" s="47"/>
      <c r="AW8" s="47"/>
      <c r="AX8" s="47"/>
      <c r="AY8" s="47"/>
      <c r="AZ8" s="47"/>
      <c r="BA8" s="47"/>
      <c r="BB8" s="48">
        <f>データ!$T$6</f>
        <v>492.38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74.45</v>
      </c>
      <c r="J10" s="47"/>
      <c r="K10" s="47"/>
      <c r="L10" s="47"/>
      <c r="M10" s="47"/>
      <c r="N10" s="47"/>
      <c r="O10" s="81"/>
      <c r="P10" s="48">
        <f>データ!$P$6</f>
        <v>84.29</v>
      </c>
      <c r="Q10" s="48"/>
      <c r="R10" s="48"/>
      <c r="S10" s="48"/>
      <c r="T10" s="48"/>
      <c r="U10" s="48"/>
      <c r="V10" s="48"/>
      <c r="W10" s="45">
        <f>データ!$Q$6</f>
        <v>3780</v>
      </c>
      <c r="X10" s="45"/>
      <c r="Y10" s="45"/>
      <c r="Z10" s="45"/>
      <c r="AA10" s="45"/>
      <c r="AB10" s="45"/>
      <c r="AC10" s="45"/>
      <c r="AD10" s="2"/>
      <c r="AE10" s="2"/>
      <c r="AF10" s="2"/>
      <c r="AG10" s="2"/>
      <c r="AH10" s="2"/>
      <c r="AI10" s="2"/>
      <c r="AJ10" s="2"/>
      <c r="AK10" s="2"/>
      <c r="AL10" s="45">
        <f>データ!$U$6</f>
        <v>30770</v>
      </c>
      <c r="AM10" s="45"/>
      <c r="AN10" s="45"/>
      <c r="AO10" s="45"/>
      <c r="AP10" s="45"/>
      <c r="AQ10" s="45"/>
      <c r="AR10" s="45"/>
      <c r="AS10" s="45"/>
      <c r="AT10" s="46">
        <f>データ!$V$6</f>
        <v>24.85</v>
      </c>
      <c r="AU10" s="47"/>
      <c r="AV10" s="47"/>
      <c r="AW10" s="47"/>
      <c r="AX10" s="47"/>
      <c r="AY10" s="47"/>
      <c r="AZ10" s="47"/>
      <c r="BA10" s="47"/>
      <c r="BB10" s="48">
        <f>データ!$W$6</f>
        <v>1238.23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JV+9mk4oAcma/vpBvHte1oiuJgXfkYuE+rYQ2/TSIitHqRWHIl+1cjwbETVXuTW0rd4E+pvDzfW/BhQqjdVA==" saltValue="CkWVxWokTpUAT+P7BWcc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432113</v>
      </c>
      <c r="D6" s="20">
        <f t="shared" si="3"/>
        <v>46</v>
      </c>
      <c r="E6" s="20">
        <f t="shared" si="3"/>
        <v>1</v>
      </c>
      <c r="F6" s="20">
        <f t="shared" si="3"/>
        <v>0</v>
      </c>
      <c r="G6" s="20">
        <f t="shared" si="3"/>
        <v>1</v>
      </c>
      <c r="H6" s="20" t="str">
        <f t="shared" si="3"/>
        <v>熊本県　宇土市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74.45</v>
      </c>
      <c r="P6" s="21">
        <f t="shared" si="3"/>
        <v>84.29</v>
      </c>
      <c r="Q6" s="21">
        <f t="shared" si="3"/>
        <v>3780</v>
      </c>
      <c r="R6" s="21">
        <f t="shared" si="3"/>
        <v>36584</v>
      </c>
      <c r="S6" s="21">
        <f t="shared" si="3"/>
        <v>74.3</v>
      </c>
      <c r="T6" s="21">
        <f t="shared" si="3"/>
        <v>492.38</v>
      </c>
      <c r="U6" s="21">
        <f t="shared" si="3"/>
        <v>30770</v>
      </c>
      <c r="V6" s="21">
        <f t="shared" si="3"/>
        <v>24.85</v>
      </c>
      <c r="W6" s="21">
        <f t="shared" si="3"/>
        <v>1238.23</v>
      </c>
      <c r="X6" s="22">
        <f>IF(X7="",NA(),X7)</f>
        <v>110.77</v>
      </c>
      <c r="Y6" s="22">
        <f t="shared" ref="Y6:AG6" si="4">IF(Y7="",NA(),Y7)</f>
        <v>120.47</v>
      </c>
      <c r="Z6" s="22">
        <f t="shared" si="4"/>
        <v>122.62</v>
      </c>
      <c r="AA6" s="22">
        <f t="shared" si="4"/>
        <v>112.59</v>
      </c>
      <c r="AB6" s="22">
        <f t="shared" si="4"/>
        <v>113.06</v>
      </c>
      <c r="AC6" s="22">
        <f t="shared" si="4"/>
        <v>110.05</v>
      </c>
      <c r="AD6" s="22">
        <f t="shared" si="4"/>
        <v>108.87</v>
      </c>
      <c r="AE6" s="22">
        <f t="shared" si="4"/>
        <v>108.61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4.34</v>
      </c>
      <c r="AR6" s="22">
        <f t="shared" si="5"/>
        <v>4.6900000000000004</v>
      </c>
      <c r="AS6" s="21" t="str">
        <f>IF(AS7="","",IF(AS7="-","【-】","【"&amp;SUBSTITUTE(TEXT(AS7,"#,##0.00"),"-","△")&amp;"】"))</f>
        <v>【1.30】</v>
      </c>
      <c r="AT6" s="22">
        <f>IF(AT7="",NA(),AT7)</f>
        <v>349.84</v>
      </c>
      <c r="AU6" s="22">
        <f t="shared" ref="AU6:BC6" si="6">IF(AU7="",NA(),AU7)</f>
        <v>497.8</v>
      </c>
      <c r="AV6" s="22">
        <f t="shared" si="6"/>
        <v>491.13</v>
      </c>
      <c r="AW6" s="22">
        <f t="shared" si="6"/>
        <v>489.41</v>
      </c>
      <c r="AX6" s="22">
        <f t="shared" si="6"/>
        <v>437.37</v>
      </c>
      <c r="AY6" s="22">
        <f t="shared" si="6"/>
        <v>359.47</v>
      </c>
      <c r="AZ6" s="22">
        <f t="shared" si="6"/>
        <v>369.69</v>
      </c>
      <c r="BA6" s="22">
        <f t="shared" si="6"/>
        <v>379.08</v>
      </c>
      <c r="BB6" s="22">
        <f t="shared" si="6"/>
        <v>327.77</v>
      </c>
      <c r="BC6" s="22">
        <f t="shared" si="6"/>
        <v>338.02</v>
      </c>
      <c r="BD6" s="21" t="str">
        <f>IF(BD7="","",IF(BD7="-","【-】","【"&amp;SUBSTITUTE(TEXT(BD7,"#,##0.00"),"-","△")&amp;"】"))</f>
        <v>【261.51】</v>
      </c>
      <c r="BE6" s="22">
        <f>IF(BE7="",NA(),BE7)</f>
        <v>236.54</v>
      </c>
      <c r="BF6" s="22">
        <f t="shared" ref="BF6:BN6" si="7">IF(BF7="",NA(),BF7)</f>
        <v>217.33</v>
      </c>
      <c r="BG6" s="22">
        <f t="shared" si="7"/>
        <v>200.09</v>
      </c>
      <c r="BH6" s="22">
        <f t="shared" si="7"/>
        <v>167.12</v>
      </c>
      <c r="BI6" s="22">
        <f t="shared" si="7"/>
        <v>155.15</v>
      </c>
      <c r="BJ6" s="22">
        <f t="shared" si="7"/>
        <v>401.79</v>
      </c>
      <c r="BK6" s="22">
        <f t="shared" si="7"/>
        <v>402.99</v>
      </c>
      <c r="BL6" s="22">
        <f t="shared" si="7"/>
        <v>398.98</v>
      </c>
      <c r="BM6" s="22">
        <f t="shared" si="7"/>
        <v>397.1</v>
      </c>
      <c r="BN6" s="22">
        <f t="shared" si="7"/>
        <v>379.91</v>
      </c>
      <c r="BO6" s="21" t="str">
        <f>IF(BO7="","",IF(BO7="-","【-】","【"&amp;SUBSTITUTE(TEXT(BO7,"#,##0.00"),"-","△")&amp;"】"))</f>
        <v>【265.16】</v>
      </c>
      <c r="BP6" s="22">
        <f>IF(BP7="",NA(),BP7)</f>
        <v>101.3</v>
      </c>
      <c r="BQ6" s="22">
        <f t="shared" ref="BQ6:BY6" si="8">IF(BQ7="",NA(),BQ7)</f>
        <v>110.41</v>
      </c>
      <c r="BR6" s="22">
        <f t="shared" si="8"/>
        <v>112.3</v>
      </c>
      <c r="BS6" s="22">
        <f t="shared" si="8"/>
        <v>104.62</v>
      </c>
      <c r="BT6" s="22">
        <f t="shared" si="8"/>
        <v>105.32</v>
      </c>
      <c r="BU6" s="22">
        <f t="shared" si="8"/>
        <v>100.12</v>
      </c>
      <c r="BV6" s="22">
        <f t="shared" si="8"/>
        <v>98.66</v>
      </c>
      <c r="BW6" s="22">
        <f t="shared" si="8"/>
        <v>98.64</v>
      </c>
      <c r="BX6" s="22">
        <f t="shared" si="8"/>
        <v>95.79</v>
      </c>
      <c r="BY6" s="22">
        <f t="shared" si="8"/>
        <v>98.3</v>
      </c>
      <c r="BZ6" s="21" t="str">
        <f>IF(BZ7="","",IF(BZ7="-","【-】","【"&amp;SUBSTITUTE(TEXT(BZ7,"#,##0.00"),"-","△")&amp;"】"))</f>
        <v>【102.35】</v>
      </c>
      <c r="CA6" s="22">
        <f>IF(CA7="",NA(),CA7)</f>
        <v>165.72</v>
      </c>
      <c r="CB6" s="22">
        <f t="shared" ref="CB6:CJ6" si="9">IF(CB7="",NA(),CB7)</f>
        <v>152.11000000000001</v>
      </c>
      <c r="CC6" s="22">
        <f t="shared" si="9"/>
        <v>149.99</v>
      </c>
      <c r="CD6" s="22">
        <f t="shared" si="9"/>
        <v>169.23</v>
      </c>
      <c r="CE6" s="22">
        <f t="shared" si="9"/>
        <v>171.21</v>
      </c>
      <c r="CF6" s="22">
        <f t="shared" si="9"/>
        <v>174.97</v>
      </c>
      <c r="CG6" s="22">
        <f t="shared" si="9"/>
        <v>178.59</v>
      </c>
      <c r="CH6" s="22">
        <f t="shared" si="9"/>
        <v>178.92</v>
      </c>
      <c r="CI6" s="22">
        <f t="shared" si="9"/>
        <v>171.13</v>
      </c>
      <c r="CJ6" s="22">
        <f t="shared" si="9"/>
        <v>173.7</v>
      </c>
      <c r="CK6" s="21" t="str">
        <f>IF(CK7="","",IF(CK7="-","【-】","【"&amp;SUBSTITUTE(TEXT(CK7,"#,##0.00"),"-","△")&amp;"】"))</f>
        <v>【167.74】</v>
      </c>
      <c r="CL6" s="22">
        <f>IF(CL7="",NA(),CL7)</f>
        <v>78.34</v>
      </c>
      <c r="CM6" s="22">
        <f t="shared" ref="CM6:CU6" si="10">IF(CM7="",NA(),CM7)</f>
        <v>78.17</v>
      </c>
      <c r="CN6" s="22">
        <f t="shared" si="10"/>
        <v>78.930000000000007</v>
      </c>
      <c r="CO6" s="22">
        <f t="shared" si="10"/>
        <v>88.27</v>
      </c>
      <c r="CP6" s="22">
        <f t="shared" si="10"/>
        <v>86.95</v>
      </c>
      <c r="CQ6" s="22">
        <f t="shared" si="10"/>
        <v>55.63</v>
      </c>
      <c r="CR6" s="22">
        <f t="shared" si="10"/>
        <v>55.03</v>
      </c>
      <c r="CS6" s="22">
        <f t="shared" si="10"/>
        <v>55.14</v>
      </c>
      <c r="CT6" s="22">
        <f t="shared" si="10"/>
        <v>60.12</v>
      </c>
      <c r="CU6" s="22">
        <f t="shared" si="10"/>
        <v>60.34</v>
      </c>
      <c r="CV6" s="21" t="str">
        <f>IF(CV7="","",IF(CV7="-","【-】","【"&amp;SUBSTITUTE(TEXT(CV7,"#,##0.00"),"-","△")&amp;"】"))</f>
        <v>【60.29】</v>
      </c>
      <c r="CW6" s="22">
        <f>IF(CW7="",NA(),CW7)</f>
        <v>90.5</v>
      </c>
      <c r="CX6" s="22">
        <f t="shared" ref="CX6:DF6" si="11">IF(CX7="",NA(),CX7)</f>
        <v>91.54</v>
      </c>
      <c r="CY6" s="22">
        <f t="shared" si="11"/>
        <v>90.09</v>
      </c>
      <c r="CZ6" s="22">
        <f t="shared" si="11"/>
        <v>90.76</v>
      </c>
      <c r="DA6" s="22">
        <f t="shared" si="11"/>
        <v>90.24</v>
      </c>
      <c r="DB6" s="22">
        <f t="shared" si="11"/>
        <v>82.04</v>
      </c>
      <c r="DC6" s="22">
        <f t="shared" si="11"/>
        <v>81.900000000000006</v>
      </c>
      <c r="DD6" s="22">
        <f t="shared" si="11"/>
        <v>81.39</v>
      </c>
      <c r="DE6" s="22">
        <f t="shared" si="11"/>
        <v>84.24</v>
      </c>
      <c r="DF6" s="22">
        <f t="shared" si="11"/>
        <v>84.19</v>
      </c>
      <c r="DG6" s="21" t="str">
        <f>IF(DG7="","",IF(DG7="-","【-】","【"&amp;SUBSTITUTE(TEXT(DG7,"#,##0.00"),"-","△")&amp;"】"))</f>
        <v>【90.12】</v>
      </c>
      <c r="DH6" s="22">
        <f>IF(DH7="",NA(),DH7)</f>
        <v>49.16</v>
      </c>
      <c r="DI6" s="22">
        <f t="shared" ref="DI6:DQ6" si="12">IF(DI7="",NA(),DI7)</f>
        <v>51.1</v>
      </c>
      <c r="DJ6" s="22">
        <f t="shared" si="12"/>
        <v>52.79</v>
      </c>
      <c r="DK6" s="22">
        <f t="shared" si="12"/>
        <v>48.36</v>
      </c>
      <c r="DL6" s="22">
        <f t="shared" si="12"/>
        <v>49.36</v>
      </c>
      <c r="DM6" s="22">
        <f t="shared" si="12"/>
        <v>48.05</v>
      </c>
      <c r="DN6" s="22">
        <f t="shared" si="12"/>
        <v>48.87</v>
      </c>
      <c r="DO6" s="22">
        <f t="shared" si="12"/>
        <v>49.92</v>
      </c>
      <c r="DP6" s="22">
        <f t="shared" si="12"/>
        <v>48.83</v>
      </c>
      <c r="DQ6" s="22">
        <f t="shared" si="12"/>
        <v>49.96</v>
      </c>
      <c r="DR6" s="21" t="str">
        <f>IF(DR7="","",IF(DR7="-","【-】","【"&amp;SUBSTITUTE(TEXT(DR7,"#,##0.00"),"-","△")&amp;"】"))</f>
        <v>【50.88】</v>
      </c>
      <c r="DS6" s="22">
        <f>IF(DS7="",NA(),DS7)</f>
        <v>0.88</v>
      </c>
      <c r="DT6" s="21">
        <f t="shared" ref="DT6:EB6" si="13">IF(DT7="",NA(),DT7)</f>
        <v>0</v>
      </c>
      <c r="DU6" s="21">
        <f t="shared" si="13"/>
        <v>0</v>
      </c>
      <c r="DV6" s="21">
        <f t="shared" si="13"/>
        <v>0</v>
      </c>
      <c r="DW6" s="21">
        <f t="shared" si="13"/>
        <v>0</v>
      </c>
      <c r="DX6" s="22">
        <f t="shared" si="13"/>
        <v>13.39</v>
      </c>
      <c r="DY6" s="22">
        <f t="shared" si="13"/>
        <v>14.85</v>
      </c>
      <c r="DZ6" s="22">
        <f t="shared" si="13"/>
        <v>16.88</v>
      </c>
      <c r="EA6" s="22">
        <f t="shared" si="13"/>
        <v>18.18</v>
      </c>
      <c r="EB6" s="22">
        <f t="shared" si="13"/>
        <v>19.32</v>
      </c>
      <c r="EC6" s="21" t="str">
        <f>IF(EC7="","",IF(EC7="-","【-】","【"&amp;SUBSTITUTE(TEXT(EC7,"#,##0.00"),"-","△")&amp;"】"))</f>
        <v>【22.30】</v>
      </c>
      <c r="ED6" s="21">
        <f>IF(ED7="",NA(),ED7)</f>
        <v>0</v>
      </c>
      <c r="EE6" s="22">
        <f t="shared" ref="EE6:EM6" si="14">IF(EE7="",NA(),EE7)</f>
        <v>0.09</v>
      </c>
      <c r="EF6" s="22">
        <f t="shared" si="14"/>
        <v>1.1399999999999999</v>
      </c>
      <c r="EG6" s="22">
        <f t="shared" si="14"/>
        <v>0.41</v>
      </c>
      <c r="EH6" s="22">
        <f t="shared" si="14"/>
        <v>1.07</v>
      </c>
      <c r="EI6" s="22">
        <f t="shared" si="14"/>
        <v>0.54</v>
      </c>
      <c r="EJ6" s="22">
        <f t="shared" si="14"/>
        <v>0.5</v>
      </c>
      <c r="EK6" s="22">
        <f t="shared" si="14"/>
        <v>0.52</v>
      </c>
      <c r="EL6" s="22">
        <f t="shared" si="14"/>
        <v>0.56999999999999995</v>
      </c>
      <c r="EM6" s="22">
        <f t="shared" si="14"/>
        <v>0.52</v>
      </c>
      <c r="EN6" s="21" t="str">
        <f>IF(EN7="","",IF(EN7="-","【-】","【"&amp;SUBSTITUTE(TEXT(EN7,"#,##0.00"),"-","△")&amp;"】"))</f>
        <v>【0.66】</v>
      </c>
    </row>
    <row r="7" spans="1:144" s="23" customFormat="1" x14ac:dyDescent="0.15">
      <c r="A7" s="15"/>
      <c r="B7" s="24">
        <v>2021</v>
      </c>
      <c r="C7" s="24">
        <v>432113</v>
      </c>
      <c r="D7" s="24">
        <v>46</v>
      </c>
      <c r="E7" s="24">
        <v>1</v>
      </c>
      <c r="F7" s="24">
        <v>0</v>
      </c>
      <c r="G7" s="24">
        <v>1</v>
      </c>
      <c r="H7" s="24" t="s">
        <v>93</v>
      </c>
      <c r="I7" s="24" t="s">
        <v>94</v>
      </c>
      <c r="J7" s="24" t="s">
        <v>95</v>
      </c>
      <c r="K7" s="24" t="s">
        <v>96</v>
      </c>
      <c r="L7" s="24" t="s">
        <v>97</v>
      </c>
      <c r="M7" s="24" t="s">
        <v>98</v>
      </c>
      <c r="N7" s="25" t="s">
        <v>99</v>
      </c>
      <c r="O7" s="25">
        <v>74.45</v>
      </c>
      <c r="P7" s="25">
        <v>84.29</v>
      </c>
      <c r="Q7" s="25">
        <v>3780</v>
      </c>
      <c r="R7" s="25">
        <v>36584</v>
      </c>
      <c r="S7" s="25">
        <v>74.3</v>
      </c>
      <c r="T7" s="25">
        <v>492.38</v>
      </c>
      <c r="U7" s="25">
        <v>30770</v>
      </c>
      <c r="V7" s="25">
        <v>24.85</v>
      </c>
      <c r="W7" s="25">
        <v>1238.23</v>
      </c>
      <c r="X7" s="25">
        <v>110.77</v>
      </c>
      <c r="Y7" s="25">
        <v>120.47</v>
      </c>
      <c r="Z7" s="25">
        <v>122.62</v>
      </c>
      <c r="AA7" s="25">
        <v>112.59</v>
      </c>
      <c r="AB7" s="25">
        <v>113.06</v>
      </c>
      <c r="AC7" s="25">
        <v>110.05</v>
      </c>
      <c r="AD7" s="25">
        <v>108.87</v>
      </c>
      <c r="AE7" s="25">
        <v>108.61</v>
      </c>
      <c r="AF7" s="25">
        <v>108.83</v>
      </c>
      <c r="AG7" s="25">
        <v>109.23</v>
      </c>
      <c r="AH7" s="25">
        <v>111.39</v>
      </c>
      <c r="AI7" s="25">
        <v>0</v>
      </c>
      <c r="AJ7" s="25">
        <v>0</v>
      </c>
      <c r="AK7" s="25">
        <v>0</v>
      </c>
      <c r="AL7" s="25">
        <v>0</v>
      </c>
      <c r="AM7" s="25">
        <v>0</v>
      </c>
      <c r="AN7" s="25">
        <v>2.64</v>
      </c>
      <c r="AO7" s="25">
        <v>3.16</v>
      </c>
      <c r="AP7" s="25">
        <v>3.59</v>
      </c>
      <c r="AQ7" s="25">
        <v>4.34</v>
      </c>
      <c r="AR7" s="25">
        <v>4.6900000000000004</v>
      </c>
      <c r="AS7" s="25">
        <v>1.3</v>
      </c>
      <c r="AT7" s="25">
        <v>349.84</v>
      </c>
      <c r="AU7" s="25">
        <v>497.8</v>
      </c>
      <c r="AV7" s="25">
        <v>491.13</v>
      </c>
      <c r="AW7" s="25">
        <v>489.41</v>
      </c>
      <c r="AX7" s="25">
        <v>437.37</v>
      </c>
      <c r="AY7" s="25">
        <v>359.47</v>
      </c>
      <c r="AZ7" s="25">
        <v>369.69</v>
      </c>
      <c r="BA7" s="25">
        <v>379.08</v>
      </c>
      <c r="BB7" s="25">
        <v>327.77</v>
      </c>
      <c r="BC7" s="25">
        <v>338.02</v>
      </c>
      <c r="BD7" s="25">
        <v>261.51</v>
      </c>
      <c r="BE7" s="25">
        <v>236.54</v>
      </c>
      <c r="BF7" s="25">
        <v>217.33</v>
      </c>
      <c r="BG7" s="25">
        <v>200.09</v>
      </c>
      <c r="BH7" s="25">
        <v>167.12</v>
      </c>
      <c r="BI7" s="25">
        <v>155.15</v>
      </c>
      <c r="BJ7" s="25">
        <v>401.79</v>
      </c>
      <c r="BK7" s="25">
        <v>402.99</v>
      </c>
      <c r="BL7" s="25">
        <v>398.98</v>
      </c>
      <c r="BM7" s="25">
        <v>397.1</v>
      </c>
      <c r="BN7" s="25">
        <v>379.91</v>
      </c>
      <c r="BO7" s="25">
        <v>265.16000000000003</v>
      </c>
      <c r="BP7" s="25">
        <v>101.3</v>
      </c>
      <c r="BQ7" s="25">
        <v>110.41</v>
      </c>
      <c r="BR7" s="25">
        <v>112.3</v>
      </c>
      <c r="BS7" s="25">
        <v>104.62</v>
      </c>
      <c r="BT7" s="25">
        <v>105.32</v>
      </c>
      <c r="BU7" s="25">
        <v>100.12</v>
      </c>
      <c r="BV7" s="25">
        <v>98.66</v>
      </c>
      <c r="BW7" s="25">
        <v>98.64</v>
      </c>
      <c r="BX7" s="25">
        <v>95.79</v>
      </c>
      <c r="BY7" s="25">
        <v>98.3</v>
      </c>
      <c r="BZ7" s="25">
        <v>102.35</v>
      </c>
      <c r="CA7" s="25">
        <v>165.72</v>
      </c>
      <c r="CB7" s="25">
        <v>152.11000000000001</v>
      </c>
      <c r="CC7" s="25">
        <v>149.99</v>
      </c>
      <c r="CD7" s="25">
        <v>169.23</v>
      </c>
      <c r="CE7" s="25">
        <v>171.21</v>
      </c>
      <c r="CF7" s="25">
        <v>174.97</v>
      </c>
      <c r="CG7" s="25">
        <v>178.59</v>
      </c>
      <c r="CH7" s="25">
        <v>178.92</v>
      </c>
      <c r="CI7" s="25">
        <v>171.13</v>
      </c>
      <c r="CJ7" s="25">
        <v>173.7</v>
      </c>
      <c r="CK7" s="25">
        <v>167.74</v>
      </c>
      <c r="CL7" s="25">
        <v>78.34</v>
      </c>
      <c r="CM7" s="25">
        <v>78.17</v>
      </c>
      <c r="CN7" s="25">
        <v>78.930000000000007</v>
      </c>
      <c r="CO7" s="25">
        <v>88.27</v>
      </c>
      <c r="CP7" s="25">
        <v>86.95</v>
      </c>
      <c r="CQ7" s="25">
        <v>55.63</v>
      </c>
      <c r="CR7" s="25">
        <v>55.03</v>
      </c>
      <c r="CS7" s="25">
        <v>55.14</v>
      </c>
      <c r="CT7" s="25">
        <v>60.12</v>
      </c>
      <c r="CU7" s="25">
        <v>60.34</v>
      </c>
      <c r="CV7" s="25">
        <v>60.29</v>
      </c>
      <c r="CW7" s="25">
        <v>90.5</v>
      </c>
      <c r="CX7" s="25">
        <v>91.54</v>
      </c>
      <c r="CY7" s="25">
        <v>90.09</v>
      </c>
      <c r="CZ7" s="25">
        <v>90.76</v>
      </c>
      <c r="DA7" s="25">
        <v>90.24</v>
      </c>
      <c r="DB7" s="25">
        <v>82.04</v>
      </c>
      <c r="DC7" s="25">
        <v>81.900000000000006</v>
      </c>
      <c r="DD7" s="25">
        <v>81.39</v>
      </c>
      <c r="DE7" s="25">
        <v>84.24</v>
      </c>
      <c r="DF7" s="25">
        <v>84.19</v>
      </c>
      <c r="DG7" s="25">
        <v>90.12</v>
      </c>
      <c r="DH7" s="25">
        <v>49.16</v>
      </c>
      <c r="DI7" s="25">
        <v>51.1</v>
      </c>
      <c r="DJ7" s="25">
        <v>52.79</v>
      </c>
      <c r="DK7" s="25">
        <v>48.36</v>
      </c>
      <c r="DL7" s="25">
        <v>49.36</v>
      </c>
      <c r="DM7" s="25">
        <v>48.05</v>
      </c>
      <c r="DN7" s="25">
        <v>48.87</v>
      </c>
      <c r="DO7" s="25">
        <v>49.92</v>
      </c>
      <c r="DP7" s="25">
        <v>48.83</v>
      </c>
      <c r="DQ7" s="25">
        <v>49.96</v>
      </c>
      <c r="DR7" s="25">
        <v>50.88</v>
      </c>
      <c r="DS7" s="25">
        <v>0.88</v>
      </c>
      <c r="DT7" s="25">
        <v>0</v>
      </c>
      <c r="DU7" s="25">
        <v>0</v>
      </c>
      <c r="DV7" s="25">
        <v>0</v>
      </c>
      <c r="DW7" s="25">
        <v>0</v>
      </c>
      <c r="DX7" s="25">
        <v>13.39</v>
      </c>
      <c r="DY7" s="25">
        <v>14.85</v>
      </c>
      <c r="DZ7" s="25">
        <v>16.88</v>
      </c>
      <c r="EA7" s="25">
        <v>18.18</v>
      </c>
      <c r="EB7" s="25">
        <v>19.32</v>
      </c>
      <c r="EC7" s="25">
        <v>22.3</v>
      </c>
      <c r="ED7" s="25">
        <v>0</v>
      </c>
      <c r="EE7" s="25">
        <v>0.09</v>
      </c>
      <c r="EF7" s="25">
        <v>1.1399999999999999</v>
      </c>
      <c r="EG7" s="25">
        <v>0.41</v>
      </c>
      <c r="EH7" s="25">
        <v>1.07</v>
      </c>
      <c r="EI7" s="25">
        <v>0.54</v>
      </c>
      <c r="EJ7" s="25">
        <v>0.5</v>
      </c>
      <c r="EK7" s="25">
        <v>0.52</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寿</cp:lastModifiedBy>
  <cp:lastPrinted>2023-01-18T00:19:53Z</cp:lastPrinted>
  <dcterms:created xsi:type="dcterms:W3CDTF">2022-12-01T01:06:06Z</dcterms:created>
  <dcterms:modified xsi:type="dcterms:W3CDTF">2023-01-18T00:24:30Z</dcterms:modified>
  <cp:category/>
</cp:coreProperties>
</file>