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25 経営比較分析表（R2年度決算）★\04 県→国\公表資料\経営比較分析表\【ここへ格納】法非適用事業\111 観光\"/>
    </mc:Choice>
  </mc:AlternateContent>
  <workbookProtection workbookAlgorithmName="SHA-512" workbookHashValue="jcnY6ubc//0ErrryMUjVxUwJRQEMVPbX+U58ItOiKKVXXPiTbJk5ESjBQqdEgtH0mav+09ZAqZc0zaaNGUGo4g==" workbookSaltValue="oZSwokrCQ+OPL8Ard9D8PQ==" workbookSpinCount="100000" lockStructure="1"/>
  <bookViews>
    <workbookView xWindow="0" yWindow="0" windowWidth="20490" windowHeight="7050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LX77" i="4" s="1"/>
  <c r="DX7" i="5"/>
  <c r="LJ77" i="4" s="1"/>
  <c r="DW7" i="5"/>
  <c r="DV7" i="5"/>
  <c r="DJ7" i="5"/>
  <c r="DI7" i="5"/>
  <c r="CV7" i="5"/>
  <c r="CU7" i="5"/>
  <c r="CT7" i="5"/>
  <c r="CS7" i="5"/>
  <c r="CR7" i="5"/>
  <c r="CQ7" i="5"/>
  <c r="CP7" i="5"/>
  <c r="LX53" i="4" s="1"/>
  <c r="CO7" i="5"/>
  <c r="CN7" i="5"/>
  <c r="CM7" i="5"/>
  <c r="CK7" i="5"/>
  <c r="IX54" i="4" s="1"/>
  <c r="CJ7" i="5"/>
  <c r="CI7" i="5"/>
  <c r="CH7" i="5"/>
  <c r="CG7" i="5"/>
  <c r="GT54" i="4" s="1"/>
  <c r="CF7" i="5"/>
  <c r="IX53" i="4" s="1"/>
  <c r="CE7" i="5"/>
  <c r="CD7" i="5"/>
  <c r="CC7" i="5"/>
  <c r="HH53" i="4" s="1"/>
  <c r="CB7" i="5"/>
  <c r="GT53" i="4" s="1"/>
  <c r="BZ7" i="5"/>
  <c r="BY7" i="5"/>
  <c r="BX7" i="5"/>
  <c r="EH54" i="4" s="1"/>
  <c r="BW7" i="5"/>
  <c r="DT54" i="4" s="1"/>
  <c r="BV7" i="5"/>
  <c r="BU7" i="5"/>
  <c r="BT7" i="5"/>
  <c r="BS7" i="5"/>
  <c r="EH53" i="4" s="1"/>
  <c r="BR7" i="5"/>
  <c r="BQ7" i="5"/>
  <c r="BO7" i="5"/>
  <c r="BN7" i="5"/>
  <c r="BH54" i="4" s="1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IJ31" i="4" s="1"/>
  <c r="AW7" i="5"/>
  <c r="HV31" i="4" s="1"/>
  <c r="AV7" i="5"/>
  <c r="AU7" i="5"/>
  <c r="AS7" i="5"/>
  <c r="FJ32" i="4" s="1"/>
  <c r="AR7" i="5"/>
  <c r="AQ7" i="5"/>
  <c r="AP7" i="5"/>
  <c r="AO7" i="5"/>
  <c r="DF32" i="4" s="1"/>
  <c r="AN7" i="5"/>
  <c r="FJ31" i="4" s="1"/>
  <c r="AM7" i="5"/>
  <c r="AL7" i="5"/>
  <c r="AK7" i="5"/>
  <c r="AJ7" i="5"/>
  <c r="DF31" i="4" s="1"/>
  <c r="AH7" i="5"/>
  <c r="AG7" i="5"/>
  <c r="AF7" i="5"/>
  <c r="AT32" i="4" s="1"/>
  <c r="AE7" i="5"/>
  <c r="AF32" i="4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J54" i="4"/>
  <c r="HV54" i="4"/>
  <c r="HH54" i="4"/>
  <c r="FJ54" i="4"/>
  <c r="EV54" i="4"/>
  <c r="DF54" i="4"/>
  <c r="BV54" i="4"/>
  <c r="AT54" i="4"/>
  <c r="AF54" i="4"/>
  <c r="R54" i="4"/>
  <c r="ML53" i="4"/>
  <c r="LJ53" i="4"/>
  <c r="KV53" i="4"/>
  <c r="KH53" i="4"/>
  <c r="IJ53" i="4"/>
  <c r="HV53" i="4"/>
  <c r="FJ53" i="4"/>
  <c r="EV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EV32" i="4"/>
  <c r="EH32" i="4"/>
  <c r="DT32" i="4"/>
  <c r="BV32" i="4"/>
  <c r="BH32" i="4"/>
  <c r="R32" i="4"/>
  <c r="IX31" i="4"/>
  <c r="HH31" i="4"/>
  <c r="GT31" i="4"/>
  <c r="EV31" i="4"/>
  <c r="EH31" i="4"/>
  <c r="DT31" i="4"/>
  <c r="BV31" i="4"/>
  <c r="BH31" i="4"/>
  <c r="AT31" i="4"/>
  <c r="AF31" i="4"/>
  <c r="R31" i="4"/>
  <c r="LO10" i="4"/>
  <c r="JV10" i="4"/>
  <c r="IC10" i="4"/>
  <c r="DU10" i="4"/>
  <c r="CF10" i="4"/>
  <c r="AQ10" i="4"/>
  <c r="LO8" i="4"/>
  <c r="JV8" i="4"/>
  <c r="IC8" i="4"/>
  <c r="FJ8" i="4"/>
  <c r="DU8" i="4"/>
  <c r="CF8" i="4"/>
  <c r="AQ8" i="4"/>
  <c r="B8" i="4"/>
  <c r="M88" i="4" l="1"/>
  <c r="BV30" i="4"/>
  <c r="IX52" i="4"/>
  <c r="BV76" i="4"/>
  <c r="FJ52" i="4"/>
  <c r="IX30" i="4"/>
  <c r="FJ30" i="4"/>
  <c r="IX76" i="4"/>
  <c r="ML52" i="4"/>
  <c r="ML76" i="4"/>
  <c r="BV52" i="4"/>
  <c r="C11" i="5"/>
  <c r="D11" i="5"/>
  <c r="E11" i="5"/>
  <c r="B11" i="5"/>
  <c r="AT76" i="4" l="1"/>
  <c r="LJ76" i="4"/>
  <c r="AT52" i="4"/>
  <c r="EH30" i="4"/>
  <c r="HV76" i="4"/>
  <c r="LJ52" i="4"/>
  <c r="AT30" i="4"/>
  <c r="HV52" i="4"/>
  <c r="EH52" i="4"/>
  <c r="HV30" i="4"/>
  <c r="AF76" i="4"/>
  <c r="DT52" i="4"/>
  <c r="HH30" i="4"/>
  <c r="KV76" i="4"/>
  <c r="AF52" i="4"/>
  <c r="DT30" i="4"/>
  <c r="KV52" i="4"/>
  <c r="HH76" i="4"/>
  <c r="AF30" i="4"/>
  <c r="HH52" i="4"/>
  <c r="GT52" i="4"/>
  <c r="R76" i="4"/>
  <c r="DF52" i="4"/>
  <c r="GT30" i="4"/>
  <c r="R52" i="4"/>
  <c r="DF30" i="4"/>
  <c r="GT76" i="4"/>
  <c r="KH52" i="4"/>
  <c r="R30" i="4"/>
  <c r="KH76" i="4"/>
  <c r="BH52" i="4"/>
  <c r="IJ76" i="4"/>
  <c r="LX52" i="4"/>
  <c r="BH30" i="4"/>
  <c r="IJ52" i="4"/>
  <c r="EV52" i="4"/>
  <c r="LX76" i="4"/>
  <c r="BH76" i="4"/>
  <c r="IJ30" i="4"/>
  <c r="EV30" i="4"/>
</calcChain>
</file>

<file path=xl/sharedStrings.xml><?xml version="1.0" encoding="utf-8"?>
<sst xmlns="http://schemas.openxmlformats.org/spreadsheetml/2006/main" count="301" uniqueCount="136">
  <si>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</si>
  <si>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</si>
  <si>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</si>
  <si>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</si>
  <si>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</si>
  <si>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</si>
  <si>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</si>
  <si>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</si>
  <si>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</si>
  <si>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</si>
  <si>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</si>
  <si>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</si>
  <si>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</si>
  <si>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</si>
  <si>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</si>
  <si>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</si>
  <si>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</si>
  <si>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</si>
  <si>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</si>
  <si>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</si>
  <si>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</si>
  <si>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</si>
  <si>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</si>
  <si>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</si>
  <si>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</si>
  <si>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</si>
  <si>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</si>
  <si>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</si>
  <si>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</si>
  <si>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</si>
  <si>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</si>
  <si>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</si>
  <si>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</si>
  <si>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</si>
  <si>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</si>
  <si>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</si>
  <si>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</si>
  <si>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</si>
  <si>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</si>
  <si>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</si>
  <si>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</si>
  <si>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</si>
  <si>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</si>
  <si>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</si>
  <si>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</si>
  <si>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</si>
  <si>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</si>
  <si>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</si>
  <si>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</si>
  <si>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</si>
  <si>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</si>
  <si>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</si>
  <si>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</si>
  <si>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</si>
  <si>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</si>
  <si>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</si>
  <si>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</si>
  <si>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</si>
  <si>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</si>
  <si>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</si>
  <si>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</si>
  <si>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</si>
  <si>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</si>
  <si>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</si>
  <si>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</si>
  <si>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</si>
  <si>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</si>
  <si>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</si>
  <si>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</si>
  <si>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</si>
  <si>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</si>
  <si>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</si>
  <si>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</si>
  <si>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</si>
  <si>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</si>
  <si>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</si>
  <si>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</si>
  <si>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</si>
  <si>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</si>
  <si>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</si>
  <si>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</si>
  <si>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</si>
  <si>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</si>
  <si>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</si>
  <si>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</si>
  <si>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</si>
  <si>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</si>
  <si>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</si>
  <si>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</si>
  <si>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</si>
  <si>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</si>
  <si>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</si>
  <si>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</si>
  <si>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</si>
  <si>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</si>
  <si>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</si>
  <si>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</si>
  <si>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</si>
  <si>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</si>
  <si>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</si>
  <si>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</si>
  <si>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</si>
  <si>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</si>
  <si>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</si>
  <si>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</si>
  <si>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</si>
  <si>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</si>
  <si>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</si>
  <si>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</si>
  <si>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</si>
  <si>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</si>
  <si>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</si>
  <si>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</si>
  <si>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</si>
  <si>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</si>
  <si>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</si>
  <si>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熊本県　山都町</t>
  </si>
  <si>
    <t>国民宿舎通潤山荘</t>
  </si>
  <si>
    <t>法非適用</t>
  </si>
  <si>
    <t>観光施設事業</t>
  </si>
  <si>
    <t>休養宿泊施設</t>
  </si>
  <si>
    <t>Ａ２Ｂ１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</si>
  <si>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</si>
  <si>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</si>
  <si>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</si>
  <si>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</si>
  <si>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</si>
  <si>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</si>
  <si>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</si>
  <si>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</si>
  <si>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</si>
  <si>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</si>
  <si>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⑫表について、平成１４年度に建設された当施設の起債償還は令和３年度に完了する。このことにより数値は改善するものと思われるが、築２０年が経過し、老朽化が進んでいることから、施設管理者と協議しながら、施設等の修繕計画を立て実施していく。</t>
    <rPh sb="1" eb="2">
      <t>ヒョウ</t>
    </rPh>
    <rPh sb="7" eb="9">
      <t>ヘイセイ</t>
    </rPh>
    <rPh sb="11" eb="13">
      <t>ネンド</t>
    </rPh>
    <rPh sb="14" eb="16">
      <t>ケンセツ</t>
    </rPh>
    <rPh sb="19" eb="22">
      <t>トウシセツ</t>
    </rPh>
    <rPh sb="23" eb="27">
      <t>キサイショウカン</t>
    </rPh>
    <rPh sb="28" eb="30">
      <t>レイワ</t>
    </rPh>
    <rPh sb="31" eb="33">
      <t>ネンド</t>
    </rPh>
    <rPh sb="34" eb="36">
      <t>カンリョウ</t>
    </rPh>
    <rPh sb="46" eb="48">
      <t>スウチ</t>
    </rPh>
    <rPh sb="49" eb="51">
      <t>カイゼン</t>
    </rPh>
    <rPh sb="56" eb="57">
      <t>オモ</t>
    </rPh>
    <rPh sb="62" eb="63">
      <t>チク</t>
    </rPh>
    <rPh sb="65" eb="66">
      <t>ネン</t>
    </rPh>
    <rPh sb="67" eb="69">
      <t>ケイカ</t>
    </rPh>
    <rPh sb="71" eb="74">
      <t>ロウキュウカ</t>
    </rPh>
    <rPh sb="75" eb="76">
      <t>スス</t>
    </rPh>
    <rPh sb="85" eb="90">
      <t>シセツカンリシャ</t>
    </rPh>
    <rPh sb="91" eb="93">
      <t>キョウギ</t>
    </rPh>
    <rPh sb="98" eb="101">
      <t>シセツトウ</t>
    </rPh>
    <rPh sb="102" eb="106">
      <t>シュウゼンケイカク</t>
    </rPh>
    <rPh sb="107" eb="108">
      <t>タ</t>
    </rPh>
    <rPh sb="109" eb="111">
      <t>ジッシ</t>
    </rPh>
    <phoneticPr fontId="5"/>
  </si>
  <si>
    <t>⑬表のとおり、施設への宿泊需要とともに、町への宿泊需要が減少している。新型コロナウイルス感染拡大の影響と考えられる。今後も感染拡大の影響により、宿泊需要は厳しさを増すと考えられる。しかし、新型コロナウイルスの感染が収束に向かえば、宿泊需要は必ず上昇傾向になると考えられるので、それに備えた営業活動が必要である。</t>
    <rPh sb="1" eb="2">
      <t>ヒョウ</t>
    </rPh>
    <rPh sb="7" eb="9">
      <t>シセツ</t>
    </rPh>
    <rPh sb="11" eb="13">
      <t>シュクハク</t>
    </rPh>
    <rPh sb="13" eb="15">
      <t>ジュヨウ</t>
    </rPh>
    <rPh sb="20" eb="21">
      <t>マチ</t>
    </rPh>
    <rPh sb="23" eb="27">
      <t>シュクハクジュヨウ</t>
    </rPh>
    <rPh sb="28" eb="30">
      <t>ゲンショウ</t>
    </rPh>
    <rPh sb="35" eb="37">
      <t>シンガタ</t>
    </rPh>
    <rPh sb="44" eb="48">
      <t>カンセンカクダイ</t>
    </rPh>
    <rPh sb="49" eb="51">
      <t>エイキョウ</t>
    </rPh>
    <rPh sb="52" eb="53">
      <t>カンガ</t>
    </rPh>
    <rPh sb="58" eb="60">
      <t>コンゴ</t>
    </rPh>
    <rPh sb="61" eb="65">
      <t>カンセンカクダイ</t>
    </rPh>
    <rPh sb="66" eb="68">
      <t>エイキョウ</t>
    </rPh>
    <rPh sb="72" eb="76">
      <t>シュクハクジュヨウ</t>
    </rPh>
    <rPh sb="77" eb="78">
      <t>キビ</t>
    </rPh>
    <rPh sb="81" eb="82">
      <t>マ</t>
    </rPh>
    <rPh sb="84" eb="85">
      <t>カンガ</t>
    </rPh>
    <rPh sb="94" eb="96">
      <t>シンガタ</t>
    </rPh>
    <rPh sb="107" eb="109">
      <t>シュウソク</t>
    </rPh>
    <rPh sb="110" eb="111">
      <t>ム</t>
    </rPh>
    <rPh sb="115" eb="119">
      <t>シュクハクジュヨウ</t>
    </rPh>
    <rPh sb="120" eb="121">
      <t>カナラ</t>
    </rPh>
    <rPh sb="122" eb="126">
      <t>ジョウショウケイコウ</t>
    </rPh>
    <rPh sb="130" eb="131">
      <t>カンガ</t>
    </rPh>
    <rPh sb="141" eb="142">
      <t>ソナ</t>
    </rPh>
    <rPh sb="144" eb="148">
      <t>エイギョウカツドウ</t>
    </rPh>
    <rPh sb="149" eb="151">
      <t>ヒツヨウ</t>
    </rPh>
    <phoneticPr fontId="5"/>
  </si>
  <si>
    <t>本町の観光施設の中核であり、観光振興を牽引する施設として期待されている。九州中央自動車道の矢部IC開通を控え、インバウンド等受け入れ体制を整え、さらに魅力ある、選ばれる宿泊施設を目指す。
　新型コロナウイルス感染拡大の中で状況は厳しい。その中でも、リピーターの確保や、シニア層・ファミリー層などのニーズに沿ったメニュー作りや広報活動を行い、集客増加、売上確保に取り組んでいきたいと考えている。</t>
    <rPh sb="0" eb="2">
      <t>ホンチョウ</t>
    </rPh>
    <rPh sb="3" eb="7">
      <t>カンコウシセツ</t>
    </rPh>
    <rPh sb="8" eb="10">
      <t>チュウカク</t>
    </rPh>
    <rPh sb="14" eb="18">
      <t>カンコウシンコウ</t>
    </rPh>
    <rPh sb="19" eb="21">
      <t>ケンイン</t>
    </rPh>
    <rPh sb="23" eb="25">
      <t>シセツ</t>
    </rPh>
    <rPh sb="28" eb="30">
      <t>キタイ</t>
    </rPh>
    <rPh sb="36" eb="44">
      <t>キュウシュウチュウオウジドウシャドウ</t>
    </rPh>
    <rPh sb="45" eb="47">
      <t>ヤベ</t>
    </rPh>
    <rPh sb="49" eb="51">
      <t>カイツウ</t>
    </rPh>
    <rPh sb="52" eb="53">
      <t>ヒカ</t>
    </rPh>
    <rPh sb="61" eb="62">
      <t>トウ</t>
    </rPh>
    <rPh sb="62" eb="63">
      <t>ウ</t>
    </rPh>
    <rPh sb="64" eb="65">
      <t>イ</t>
    </rPh>
    <rPh sb="66" eb="68">
      <t>タイセイ</t>
    </rPh>
    <rPh sb="69" eb="70">
      <t>トトノ</t>
    </rPh>
    <rPh sb="75" eb="77">
      <t>ミリョク</t>
    </rPh>
    <rPh sb="80" eb="81">
      <t>エラ</t>
    </rPh>
    <rPh sb="84" eb="88">
      <t>シュクハクシセツ</t>
    </rPh>
    <rPh sb="89" eb="91">
      <t>メザ</t>
    </rPh>
    <rPh sb="95" eb="97">
      <t>シンガタ</t>
    </rPh>
    <rPh sb="104" eb="106">
      <t>カンセン</t>
    </rPh>
    <rPh sb="106" eb="108">
      <t>カクダイ</t>
    </rPh>
    <rPh sb="109" eb="110">
      <t>ナカ</t>
    </rPh>
    <rPh sb="111" eb="113">
      <t>ジョウキョウ</t>
    </rPh>
    <rPh sb="114" eb="115">
      <t>キビ</t>
    </rPh>
    <rPh sb="120" eb="121">
      <t>ナカ</t>
    </rPh>
    <rPh sb="130" eb="132">
      <t>カクホ</t>
    </rPh>
    <rPh sb="137" eb="138">
      <t>ソウ</t>
    </rPh>
    <rPh sb="144" eb="145">
      <t>ソウ</t>
    </rPh>
    <rPh sb="152" eb="153">
      <t>ソ</t>
    </rPh>
    <rPh sb="159" eb="160">
      <t>ヅク</t>
    </rPh>
    <rPh sb="162" eb="166">
      <t>コウホウカツドウ</t>
    </rPh>
    <rPh sb="167" eb="168">
      <t>オコナ</t>
    </rPh>
    <rPh sb="170" eb="174">
      <t>シュウキャクゾウカ</t>
    </rPh>
    <rPh sb="175" eb="179">
      <t>ウリアゲカクホ</t>
    </rPh>
    <rPh sb="180" eb="181">
      <t>ト</t>
    </rPh>
    <rPh sb="182" eb="183">
      <t>ク</t>
    </rPh>
    <rPh sb="190" eb="191">
      <t>カンガ</t>
    </rPh>
    <phoneticPr fontId="5"/>
  </si>
  <si>
    <t>①表のとおり、この５年間は単年度収支が赤字である。令和元年度に続き、令和２年度も新型コロナウイルス感染拡大の影響を受け、売上が下がっている。②表について、一般会計からの繰入金等への依存度が高い。繰入金の大部分である地方償還金は令和３年度で償還が完了するため、それ以降数値の改善が見込まれる。④表について、新型コロナウイルス感染拡大の影響を受け、定員稼働率は昨年よりさらに低下した。⑤表について、令和２年度では営業収益が減少したため、比率が高まったものと考えられる。
これらを踏まえ、シニアやファミリー層の利用者を獲得すること、団体客の獲得に必要な営業活動を強化することが必要。加えて適正な勤務体制や、作業の効率化による人件費の抑制策も検討する必要がある。</t>
    <rPh sb="1" eb="2">
      <t>ヒョウ</t>
    </rPh>
    <rPh sb="10" eb="12">
      <t>ネンカン</t>
    </rPh>
    <rPh sb="13" eb="18">
      <t>タンネンドシュウシ</t>
    </rPh>
    <rPh sb="19" eb="21">
      <t>アカジ</t>
    </rPh>
    <rPh sb="25" eb="30">
      <t>レイワガンネンド</t>
    </rPh>
    <rPh sb="31" eb="32">
      <t>ツヅ</t>
    </rPh>
    <rPh sb="34" eb="36">
      <t>レイワ</t>
    </rPh>
    <rPh sb="37" eb="39">
      <t>ネンド</t>
    </rPh>
    <rPh sb="40" eb="42">
      <t>シンガタ</t>
    </rPh>
    <rPh sb="49" eb="51">
      <t>カンセン</t>
    </rPh>
    <rPh sb="51" eb="53">
      <t>カクダイ</t>
    </rPh>
    <rPh sb="54" eb="56">
      <t>エイキョウ</t>
    </rPh>
    <rPh sb="57" eb="58">
      <t>ウ</t>
    </rPh>
    <rPh sb="60" eb="62">
      <t>ウリアゲ</t>
    </rPh>
    <rPh sb="63" eb="64">
      <t>サ</t>
    </rPh>
    <rPh sb="71" eb="72">
      <t>ヒョウ</t>
    </rPh>
    <rPh sb="77" eb="81">
      <t>イッパンカイケイ</t>
    </rPh>
    <rPh sb="84" eb="87">
      <t>クリイレキン</t>
    </rPh>
    <rPh sb="87" eb="88">
      <t>トウ</t>
    </rPh>
    <rPh sb="90" eb="93">
      <t>イゾンド</t>
    </rPh>
    <rPh sb="94" eb="95">
      <t>タカ</t>
    </rPh>
    <rPh sb="97" eb="100">
      <t>クリイレキン</t>
    </rPh>
    <rPh sb="101" eb="104">
      <t>ダイブブン</t>
    </rPh>
    <rPh sb="107" eb="112">
      <t>チホウショウカンキン</t>
    </rPh>
    <rPh sb="113" eb="115">
      <t>レイワ</t>
    </rPh>
    <rPh sb="116" eb="118">
      <t>ネンド</t>
    </rPh>
    <rPh sb="119" eb="121">
      <t>ショウカン</t>
    </rPh>
    <rPh sb="122" eb="124">
      <t>カンリョウ</t>
    </rPh>
    <rPh sb="131" eb="133">
      <t>イコウ</t>
    </rPh>
    <rPh sb="133" eb="135">
      <t>スウチ</t>
    </rPh>
    <rPh sb="136" eb="138">
      <t>カイゼン</t>
    </rPh>
    <rPh sb="139" eb="141">
      <t>ミコ</t>
    </rPh>
    <rPh sb="146" eb="147">
      <t>ヒョウ</t>
    </rPh>
    <rPh sb="152" eb="154">
      <t>シンガタ</t>
    </rPh>
    <rPh sb="161" eb="163">
      <t>カンセン</t>
    </rPh>
    <rPh sb="163" eb="165">
      <t>カクダイ</t>
    </rPh>
    <rPh sb="166" eb="168">
      <t>エイキョウ</t>
    </rPh>
    <rPh sb="169" eb="170">
      <t>ウ</t>
    </rPh>
    <rPh sb="172" eb="177">
      <t>テイインカドウリツ</t>
    </rPh>
    <rPh sb="178" eb="180">
      <t>サクネン</t>
    </rPh>
    <rPh sb="185" eb="187">
      <t>テイカ</t>
    </rPh>
    <rPh sb="191" eb="192">
      <t>ヒョウ</t>
    </rPh>
    <rPh sb="197" eb="199">
      <t>レイワ</t>
    </rPh>
    <rPh sb="200" eb="202">
      <t>ネンド</t>
    </rPh>
    <rPh sb="204" eb="208">
      <t>エイギョウシュウエキ</t>
    </rPh>
    <rPh sb="209" eb="211">
      <t>ゲンショウ</t>
    </rPh>
    <rPh sb="216" eb="218">
      <t>ヒリツ</t>
    </rPh>
    <rPh sb="219" eb="220">
      <t>タカ</t>
    </rPh>
    <rPh sb="226" eb="227">
      <t>カンガ</t>
    </rPh>
    <rPh sb="237" eb="238">
      <t>フ</t>
    </rPh>
    <rPh sb="250" eb="251">
      <t>ソウ</t>
    </rPh>
    <rPh sb="252" eb="255">
      <t>リヨウシャ</t>
    </rPh>
    <rPh sb="256" eb="258">
      <t>カクトク</t>
    </rPh>
    <rPh sb="263" eb="266">
      <t>ダンタイキャク</t>
    </rPh>
    <rPh sb="267" eb="269">
      <t>カクトク</t>
    </rPh>
    <rPh sb="270" eb="272">
      <t>ヒツヨウ</t>
    </rPh>
    <rPh sb="273" eb="277">
      <t>エイギョウカツドウ</t>
    </rPh>
    <rPh sb="278" eb="280">
      <t>キョウカ</t>
    </rPh>
    <rPh sb="285" eb="287">
      <t>ヒツヨウ</t>
    </rPh>
    <rPh sb="288" eb="289">
      <t>クワ</t>
    </rPh>
    <rPh sb="291" eb="293">
      <t>テキセイ</t>
    </rPh>
    <rPh sb="294" eb="298">
      <t>キンムタイセイ</t>
    </rPh>
    <rPh sb="300" eb="302">
      <t>サギョウ</t>
    </rPh>
    <rPh sb="303" eb="306">
      <t>コウリツカ</t>
    </rPh>
    <rPh sb="309" eb="312">
      <t>ジンケンヒ</t>
    </rPh>
    <rPh sb="313" eb="316">
      <t>ヨクセイサク</t>
    </rPh>
    <rPh sb="317" eb="319">
      <t>ケントウ</t>
    </rPh>
    <rPh sb="321" eb="323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</si>
</sst>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365</c:v>
                </c:pt>
                <c:pt idx="1">
                  <c:v>313</c:v>
                </c:pt>
                <c:pt idx="2">
                  <c:v>482</c:v>
                </c:pt>
                <c:pt idx="3">
                  <c:v>474</c:v>
                </c:pt>
                <c:pt idx="4">
                  <c:v>14006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A-4248-96CA-55009D6D8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52976"/>
        <c:axId val="133103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1143</c:v>
                </c:pt>
                <c:pt idx="1">
                  <c:v>1961</c:v>
                </c:pt>
                <c:pt idx="2">
                  <c:v>387</c:v>
                </c:pt>
                <c:pt idx="3">
                  <c:v>581</c:v>
                </c:pt>
                <c:pt idx="4">
                  <c:v>4723940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A-4248-96CA-55009D6D8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52976"/>
        <c:axId val="133103016"/>
      </c:lineChart>
      <c:catAx>
        <c:axId val="163152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3103016"/>
        <c:crosses val="autoZero"/>
        <c:auto val="1"/>
        <c:lblAlgn val="ctr"/>
        <c:lblOffset val="100"/>
        <c:noMultiLvlLbl val="1"/>
      </c:catAx>
      <c:valAx>
        <c:axId val="133103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152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020-43C4-BE47-785DF118B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2328"/>
        <c:axId val="42737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0-43C4-BE47-785DF118B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72328"/>
        <c:axId val="427373896"/>
      </c:lineChart>
      <c:catAx>
        <c:axId val="427372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7373896"/>
        <c:crosses val="autoZero"/>
        <c:auto val="1"/>
        <c:lblAlgn val="ctr"/>
        <c:lblOffset val="100"/>
        <c:noMultiLvlLbl val="1"/>
      </c:catAx>
      <c:valAx>
        <c:axId val="42737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372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9.5999999999999992E-3</c:v>
                </c:pt>
                <c:pt idx="1">
                  <c:v>5.4000000000000003E-3</c:v>
                </c:pt>
                <c:pt idx="2">
                  <c:v>6.1999999999999998E-3</c:v>
                </c:pt>
                <c:pt idx="3">
                  <c:v>5.1000000000000004E-3</c:v>
                </c:pt>
                <c:pt idx="4">
                  <c:v>2.3E-3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6-420D-9E3B-6C1E9B38E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71544"/>
        <c:axId val="427368016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2.3999999999999998E-3</c:v>
                </c:pt>
                <c:pt idx="1">
                  <c:v>2.2000000000000001E-3</c:v>
                </c:pt>
                <c:pt idx="2">
                  <c:v>1.6999999999999999E-3</c:v>
                </c:pt>
                <c:pt idx="3">
                  <c:v>1.5E-3</c:v>
                </c:pt>
                <c:pt idx="4">
                  <c:v>1.1999999999999999E-3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A6-420D-9E3B-6C1E9B38E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68800"/>
        <c:axId val="427368408"/>
      </c:lineChart>
      <c:catAx>
        <c:axId val="42737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27368016"/>
        <c:crosses val="autoZero"/>
        <c:auto val="1"/>
        <c:lblAlgn val="ctr"/>
        <c:lblOffset val="100"/>
        <c:noMultiLvlLbl val="1"/>
      </c:catAx>
      <c:valAx>
        <c:axId val="42736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27371544"/>
        <c:crosses val="autoZero"/>
        <c:crossBetween val="between"/>
      </c:valAx>
      <c:valAx>
        <c:axId val="427368408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27368800"/>
        <c:crosses val="max"/>
        <c:crossBetween val="between"/>
      </c:valAx>
      <c:catAx>
        <c:axId val="42736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7368408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25.4</c:v>
                </c:pt>
                <c:pt idx="1">
                  <c:v>23.3</c:v>
                </c:pt>
                <c:pt idx="2">
                  <c:v>25.6</c:v>
                </c:pt>
                <c:pt idx="3">
                  <c:v>27.5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9-42E8-A6B6-AC37C5C1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64544"/>
        <c:axId val="13311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19.399999999999999</c:v>
                </c:pt>
                <c:pt idx="1">
                  <c:v>18.2</c:v>
                </c:pt>
                <c:pt idx="2">
                  <c:v>7.5</c:v>
                </c:pt>
                <c:pt idx="3">
                  <c:v>29</c:v>
                </c:pt>
                <c:pt idx="4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9-42E8-A6B6-AC37C5C1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4544"/>
        <c:axId val="133112000"/>
      </c:lineChart>
      <c:catAx>
        <c:axId val="132864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3112000"/>
        <c:crosses val="autoZero"/>
        <c:auto val="1"/>
        <c:lblAlgn val="ctr"/>
        <c:lblOffset val="100"/>
        <c:noMultiLvlLbl val="1"/>
      </c:catAx>
      <c:valAx>
        <c:axId val="13311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2864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73.900000000000006</c:v>
                </c:pt>
                <c:pt idx="2">
                  <c:v>79.599999999999994</c:v>
                </c:pt>
                <c:pt idx="3">
                  <c:v>69.900000000000006</c:v>
                </c:pt>
                <c:pt idx="4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A-40C1-923D-270F183E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98552"/>
        <c:axId val="133673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85</c:v>
                </c:pt>
                <c:pt idx="2">
                  <c:v>162.80000000000001</c:v>
                </c:pt>
                <c:pt idx="3">
                  <c:v>125</c:v>
                </c:pt>
                <c:pt idx="4">
                  <c:v>73.599999999999994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AA-40C1-923D-270F183E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98552"/>
        <c:axId val="133673464"/>
      </c:lineChart>
      <c:catAx>
        <c:axId val="427798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3673464"/>
        <c:crosses val="autoZero"/>
        <c:auto val="1"/>
        <c:lblAlgn val="ctr"/>
        <c:lblOffset val="100"/>
        <c:noMultiLvlLbl val="1"/>
      </c:catAx>
      <c:valAx>
        <c:axId val="133673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798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-15726</c:v>
                </c:pt>
                <c:pt idx="1">
                  <c:v>-15153</c:v>
                </c:pt>
                <c:pt idx="2">
                  <c:v>4274</c:v>
                </c:pt>
                <c:pt idx="3">
                  <c:v>-16578</c:v>
                </c:pt>
                <c:pt idx="4">
                  <c:v>-59145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A-425B-94BC-8650C670C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31504"/>
        <c:axId val="13143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3106</c:v>
                </c:pt>
                <c:pt idx="1">
                  <c:v>-8472</c:v>
                </c:pt>
                <c:pt idx="2">
                  <c:v>8460</c:v>
                </c:pt>
                <c:pt idx="3">
                  <c:v>4951</c:v>
                </c:pt>
                <c:pt idx="4">
                  <c:v>-586097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A-425B-94BC-8650C670C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31504"/>
        <c:axId val="131434640"/>
      </c:lineChart>
      <c:catAx>
        <c:axId val="131431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1434640"/>
        <c:crosses val="autoZero"/>
        <c:auto val="1"/>
        <c:lblAlgn val="ctr"/>
        <c:lblOffset val="100"/>
        <c:noMultiLvlLbl val="1"/>
      </c:catAx>
      <c:valAx>
        <c:axId val="13143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31431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-9</c:v>
                </c:pt>
                <c:pt idx="1">
                  <c:v>-7.6</c:v>
                </c:pt>
                <c:pt idx="2">
                  <c:v>-4</c:v>
                </c:pt>
                <c:pt idx="3">
                  <c:v>-10.9</c:v>
                </c:pt>
                <c:pt idx="4">
                  <c:v>-70.5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E-44F3-98E7-D975FF57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33072"/>
        <c:axId val="131435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18.399999999999999</c:v>
                </c:pt>
                <c:pt idx="1">
                  <c:v>16.600000000000001</c:v>
                </c:pt>
                <c:pt idx="2">
                  <c:v>-292.5</c:v>
                </c:pt>
                <c:pt idx="3">
                  <c:v>15.2</c:v>
                </c:pt>
                <c:pt idx="4">
                  <c:v>-175.7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E-44F3-98E7-D975FF57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33072"/>
        <c:axId val="131435032"/>
      </c:lineChart>
      <c:catAx>
        <c:axId val="131433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1435032"/>
        <c:crosses val="autoZero"/>
        <c:auto val="1"/>
        <c:lblAlgn val="ctr"/>
        <c:lblOffset val="100"/>
        <c:noMultiLvlLbl val="1"/>
      </c:catAx>
      <c:valAx>
        <c:axId val="131435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1433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45.5</c:v>
                </c:pt>
                <c:pt idx="1">
                  <c:v>41.6</c:v>
                </c:pt>
                <c:pt idx="2">
                  <c:v>39</c:v>
                </c:pt>
                <c:pt idx="3">
                  <c:v>42.8</c:v>
                </c:pt>
                <c:pt idx="4">
                  <c:v>71.099999999999994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D-403A-9A97-57DBA7A1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36208"/>
        <c:axId val="131436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29.8</c:v>
                </c:pt>
                <c:pt idx="1">
                  <c:v>31.4</c:v>
                </c:pt>
                <c:pt idx="2">
                  <c:v>27.4</c:v>
                </c:pt>
                <c:pt idx="3">
                  <c:v>29.9</c:v>
                </c:pt>
                <c:pt idx="4">
                  <c:v>139.1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D-403A-9A97-57DBA7A14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36208"/>
        <c:axId val="131436600"/>
      </c:lineChart>
      <c:catAx>
        <c:axId val="131436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1436600"/>
        <c:crosses val="autoZero"/>
        <c:auto val="1"/>
        <c:lblAlgn val="ctr"/>
        <c:lblOffset val="100"/>
        <c:noMultiLvlLbl val="1"/>
      </c:catAx>
      <c:valAx>
        <c:axId val="131436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1436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31.7</c:v>
                </c:pt>
                <c:pt idx="1">
                  <c:v>30.8</c:v>
                </c:pt>
                <c:pt idx="2">
                  <c:v>28.3</c:v>
                </c:pt>
                <c:pt idx="3">
                  <c:v>22.9</c:v>
                </c:pt>
                <c:pt idx="4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6-4C5C-B065-79B2E5C8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3112"/>
        <c:axId val="42737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33.9</c:v>
                </c:pt>
                <c:pt idx="2">
                  <c:v>31.7</c:v>
                </c:pt>
                <c:pt idx="3">
                  <c:v>26.8</c:v>
                </c:pt>
                <c:pt idx="4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6-4C5C-B065-79B2E5C8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73112"/>
        <c:axId val="427373504"/>
      </c:lineChart>
      <c:catAx>
        <c:axId val="42737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7373504"/>
        <c:crosses val="autoZero"/>
        <c:auto val="1"/>
        <c:lblAlgn val="ctr"/>
        <c:lblOffset val="100"/>
        <c:noMultiLvlLbl val="1"/>
      </c:catAx>
      <c:valAx>
        <c:axId val="42737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37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153.80000000000001</c:v>
                </c:pt>
                <c:pt idx="1">
                  <c:v>107.3</c:v>
                </c:pt>
                <c:pt idx="2">
                  <c:v>82.2</c:v>
                </c:pt>
                <c:pt idx="3">
                  <c:v>58.2</c:v>
                </c:pt>
                <c:pt idx="4">
                  <c:v>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2-4C3D-AFFC-7BA6FA6F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1152"/>
        <c:axId val="42737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41.7</c:v>
                </c:pt>
                <c:pt idx="2">
                  <c:v>36.6</c:v>
                </c:pt>
                <c:pt idx="3">
                  <c:v>33.5</c:v>
                </c:pt>
                <c:pt idx="4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2-4C3D-AFFC-7BA6FA6F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71152"/>
        <c:axId val="427370368"/>
      </c:lineChart>
      <c:catAx>
        <c:axId val="427371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7370368"/>
        <c:crosses val="autoZero"/>
        <c:auto val="1"/>
        <c:lblAlgn val="ctr"/>
        <c:lblOffset val="100"/>
        <c:noMultiLvlLbl val="1"/>
      </c:catAx>
      <c:valAx>
        <c:axId val="42737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371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AAC-4326-BD98-7BFB87891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69192"/>
        <c:axId val="42737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326-BD98-7BFB87891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69192"/>
        <c:axId val="427375464"/>
      </c:lineChart>
      <c:catAx>
        <c:axId val="427369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7375464"/>
        <c:crosses val="autoZero"/>
        <c:auto val="1"/>
        <c:lblAlgn val="ctr"/>
        <c:lblOffset val="100"/>
        <c:noMultiLvlLbl val="1"/>
      </c:catAx>
      <c:valAx>
        <c:axId val="42737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369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【1,475,862】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【△29,447】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【△121.1】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【170.8】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</row>
    <row r="3" spans="1:387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</row>
    <row r="4" spans="1:387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9" t="str">
        <f>データ!H6&amp;"　"&amp;データ!I6</f>
        <v>熊本県山都町　国民宿舎通潤山荘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9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1"/>
      <c r="AQ7" s="129" t="s">
        <v>2</v>
      </c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1"/>
      <c r="CF7" s="129" t="s">
        <v>3</v>
      </c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1"/>
      <c r="DU7" s="132" t="s">
        <v>4</v>
      </c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 t="s">
        <v>5</v>
      </c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32" t="s">
        <v>6</v>
      </c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 t="s">
        <v>7</v>
      </c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 t="s">
        <v>8</v>
      </c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33" t="str">
        <f>データ!J7</f>
        <v>法非適用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5"/>
      <c r="AQ8" s="133" t="str">
        <f>データ!K7</f>
        <v>観光施設事業</v>
      </c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5"/>
      <c r="CF8" s="133" t="str">
        <f>データ!L7</f>
        <v>休養宿泊施設</v>
      </c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  <c r="DU8" s="121" t="str">
        <f>データ!M7</f>
        <v>Ａ２Ｂ１</v>
      </c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 t="str">
        <f>データ!N7</f>
        <v>非設置</v>
      </c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20">
        <f>データ!S7</f>
        <v>7821</v>
      </c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 t="str">
        <f>データ!T7</f>
        <v>利用料金制</v>
      </c>
      <c r="JW8" s="121"/>
      <c r="JX8" s="121"/>
      <c r="JY8" s="121"/>
      <c r="JZ8" s="121"/>
      <c r="KA8" s="121"/>
      <c r="KB8" s="121"/>
      <c r="KC8" s="121"/>
      <c r="KD8" s="121"/>
      <c r="KE8" s="121"/>
      <c r="KF8" s="121"/>
      <c r="KG8" s="121"/>
      <c r="KH8" s="121"/>
      <c r="KI8" s="121"/>
      <c r="KJ8" s="121"/>
      <c r="KK8" s="121"/>
      <c r="KL8" s="121"/>
      <c r="KM8" s="121"/>
      <c r="KN8" s="121"/>
      <c r="KO8" s="121"/>
      <c r="KP8" s="121"/>
      <c r="KQ8" s="121"/>
      <c r="KR8" s="121"/>
      <c r="KS8" s="121"/>
      <c r="KT8" s="121"/>
      <c r="KU8" s="121"/>
      <c r="KV8" s="121"/>
      <c r="KW8" s="121"/>
      <c r="KX8" s="121"/>
      <c r="KY8" s="121"/>
      <c r="KZ8" s="121"/>
      <c r="LA8" s="121"/>
      <c r="LB8" s="121"/>
      <c r="LC8" s="121"/>
      <c r="LD8" s="121"/>
      <c r="LE8" s="121"/>
      <c r="LF8" s="121"/>
      <c r="LG8" s="121"/>
      <c r="LH8" s="121"/>
      <c r="LI8" s="121"/>
      <c r="LJ8" s="121"/>
      <c r="LK8" s="121"/>
      <c r="LL8" s="121"/>
      <c r="LM8" s="121"/>
      <c r="LN8" s="121"/>
      <c r="LO8" s="122">
        <f>データ!U7</f>
        <v>28.8</v>
      </c>
      <c r="LP8" s="122"/>
      <c r="LQ8" s="122"/>
      <c r="LR8" s="122"/>
      <c r="LS8" s="122"/>
      <c r="LT8" s="122"/>
      <c r="LU8" s="122"/>
      <c r="LV8" s="122"/>
      <c r="LW8" s="122"/>
      <c r="LX8" s="122"/>
      <c r="LY8" s="122"/>
      <c r="LZ8" s="122"/>
      <c r="MA8" s="122"/>
      <c r="MB8" s="122"/>
      <c r="MC8" s="122"/>
      <c r="MD8" s="122"/>
      <c r="ME8" s="122"/>
      <c r="MF8" s="122"/>
      <c r="MG8" s="122"/>
      <c r="MH8" s="122"/>
      <c r="MI8" s="122"/>
      <c r="MJ8" s="122"/>
      <c r="MK8" s="122"/>
      <c r="ML8" s="122"/>
      <c r="MM8" s="122"/>
      <c r="MN8" s="122"/>
      <c r="MO8" s="122"/>
      <c r="MP8" s="122"/>
      <c r="MQ8" s="122"/>
      <c r="MR8" s="122"/>
      <c r="MS8" s="122"/>
      <c r="MT8" s="122"/>
      <c r="MU8" s="122"/>
      <c r="MV8" s="122"/>
      <c r="MW8" s="122"/>
      <c r="MX8" s="122"/>
      <c r="MY8" s="122"/>
      <c r="MZ8" s="122"/>
      <c r="NA8" s="122"/>
      <c r="NB8" s="122"/>
      <c r="NC8" s="122"/>
      <c r="ND8" s="122"/>
      <c r="NE8" s="122"/>
      <c r="NF8" s="122"/>
      <c r="NG8" s="122"/>
      <c r="NH8" s="3"/>
      <c r="NI8" s="127" t="s">
        <v>10</v>
      </c>
      <c r="NJ8" s="128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1"/>
      <c r="AQ9" s="129" t="s">
        <v>13</v>
      </c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1"/>
      <c r="CF9" s="129" t="s">
        <v>14</v>
      </c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1"/>
      <c r="DU9" s="132" t="s">
        <v>15</v>
      </c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32" t="s">
        <v>16</v>
      </c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 t="s">
        <v>17</v>
      </c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 t="s">
        <v>18</v>
      </c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3"/>
      <c r="NI9" s="136" t="s">
        <v>19</v>
      </c>
      <c r="NJ9" s="137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4" t="str">
        <f>データ!P7</f>
        <v>該当数値なし</v>
      </c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6"/>
      <c r="CF10" s="117">
        <f>データ!Q7</f>
        <v>4445</v>
      </c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9"/>
      <c r="DU10" s="120">
        <f>データ!R7</f>
        <v>133</v>
      </c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21" t="str">
        <f>データ!V7</f>
        <v>有</v>
      </c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T10" s="121"/>
      <c r="JU10" s="121"/>
      <c r="JV10" s="122">
        <f>データ!W7</f>
        <v>100</v>
      </c>
      <c r="JW10" s="122"/>
      <c r="JX10" s="122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C10" s="122"/>
      <c r="LD10" s="122"/>
      <c r="LE10" s="122"/>
      <c r="LF10" s="122"/>
      <c r="LG10" s="122"/>
      <c r="LH10" s="122"/>
      <c r="LI10" s="122"/>
      <c r="LJ10" s="122"/>
      <c r="LK10" s="122"/>
      <c r="LL10" s="122"/>
      <c r="LM10" s="122"/>
      <c r="LN10" s="122"/>
      <c r="LO10" s="121" t="str">
        <f>データ!X7</f>
        <v>有</v>
      </c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  <c r="ML10" s="121"/>
      <c r="MM10" s="121"/>
      <c r="MN10" s="121"/>
      <c r="MO10" s="121"/>
      <c r="MP10" s="121"/>
      <c r="MQ10" s="121"/>
      <c r="MR10" s="121"/>
      <c r="MS10" s="121"/>
      <c r="MT10" s="121"/>
      <c r="MU10" s="121"/>
      <c r="MV10" s="121"/>
      <c r="MW10" s="121"/>
      <c r="MX10" s="121"/>
      <c r="MY10" s="121"/>
      <c r="MZ10" s="121"/>
      <c r="NA10" s="121"/>
      <c r="NB10" s="121"/>
      <c r="NC10" s="121"/>
      <c r="ND10" s="121"/>
      <c r="NE10" s="121"/>
      <c r="NF10" s="121"/>
      <c r="NG10" s="121"/>
      <c r="NH10" s="2"/>
      <c r="NI10" s="123" t="s">
        <v>21</v>
      </c>
      <c r="NJ10" s="124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5" t="s">
        <v>23</v>
      </c>
      <c r="NJ11" s="125"/>
      <c r="NK11" s="125"/>
      <c r="NL11" s="125"/>
      <c r="NM11" s="125"/>
      <c r="NN11" s="125"/>
      <c r="NO11" s="125"/>
      <c r="NP11" s="125"/>
      <c r="NQ11" s="125"/>
      <c r="NR11" s="125"/>
      <c r="NS11" s="125"/>
      <c r="NT11" s="125"/>
      <c r="NU11" s="125"/>
      <c r="NV11" s="125"/>
      <c r="NW11" s="125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5"/>
      <c r="NJ12" s="125"/>
      <c r="NK12" s="125"/>
      <c r="NL12" s="125"/>
      <c r="NM12" s="125"/>
      <c r="NN12" s="125"/>
      <c r="NO12" s="125"/>
      <c r="NP12" s="125"/>
      <c r="NQ12" s="125"/>
      <c r="NR12" s="125"/>
      <c r="NS12" s="125"/>
      <c r="NT12" s="125"/>
      <c r="NU12" s="125"/>
      <c r="NV12" s="125"/>
      <c r="NW12" s="125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6"/>
      <c r="NJ13" s="126"/>
      <c r="NK13" s="126"/>
      <c r="NL13" s="126"/>
      <c r="NM13" s="126"/>
      <c r="NN13" s="126"/>
      <c r="NO13" s="126"/>
      <c r="NP13" s="126"/>
      <c r="NQ13" s="126"/>
      <c r="NR13" s="126"/>
      <c r="NS13" s="126"/>
      <c r="NT13" s="126"/>
      <c r="NU13" s="126"/>
      <c r="NV13" s="126"/>
      <c r="NW13" s="126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7" t="s">
        <v>24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  <c r="IX14" s="87"/>
      <c r="IY14" s="87"/>
      <c r="IZ14" s="87"/>
      <c r="JA14" s="87"/>
      <c r="JB14" s="87"/>
      <c r="JC14" s="87"/>
      <c r="JD14" s="87"/>
      <c r="JE14" s="87"/>
      <c r="JF14" s="87"/>
      <c r="JG14" s="87"/>
      <c r="JH14" s="87"/>
      <c r="JI14" s="87"/>
      <c r="JJ14" s="87"/>
      <c r="JK14" s="87"/>
      <c r="JL14" s="87"/>
      <c r="JM14" s="87"/>
      <c r="JN14" s="7"/>
      <c r="JO14" s="7"/>
      <c r="JP14" s="7"/>
      <c r="JQ14" s="7"/>
      <c r="JR14" s="7"/>
      <c r="JS14" s="7"/>
      <c r="JT14" s="104" t="s">
        <v>25</v>
      </c>
      <c r="JU14" s="87"/>
      <c r="JV14" s="87"/>
      <c r="JW14" s="87"/>
      <c r="JX14" s="87"/>
      <c r="JY14" s="87"/>
      <c r="JZ14" s="87"/>
      <c r="KA14" s="87"/>
      <c r="KB14" s="87"/>
      <c r="KC14" s="87"/>
      <c r="KD14" s="87"/>
      <c r="KE14" s="87"/>
      <c r="KF14" s="87"/>
      <c r="KG14" s="87"/>
      <c r="KH14" s="87"/>
      <c r="KI14" s="87"/>
      <c r="KJ14" s="87"/>
      <c r="KK14" s="87"/>
      <c r="KL14" s="87"/>
      <c r="KM14" s="87"/>
      <c r="KN14" s="87"/>
      <c r="KO14" s="87"/>
      <c r="KP14" s="87"/>
      <c r="KQ14" s="87"/>
      <c r="KR14" s="87"/>
      <c r="KS14" s="87"/>
      <c r="KT14" s="87"/>
      <c r="KU14" s="87"/>
      <c r="KV14" s="87"/>
      <c r="KW14" s="87"/>
      <c r="KX14" s="87"/>
      <c r="KY14" s="87"/>
      <c r="KZ14" s="87"/>
      <c r="LA14" s="87"/>
      <c r="LB14" s="87"/>
      <c r="LC14" s="87"/>
      <c r="LD14" s="87"/>
      <c r="LE14" s="87"/>
      <c r="LF14" s="87"/>
      <c r="LG14" s="87"/>
      <c r="LH14" s="87"/>
      <c r="LI14" s="87"/>
      <c r="LJ14" s="87"/>
      <c r="LK14" s="87"/>
      <c r="LL14" s="87"/>
      <c r="LM14" s="87"/>
      <c r="LN14" s="87"/>
      <c r="LO14" s="87"/>
      <c r="LP14" s="87"/>
      <c r="LQ14" s="87"/>
      <c r="LR14" s="87"/>
      <c r="LS14" s="87"/>
      <c r="LT14" s="87"/>
      <c r="LU14" s="87"/>
      <c r="LV14" s="87"/>
      <c r="LW14" s="87"/>
      <c r="LX14" s="87"/>
      <c r="LY14" s="87"/>
      <c r="LZ14" s="87"/>
      <c r="MA14" s="87"/>
      <c r="MB14" s="87"/>
      <c r="MC14" s="87"/>
      <c r="MD14" s="87"/>
      <c r="ME14" s="87"/>
      <c r="MF14" s="87"/>
      <c r="MG14" s="87"/>
      <c r="MH14" s="87"/>
      <c r="MI14" s="87"/>
      <c r="MJ14" s="87"/>
      <c r="MK14" s="87"/>
      <c r="ML14" s="87"/>
      <c r="MM14" s="87"/>
      <c r="MN14" s="87"/>
      <c r="MO14" s="87"/>
      <c r="MP14" s="87"/>
      <c r="MQ14" s="87"/>
      <c r="MR14" s="87"/>
      <c r="MS14" s="87"/>
      <c r="MT14" s="87"/>
      <c r="MU14" s="87"/>
      <c r="MV14" s="87"/>
      <c r="MW14" s="87"/>
      <c r="MX14" s="87"/>
      <c r="MY14" s="87"/>
      <c r="MZ14" s="87"/>
      <c r="NA14" s="87"/>
      <c r="NB14" s="87"/>
      <c r="NC14" s="87"/>
      <c r="ND14" s="87"/>
      <c r="NE14" s="87"/>
      <c r="NF14" s="87"/>
      <c r="NG14" s="105"/>
      <c r="NH14" s="2"/>
      <c r="NI14" s="90" t="s">
        <v>26</v>
      </c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2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20"/>
      <c r="JO15" s="20"/>
      <c r="JP15" s="20"/>
      <c r="JQ15" s="20"/>
      <c r="JR15" s="20"/>
      <c r="JS15" s="20"/>
      <c r="JT15" s="106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107"/>
      <c r="NH15" s="2"/>
      <c r="NI15" s="108" t="s">
        <v>135</v>
      </c>
      <c r="NJ15" s="109"/>
      <c r="NK15" s="109"/>
      <c r="NL15" s="109"/>
      <c r="NM15" s="109"/>
      <c r="NN15" s="109"/>
      <c r="NO15" s="109"/>
      <c r="NP15" s="109"/>
      <c r="NQ15" s="109"/>
      <c r="NR15" s="109"/>
      <c r="NS15" s="109"/>
      <c r="NT15" s="109"/>
      <c r="NU15" s="109"/>
      <c r="NV15" s="109"/>
      <c r="NW15" s="110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08"/>
      <c r="NJ16" s="109"/>
      <c r="NK16" s="109"/>
      <c r="NL16" s="109"/>
      <c r="NM16" s="109"/>
      <c r="NN16" s="109"/>
      <c r="NO16" s="109"/>
      <c r="NP16" s="109"/>
      <c r="NQ16" s="109"/>
      <c r="NR16" s="109"/>
      <c r="NS16" s="109"/>
      <c r="NT16" s="109"/>
      <c r="NU16" s="109"/>
      <c r="NV16" s="109"/>
      <c r="NW16" s="110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08"/>
      <c r="NJ17" s="109"/>
      <c r="NK17" s="109"/>
      <c r="NL17" s="109"/>
      <c r="NM17" s="109"/>
      <c r="NN17" s="109"/>
      <c r="NO17" s="109"/>
      <c r="NP17" s="109"/>
      <c r="NQ17" s="109"/>
      <c r="NR17" s="109"/>
      <c r="NS17" s="109"/>
      <c r="NT17" s="109"/>
      <c r="NU17" s="109"/>
      <c r="NV17" s="109"/>
      <c r="NW17" s="110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08"/>
      <c r="NJ18" s="109"/>
      <c r="NK18" s="109"/>
      <c r="NL18" s="109"/>
      <c r="NM18" s="109"/>
      <c r="NN18" s="109"/>
      <c r="NO18" s="109"/>
      <c r="NP18" s="109"/>
      <c r="NQ18" s="109"/>
      <c r="NR18" s="109"/>
      <c r="NS18" s="109"/>
      <c r="NT18" s="109"/>
      <c r="NU18" s="109"/>
      <c r="NV18" s="109"/>
      <c r="NW18" s="110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08"/>
      <c r="NJ19" s="109"/>
      <c r="NK19" s="109"/>
      <c r="NL19" s="109"/>
      <c r="NM19" s="109"/>
      <c r="NN19" s="109"/>
      <c r="NO19" s="109"/>
      <c r="NP19" s="109"/>
      <c r="NQ19" s="109"/>
      <c r="NR19" s="109"/>
      <c r="NS19" s="109"/>
      <c r="NT19" s="109"/>
      <c r="NU19" s="109"/>
      <c r="NV19" s="109"/>
      <c r="NW19" s="110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08"/>
      <c r="NJ20" s="109"/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10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08"/>
      <c r="NJ21" s="109"/>
      <c r="NK21" s="109"/>
      <c r="NL21" s="109"/>
      <c r="NM21" s="109"/>
      <c r="NN21" s="109"/>
      <c r="NO21" s="109"/>
      <c r="NP21" s="109"/>
      <c r="NQ21" s="109"/>
      <c r="NR21" s="109"/>
      <c r="NS21" s="109"/>
      <c r="NT21" s="109"/>
      <c r="NU21" s="109"/>
      <c r="NV21" s="109"/>
      <c r="NW21" s="110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08"/>
      <c r="NJ22" s="109"/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10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08"/>
      <c r="NJ23" s="109"/>
      <c r="NK23" s="109"/>
      <c r="NL23" s="109"/>
      <c r="NM23" s="109"/>
      <c r="NN23" s="109"/>
      <c r="NO23" s="109"/>
      <c r="NP23" s="109"/>
      <c r="NQ23" s="109"/>
      <c r="NR23" s="109"/>
      <c r="NS23" s="109"/>
      <c r="NT23" s="109"/>
      <c r="NU23" s="109"/>
      <c r="NV23" s="109"/>
      <c r="NW23" s="110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08"/>
      <c r="NJ24" s="109"/>
      <c r="NK24" s="109"/>
      <c r="NL24" s="109"/>
      <c r="NM24" s="109"/>
      <c r="NN24" s="109"/>
      <c r="NO24" s="109"/>
      <c r="NP24" s="109"/>
      <c r="NQ24" s="109"/>
      <c r="NR24" s="109"/>
      <c r="NS24" s="109"/>
      <c r="NT24" s="109"/>
      <c r="NU24" s="109"/>
      <c r="NV24" s="109"/>
      <c r="NW24" s="110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08"/>
      <c r="NJ25" s="109"/>
      <c r="NK25" s="109"/>
      <c r="NL25" s="109"/>
      <c r="NM25" s="109"/>
      <c r="NN25" s="109"/>
      <c r="NO25" s="109"/>
      <c r="NP25" s="109"/>
      <c r="NQ25" s="109"/>
      <c r="NR25" s="109"/>
      <c r="NS25" s="109"/>
      <c r="NT25" s="109"/>
      <c r="NU25" s="109"/>
      <c r="NV25" s="109"/>
      <c r="NW25" s="110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08"/>
      <c r="NJ26" s="109"/>
      <c r="NK26" s="109"/>
      <c r="NL26" s="109"/>
      <c r="NM26" s="109"/>
      <c r="NN26" s="109"/>
      <c r="NO26" s="109"/>
      <c r="NP26" s="109"/>
      <c r="NQ26" s="109"/>
      <c r="NR26" s="109"/>
      <c r="NS26" s="109"/>
      <c r="NT26" s="109"/>
      <c r="NU26" s="109"/>
      <c r="NV26" s="109"/>
      <c r="NW26" s="110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08"/>
      <c r="NJ27" s="109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10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08"/>
      <c r="NJ28" s="109"/>
      <c r="NK28" s="109"/>
      <c r="NL28" s="109"/>
      <c r="NM28" s="109"/>
      <c r="NN28" s="109"/>
      <c r="NO28" s="109"/>
      <c r="NP28" s="109"/>
      <c r="NQ28" s="109"/>
      <c r="NR28" s="109"/>
      <c r="NS28" s="109"/>
      <c r="NT28" s="109"/>
      <c r="NU28" s="109"/>
      <c r="NV28" s="109"/>
      <c r="NW28" s="110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08"/>
      <c r="NJ29" s="109"/>
      <c r="NK29" s="109"/>
      <c r="NL29" s="109"/>
      <c r="NM29" s="109"/>
      <c r="NN29" s="109"/>
      <c r="NO29" s="109"/>
      <c r="NP29" s="109"/>
      <c r="NQ29" s="109"/>
      <c r="NR29" s="109"/>
      <c r="NS29" s="109"/>
      <c r="NT29" s="109"/>
      <c r="NU29" s="109"/>
      <c r="NV29" s="109"/>
      <c r="NW29" s="110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6" t="str">
        <f>データ!$B$11</f>
        <v>H28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 t="str">
        <f>データ!$C$11</f>
        <v>H29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 t="str">
        <f>データ!$D$11</f>
        <v>H30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 t="str">
        <f>データ!$E$11</f>
        <v>R01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 t="str">
        <f>データ!$F$11</f>
        <v>R02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6" t="str">
        <f>データ!$B$11</f>
        <v>H28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 t="str">
        <f>データ!$C$11</f>
        <v>H29</v>
      </c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 t="str">
        <f>データ!$D$11</f>
        <v>H30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 t="str">
        <f>データ!$E$11</f>
        <v>R01</v>
      </c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 t="str">
        <f>データ!$F$11</f>
        <v>R02</v>
      </c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6" t="str">
        <f>データ!$B$11</f>
        <v>H28</v>
      </c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 t="str">
        <f>データ!$C$11</f>
        <v>H29</v>
      </c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 t="str">
        <f>データ!$D$11</f>
        <v>H30</v>
      </c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 t="str">
        <f>データ!$E$11</f>
        <v>R01</v>
      </c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 t="str">
        <f>データ!$F$11</f>
        <v>R02</v>
      </c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11"/>
      <c r="NJ30" s="112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3"/>
    </row>
    <row r="31" spans="1:387" ht="13.5" customHeight="1" x14ac:dyDescent="0.15">
      <c r="A31" s="2"/>
      <c r="B31" s="21"/>
      <c r="C31" s="4"/>
      <c r="D31" s="4"/>
      <c r="E31" s="4"/>
      <c r="F31" s="4"/>
      <c r="I31" s="85" t="s">
        <v>27</v>
      </c>
      <c r="J31" s="85"/>
      <c r="K31" s="85"/>
      <c r="L31" s="85"/>
      <c r="M31" s="85"/>
      <c r="N31" s="85"/>
      <c r="O31" s="85"/>
      <c r="P31" s="85"/>
      <c r="Q31" s="85"/>
      <c r="R31" s="83">
        <f>データ!Y7</f>
        <v>72.099999999999994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>
        <f>データ!Z7</f>
        <v>73.900000000000006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>
        <f>データ!AA7</f>
        <v>79.599999999999994</v>
      </c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>
        <f>データ!AB7</f>
        <v>69.900000000000006</v>
      </c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>
        <f>データ!AC7</f>
        <v>50.8</v>
      </c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5" t="s">
        <v>27</v>
      </c>
      <c r="CX31" s="85"/>
      <c r="CY31" s="85"/>
      <c r="CZ31" s="85"/>
      <c r="DA31" s="85"/>
      <c r="DB31" s="85"/>
      <c r="DC31" s="85"/>
      <c r="DD31" s="85"/>
      <c r="DE31" s="85"/>
      <c r="DF31" s="83">
        <f>データ!AJ7</f>
        <v>25.4</v>
      </c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f>データ!AK7</f>
        <v>23.3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>
        <f>データ!AL7</f>
        <v>25.6</v>
      </c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>
        <f>データ!AM7</f>
        <v>27.5</v>
      </c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>
        <f>データ!AN7</f>
        <v>28</v>
      </c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5" t="s">
        <v>27</v>
      </c>
      <c r="GL31" s="85"/>
      <c r="GM31" s="85"/>
      <c r="GN31" s="85"/>
      <c r="GO31" s="85"/>
      <c r="GP31" s="85"/>
      <c r="GQ31" s="85"/>
      <c r="GR31" s="85"/>
      <c r="GS31" s="85"/>
      <c r="GT31" s="100">
        <f>データ!AU7</f>
        <v>365</v>
      </c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>
        <f>データ!AV7</f>
        <v>313</v>
      </c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>
        <f>データ!AW7</f>
        <v>482</v>
      </c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>
        <f>データ!AX7</f>
        <v>474</v>
      </c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  <c r="IW31" s="100"/>
      <c r="IX31" s="100">
        <f>データ!AY7</f>
        <v>14006</v>
      </c>
      <c r="IY31" s="100"/>
      <c r="IZ31" s="100"/>
      <c r="JA31" s="100"/>
      <c r="JB31" s="100"/>
      <c r="JC31" s="100"/>
      <c r="JD31" s="100"/>
      <c r="JE31" s="100"/>
      <c r="JF31" s="100"/>
      <c r="JG31" s="100"/>
      <c r="JH31" s="100"/>
      <c r="JI31" s="100"/>
      <c r="JJ31" s="100"/>
      <c r="JK31" s="100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0" t="s">
        <v>28</v>
      </c>
      <c r="NJ31" s="91"/>
      <c r="NK31" s="91"/>
      <c r="NL31" s="91"/>
      <c r="NM31" s="91"/>
      <c r="NN31" s="91"/>
      <c r="NO31" s="91"/>
      <c r="NP31" s="91"/>
      <c r="NQ31" s="91"/>
      <c r="NR31" s="91"/>
      <c r="NS31" s="91"/>
      <c r="NT31" s="91"/>
      <c r="NU31" s="91"/>
      <c r="NV31" s="91"/>
      <c r="NW31" s="92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5" t="s">
        <v>29</v>
      </c>
      <c r="J32" s="85"/>
      <c r="K32" s="85"/>
      <c r="L32" s="85"/>
      <c r="M32" s="85"/>
      <c r="N32" s="85"/>
      <c r="O32" s="85"/>
      <c r="P32" s="85"/>
      <c r="Q32" s="85"/>
      <c r="R32" s="83">
        <f>データ!AD7</f>
        <v>84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>
        <f>データ!AE7</f>
        <v>85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>
        <f>データ!AF7</f>
        <v>162.80000000000001</v>
      </c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>
        <f>データ!AG7</f>
        <v>125</v>
      </c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>
        <f>データ!AH7</f>
        <v>73.599999999999994</v>
      </c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5" t="s">
        <v>29</v>
      </c>
      <c r="CX32" s="85"/>
      <c r="CY32" s="85"/>
      <c r="CZ32" s="85"/>
      <c r="DA32" s="85"/>
      <c r="DB32" s="85"/>
      <c r="DC32" s="85"/>
      <c r="DD32" s="85"/>
      <c r="DE32" s="85"/>
      <c r="DF32" s="83">
        <f>データ!AO7</f>
        <v>19.399999999999999</v>
      </c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f>データ!AP7</f>
        <v>18.2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>
        <f>データ!AQ7</f>
        <v>7.5</v>
      </c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>
        <f>データ!AR7</f>
        <v>29</v>
      </c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>
        <f>データ!AS7</f>
        <v>20.399999999999999</v>
      </c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5" t="s">
        <v>29</v>
      </c>
      <c r="GL32" s="85"/>
      <c r="GM32" s="85"/>
      <c r="GN32" s="85"/>
      <c r="GO32" s="85"/>
      <c r="GP32" s="85"/>
      <c r="GQ32" s="85"/>
      <c r="GR32" s="85"/>
      <c r="GS32" s="85"/>
      <c r="GT32" s="100">
        <f>データ!AZ7</f>
        <v>1143</v>
      </c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>
        <f>データ!BA7</f>
        <v>1961</v>
      </c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>
        <f>データ!BB7</f>
        <v>387</v>
      </c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>
        <f>データ!BC7</f>
        <v>581</v>
      </c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  <c r="IW32" s="100"/>
      <c r="IX32" s="100">
        <f>データ!BD7</f>
        <v>4723940</v>
      </c>
      <c r="IY32" s="100"/>
      <c r="IZ32" s="100"/>
      <c r="JA32" s="100"/>
      <c r="JB32" s="100"/>
      <c r="JC32" s="100"/>
      <c r="JD32" s="100"/>
      <c r="JE32" s="100"/>
      <c r="JF32" s="100"/>
      <c r="JG32" s="100"/>
      <c r="JH32" s="100"/>
      <c r="JI32" s="100"/>
      <c r="JJ32" s="100"/>
      <c r="JK32" s="100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3" t="s">
        <v>132</v>
      </c>
      <c r="NJ32" s="94"/>
      <c r="NK32" s="94"/>
      <c r="NL32" s="94"/>
      <c r="NM32" s="94"/>
      <c r="NN32" s="94"/>
      <c r="NO32" s="94"/>
      <c r="NP32" s="94"/>
      <c r="NQ32" s="94"/>
      <c r="NR32" s="94"/>
      <c r="NS32" s="94"/>
      <c r="NT32" s="94"/>
      <c r="NU32" s="94"/>
      <c r="NV32" s="94"/>
      <c r="NW32" s="95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3"/>
      <c r="NJ33" s="94"/>
      <c r="NK33" s="94"/>
      <c r="NL33" s="94"/>
      <c r="NM33" s="94"/>
      <c r="NN33" s="94"/>
      <c r="NO33" s="94"/>
      <c r="NP33" s="94"/>
      <c r="NQ33" s="94"/>
      <c r="NR33" s="94"/>
      <c r="NS33" s="94"/>
      <c r="NT33" s="94"/>
      <c r="NU33" s="94"/>
      <c r="NV33" s="94"/>
      <c r="NW33" s="95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3"/>
      <c r="NJ34" s="94"/>
      <c r="NK34" s="94"/>
      <c r="NL34" s="94"/>
      <c r="NM34" s="94"/>
      <c r="NN34" s="94"/>
      <c r="NO34" s="94"/>
      <c r="NP34" s="94"/>
      <c r="NQ34" s="94"/>
      <c r="NR34" s="94"/>
      <c r="NS34" s="94"/>
      <c r="NT34" s="94"/>
      <c r="NU34" s="94"/>
      <c r="NV34" s="94"/>
      <c r="NW34" s="95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3"/>
      <c r="NJ35" s="94"/>
      <c r="NK35" s="94"/>
      <c r="NL35" s="94"/>
      <c r="NM35" s="94"/>
      <c r="NN35" s="94"/>
      <c r="NO35" s="94"/>
      <c r="NP35" s="94"/>
      <c r="NQ35" s="94"/>
      <c r="NR35" s="94"/>
      <c r="NS35" s="94"/>
      <c r="NT35" s="94"/>
      <c r="NU35" s="94"/>
      <c r="NV35" s="94"/>
      <c r="NW35" s="95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3"/>
      <c r="NJ36" s="94"/>
      <c r="NK36" s="94"/>
      <c r="NL36" s="94"/>
      <c r="NM36" s="94"/>
      <c r="NN36" s="94"/>
      <c r="NO36" s="94"/>
      <c r="NP36" s="94"/>
      <c r="NQ36" s="94"/>
      <c r="NR36" s="94"/>
      <c r="NS36" s="94"/>
      <c r="NT36" s="94"/>
      <c r="NU36" s="94"/>
      <c r="NV36" s="94"/>
      <c r="NW36" s="95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3"/>
      <c r="NJ37" s="94"/>
      <c r="NK37" s="94"/>
      <c r="NL37" s="94"/>
      <c r="NM37" s="94"/>
      <c r="NN37" s="94"/>
      <c r="NO37" s="94"/>
      <c r="NP37" s="94"/>
      <c r="NQ37" s="94"/>
      <c r="NR37" s="94"/>
      <c r="NS37" s="94"/>
      <c r="NT37" s="94"/>
      <c r="NU37" s="94"/>
      <c r="NV37" s="94"/>
      <c r="NW37" s="95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3"/>
      <c r="NJ38" s="94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5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3"/>
      <c r="NJ39" s="94"/>
      <c r="NK39" s="94"/>
      <c r="NL39" s="94"/>
      <c r="NM39" s="94"/>
      <c r="NN39" s="94"/>
      <c r="NO39" s="94"/>
      <c r="NP39" s="94"/>
      <c r="NQ39" s="94"/>
      <c r="NR39" s="94"/>
      <c r="NS39" s="94"/>
      <c r="NT39" s="94"/>
      <c r="NU39" s="94"/>
      <c r="NV39" s="94"/>
      <c r="NW39" s="95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3"/>
      <c r="NJ40" s="94"/>
      <c r="NK40" s="94"/>
      <c r="NL40" s="94"/>
      <c r="NM40" s="94"/>
      <c r="NN40" s="94"/>
      <c r="NO40" s="94"/>
      <c r="NP40" s="94"/>
      <c r="NQ40" s="94"/>
      <c r="NR40" s="94"/>
      <c r="NS40" s="94"/>
      <c r="NT40" s="94"/>
      <c r="NU40" s="94"/>
      <c r="NV40" s="94"/>
      <c r="NW40" s="95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3"/>
      <c r="NJ41" s="94"/>
      <c r="NK41" s="94"/>
      <c r="NL41" s="94"/>
      <c r="NM41" s="94"/>
      <c r="NN41" s="94"/>
      <c r="NO41" s="94"/>
      <c r="NP41" s="94"/>
      <c r="NQ41" s="94"/>
      <c r="NR41" s="94"/>
      <c r="NS41" s="94"/>
      <c r="NT41" s="94"/>
      <c r="NU41" s="94"/>
      <c r="NV41" s="94"/>
      <c r="NW41" s="95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3"/>
      <c r="NJ42" s="94"/>
      <c r="NK42" s="94"/>
      <c r="NL42" s="94"/>
      <c r="NM42" s="94"/>
      <c r="NN42" s="94"/>
      <c r="NO42" s="94"/>
      <c r="NP42" s="94"/>
      <c r="NQ42" s="94"/>
      <c r="NR42" s="94"/>
      <c r="NS42" s="94"/>
      <c r="NT42" s="94"/>
      <c r="NU42" s="94"/>
      <c r="NV42" s="94"/>
      <c r="NW42" s="95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3"/>
      <c r="NJ43" s="94"/>
      <c r="NK43" s="94"/>
      <c r="NL43" s="94"/>
      <c r="NM43" s="94"/>
      <c r="NN43" s="94"/>
      <c r="NO43" s="94"/>
      <c r="NP43" s="94"/>
      <c r="NQ43" s="94"/>
      <c r="NR43" s="94"/>
      <c r="NS43" s="94"/>
      <c r="NT43" s="94"/>
      <c r="NU43" s="94"/>
      <c r="NV43" s="94"/>
      <c r="NW43" s="95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3"/>
      <c r="NJ44" s="94"/>
      <c r="NK44" s="94"/>
      <c r="NL44" s="94"/>
      <c r="NM44" s="94"/>
      <c r="NN44" s="94"/>
      <c r="NO44" s="94"/>
      <c r="NP44" s="94"/>
      <c r="NQ44" s="94"/>
      <c r="NR44" s="94"/>
      <c r="NS44" s="94"/>
      <c r="NT44" s="94"/>
      <c r="NU44" s="94"/>
      <c r="NV44" s="94"/>
      <c r="NW44" s="95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3"/>
      <c r="NJ45" s="94"/>
      <c r="NK45" s="94"/>
      <c r="NL45" s="94"/>
      <c r="NM45" s="94"/>
      <c r="NN45" s="94"/>
      <c r="NO45" s="94"/>
      <c r="NP45" s="94"/>
      <c r="NQ45" s="94"/>
      <c r="NR45" s="94"/>
      <c r="NS45" s="94"/>
      <c r="NT45" s="94"/>
      <c r="NU45" s="94"/>
      <c r="NV45" s="94"/>
      <c r="NW45" s="95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3"/>
      <c r="NJ46" s="94"/>
      <c r="NK46" s="94"/>
      <c r="NL46" s="94"/>
      <c r="NM46" s="94"/>
      <c r="NN46" s="94"/>
      <c r="NO46" s="94"/>
      <c r="NP46" s="94"/>
      <c r="NQ46" s="94"/>
      <c r="NR46" s="94"/>
      <c r="NS46" s="94"/>
      <c r="NT46" s="94"/>
      <c r="NU46" s="94"/>
      <c r="NV46" s="94"/>
      <c r="NW46" s="95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6"/>
      <c r="NJ47" s="97"/>
      <c r="NK47" s="97"/>
      <c r="NL47" s="97"/>
      <c r="NM47" s="97"/>
      <c r="NN47" s="97"/>
      <c r="NO47" s="97"/>
      <c r="NP47" s="97"/>
      <c r="NQ47" s="97"/>
      <c r="NR47" s="97"/>
      <c r="NS47" s="97"/>
      <c r="NT47" s="97"/>
      <c r="NU47" s="97"/>
      <c r="NV47" s="97"/>
      <c r="NW47" s="98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0" t="s">
        <v>30</v>
      </c>
      <c r="NJ48" s="91"/>
      <c r="NK48" s="91"/>
      <c r="NL48" s="91"/>
      <c r="NM48" s="91"/>
      <c r="NN48" s="91"/>
      <c r="NO48" s="91"/>
      <c r="NP48" s="91"/>
      <c r="NQ48" s="91"/>
      <c r="NR48" s="91"/>
      <c r="NS48" s="91"/>
      <c r="NT48" s="91"/>
      <c r="NU48" s="91"/>
      <c r="NV48" s="91"/>
      <c r="NW48" s="92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3" t="s">
        <v>133</v>
      </c>
      <c r="NJ49" s="94"/>
      <c r="NK49" s="94"/>
      <c r="NL49" s="94"/>
      <c r="NM49" s="94"/>
      <c r="NN49" s="94"/>
      <c r="NO49" s="94"/>
      <c r="NP49" s="94"/>
      <c r="NQ49" s="94"/>
      <c r="NR49" s="94"/>
      <c r="NS49" s="94"/>
      <c r="NT49" s="94"/>
      <c r="NU49" s="94"/>
      <c r="NV49" s="94"/>
      <c r="NW49" s="95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3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5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3"/>
      <c r="NJ51" s="94"/>
      <c r="NK51" s="94"/>
      <c r="NL51" s="94"/>
      <c r="NM51" s="94"/>
      <c r="NN51" s="94"/>
      <c r="NO51" s="94"/>
      <c r="NP51" s="94"/>
      <c r="NQ51" s="94"/>
      <c r="NR51" s="94"/>
      <c r="NS51" s="94"/>
      <c r="NT51" s="94"/>
      <c r="NU51" s="94"/>
      <c r="NV51" s="94"/>
      <c r="NW51" s="95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6" t="str">
        <f>データ!$B$11</f>
        <v>H28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 t="str">
        <f>データ!$C$11</f>
        <v>H29</v>
      </c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 t="str">
        <f>データ!$D$11</f>
        <v>H30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 t="str">
        <f>データ!$E$11</f>
        <v>R01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 t="str">
        <f>データ!$F$11</f>
        <v>R02</v>
      </c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6" t="str">
        <f>データ!$B$11</f>
        <v>H28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 t="str">
        <f>データ!$C$11</f>
        <v>H29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 t="str">
        <f>データ!$D$11</f>
        <v>H30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 t="str">
        <f>データ!$E$11</f>
        <v>R01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 t="str">
        <f>データ!$F$11</f>
        <v>R02</v>
      </c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6" t="str">
        <f>データ!$B$11</f>
        <v>H28</v>
      </c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 t="str">
        <f>データ!$C$11</f>
        <v>H29</v>
      </c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 t="str">
        <f>データ!$D$11</f>
        <v>H30</v>
      </c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 t="str">
        <f>データ!$E$11</f>
        <v>R01</v>
      </c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 t="str">
        <f>データ!$F$11</f>
        <v>R02</v>
      </c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6" t="str">
        <f>データ!$B$11</f>
        <v>H28</v>
      </c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 t="str">
        <f>データ!$C$11</f>
        <v>H29</v>
      </c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 t="str">
        <f>データ!$D$11</f>
        <v>H30</v>
      </c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 t="str">
        <f>データ!$E$11</f>
        <v>R01</v>
      </c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 t="str">
        <f>データ!$F$11</f>
        <v>R02</v>
      </c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4"/>
      <c r="NA52" s="4"/>
      <c r="NB52" s="4"/>
      <c r="NC52" s="4"/>
      <c r="ND52" s="4"/>
      <c r="NE52" s="4"/>
      <c r="NF52" s="4"/>
      <c r="NG52" s="22"/>
      <c r="NH52" s="2"/>
      <c r="NI52" s="93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5"/>
    </row>
    <row r="53" spans="1:387" ht="13.5" customHeight="1" x14ac:dyDescent="0.15">
      <c r="A53" s="2"/>
      <c r="B53" s="21"/>
      <c r="C53" s="4"/>
      <c r="D53" s="4"/>
      <c r="E53" s="4"/>
      <c r="F53" s="4"/>
      <c r="I53" s="85" t="s">
        <v>27</v>
      </c>
      <c r="J53" s="85"/>
      <c r="K53" s="85"/>
      <c r="L53" s="85"/>
      <c r="M53" s="85"/>
      <c r="N53" s="85"/>
      <c r="O53" s="85"/>
      <c r="P53" s="85"/>
      <c r="Q53" s="85"/>
      <c r="R53" s="83">
        <f>データ!BF7</f>
        <v>31.7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>
        <f>データ!BG7</f>
        <v>30.8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>
        <f>データ!BH7</f>
        <v>28.3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>
        <f>データ!BI7</f>
        <v>22.9</v>
      </c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>
        <f>データ!BJ7</f>
        <v>11.3</v>
      </c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5" t="s">
        <v>27</v>
      </c>
      <c r="CX53" s="85"/>
      <c r="CY53" s="85"/>
      <c r="CZ53" s="85"/>
      <c r="DA53" s="85"/>
      <c r="DB53" s="85"/>
      <c r="DC53" s="85"/>
      <c r="DD53" s="85"/>
      <c r="DE53" s="85"/>
      <c r="DF53" s="83">
        <f>データ!BQ7</f>
        <v>45.5</v>
      </c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>
        <f>データ!BR7</f>
        <v>41.6</v>
      </c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>
        <f>データ!BS7</f>
        <v>39</v>
      </c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>
        <f>データ!BT7</f>
        <v>42.8</v>
      </c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>
        <f>データ!BU7</f>
        <v>71.099999999999994</v>
      </c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5" t="s">
        <v>27</v>
      </c>
      <c r="GL53" s="85"/>
      <c r="GM53" s="85"/>
      <c r="GN53" s="85"/>
      <c r="GO53" s="85"/>
      <c r="GP53" s="85"/>
      <c r="GQ53" s="85"/>
      <c r="GR53" s="85"/>
      <c r="GS53" s="85"/>
      <c r="GT53" s="83">
        <f>データ!CB7</f>
        <v>-9</v>
      </c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>
        <f>データ!CC7</f>
        <v>-7.6</v>
      </c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>
        <f>データ!CD7</f>
        <v>-4</v>
      </c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>
        <f>データ!CE7</f>
        <v>-10.9</v>
      </c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>
        <f>データ!CF7</f>
        <v>-70.5</v>
      </c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5" t="s">
        <v>27</v>
      </c>
      <c r="JZ53" s="85"/>
      <c r="KA53" s="85"/>
      <c r="KB53" s="85"/>
      <c r="KC53" s="85"/>
      <c r="KD53" s="85"/>
      <c r="KE53" s="85"/>
      <c r="KF53" s="85"/>
      <c r="KG53" s="85"/>
      <c r="KH53" s="100">
        <f>データ!CM7</f>
        <v>-15726</v>
      </c>
      <c r="KI53" s="100"/>
      <c r="KJ53" s="100"/>
      <c r="KK53" s="100"/>
      <c r="KL53" s="100"/>
      <c r="KM53" s="100"/>
      <c r="KN53" s="100"/>
      <c r="KO53" s="100"/>
      <c r="KP53" s="100"/>
      <c r="KQ53" s="100"/>
      <c r="KR53" s="100"/>
      <c r="KS53" s="100"/>
      <c r="KT53" s="100"/>
      <c r="KU53" s="100"/>
      <c r="KV53" s="100">
        <f>データ!CN7</f>
        <v>-15153</v>
      </c>
      <c r="KW53" s="100"/>
      <c r="KX53" s="100"/>
      <c r="KY53" s="100"/>
      <c r="KZ53" s="100"/>
      <c r="LA53" s="100"/>
      <c r="LB53" s="100"/>
      <c r="LC53" s="100"/>
      <c r="LD53" s="100"/>
      <c r="LE53" s="100"/>
      <c r="LF53" s="100"/>
      <c r="LG53" s="100"/>
      <c r="LH53" s="100"/>
      <c r="LI53" s="100"/>
      <c r="LJ53" s="100">
        <f>データ!CO7</f>
        <v>4274</v>
      </c>
      <c r="LK53" s="100"/>
      <c r="LL53" s="100"/>
      <c r="LM53" s="100"/>
      <c r="LN53" s="100"/>
      <c r="LO53" s="100"/>
      <c r="LP53" s="100"/>
      <c r="LQ53" s="100"/>
      <c r="LR53" s="100"/>
      <c r="LS53" s="100"/>
      <c r="LT53" s="100"/>
      <c r="LU53" s="100"/>
      <c r="LV53" s="100"/>
      <c r="LW53" s="100"/>
      <c r="LX53" s="100">
        <f>データ!CP7</f>
        <v>-16578</v>
      </c>
      <c r="LY53" s="100"/>
      <c r="LZ53" s="100"/>
      <c r="MA53" s="100"/>
      <c r="MB53" s="100"/>
      <c r="MC53" s="100"/>
      <c r="MD53" s="100"/>
      <c r="ME53" s="100"/>
      <c r="MF53" s="100"/>
      <c r="MG53" s="100"/>
      <c r="MH53" s="100"/>
      <c r="MI53" s="100"/>
      <c r="MJ53" s="100"/>
      <c r="MK53" s="100"/>
      <c r="ML53" s="100">
        <f>データ!CQ7</f>
        <v>-59145</v>
      </c>
      <c r="MM53" s="100"/>
      <c r="MN53" s="100"/>
      <c r="MO53" s="100"/>
      <c r="MP53" s="100"/>
      <c r="MQ53" s="100"/>
      <c r="MR53" s="100"/>
      <c r="MS53" s="100"/>
      <c r="MT53" s="100"/>
      <c r="MU53" s="100"/>
      <c r="MV53" s="100"/>
      <c r="MW53" s="100"/>
      <c r="MX53" s="100"/>
      <c r="MY53" s="100"/>
      <c r="MZ53" s="4"/>
      <c r="NA53" s="4"/>
      <c r="NB53" s="4"/>
      <c r="NC53" s="4"/>
      <c r="ND53" s="4"/>
      <c r="NE53" s="4"/>
      <c r="NF53" s="4"/>
      <c r="NG53" s="22"/>
      <c r="NH53" s="2"/>
      <c r="NI53" s="93"/>
      <c r="NJ53" s="94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5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5" t="s">
        <v>29</v>
      </c>
      <c r="J54" s="85"/>
      <c r="K54" s="85"/>
      <c r="L54" s="85"/>
      <c r="M54" s="85"/>
      <c r="N54" s="85"/>
      <c r="O54" s="85"/>
      <c r="P54" s="85"/>
      <c r="Q54" s="85"/>
      <c r="R54" s="83">
        <f>データ!BK7</f>
        <v>33.200000000000003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>
        <f>データ!BL7</f>
        <v>33.9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>
        <f>データ!BM7</f>
        <v>31.7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>
        <f>データ!BN7</f>
        <v>26.8</v>
      </c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>
        <f>データ!BO7</f>
        <v>13.9</v>
      </c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5" t="s">
        <v>29</v>
      </c>
      <c r="CX54" s="85"/>
      <c r="CY54" s="85"/>
      <c r="CZ54" s="85"/>
      <c r="DA54" s="85"/>
      <c r="DB54" s="85"/>
      <c r="DC54" s="85"/>
      <c r="DD54" s="85"/>
      <c r="DE54" s="85"/>
      <c r="DF54" s="83">
        <f>データ!BV7</f>
        <v>29.8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>
        <f>データ!BW7</f>
        <v>31.4</v>
      </c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>
        <f>データ!BX7</f>
        <v>27.4</v>
      </c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>
        <f>データ!BY7</f>
        <v>29.9</v>
      </c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>
        <f>データ!BZ7</f>
        <v>139.1</v>
      </c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5" t="s">
        <v>29</v>
      </c>
      <c r="GL54" s="85"/>
      <c r="GM54" s="85"/>
      <c r="GN54" s="85"/>
      <c r="GO54" s="85"/>
      <c r="GP54" s="85"/>
      <c r="GQ54" s="85"/>
      <c r="GR54" s="85"/>
      <c r="GS54" s="85"/>
      <c r="GT54" s="83">
        <f>データ!CG7</f>
        <v>18.399999999999999</v>
      </c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>
        <f>データ!CH7</f>
        <v>16.600000000000001</v>
      </c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>
        <f>データ!CI7</f>
        <v>-292.5</v>
      </c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>
        <f>データ!CJ7</f>
        <v>15.2</v>
      </c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>
        <f>データ!CK7</f>
        <v>-175.7</v>
      </c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5" t="s">
        <v>29</v>
      </c>
      <c r="JZ54" s="85"/>
      <c r="KA54" s="85"/>
      <c r="KB54" s="85"/>
      <c r="KC54" s="85"/>
      <c r="KD54" s="85"/>
      <c r="KE54" s="85"/>
      <c r="KF54" s="85"/>
      <c r="KG54" s="85"/>
      <c r="KH54" s="101">
        <f>データ!CR7</f>
        <v>3106</v>
      </c>
      <c r="KI54" s="102"/>
      <c r="KJ54" s="102"/>
      <c r="KK54" s="102"/>
      <c r="KL54" s="102"/>
      <c r="KM54" s="102"/>
      <c r="KN54" s="102"/>
      <c r="KO54" s="102"/>
      <c r="KP54" s="102"/>
      <c r="KQ54" s="102"/>
      <c r="KR54" s="102"/>
      <c r="KS54" s="102"/>
      <c r="KT54" s="102"/>
      <c r="KU54" s="103"/>
      <c r="KV54" s="101">
        <f>データ!CS7</f>
        <v>-8472</v>
      </c>
      <c r="KW54" s="102"/>
      <c r="KX54" s="102"/>
      <c r="KY54" s="102"/>
      <c r="KZ54" s="102"/>
      <c r="LA54" s="102"/>
      <c r="LB54" s="102"/>
      <c r="LC54" s="102"/>
      <c r="LD54" s="102"/>
      <c r="LE54" s="102"/>
      <c r="LF54" s="102"/>
      <c r="LG54" s="102"/>
      <c r="LH54" s="102"/>
      <c r="LI54" s="103"/>
      <c r="LJ54" s="101">
        <f>データ!CT7</f>
        <v>8460</v>
      </c>
      <c r="LK54" s="102"/>
      <c r="LL54" s="102"/>
      <c r="LM54" s="102"/>
      <c r="LN54" s="102"/>
      <c r="LO54" s="102"/>
      <c r="LP54" s="102"/>
      <c r="LQ54" s="102"/>
      <c r="LR54" s="102"/>
      <c r="LS54" s="102"/>
      <c r="LT54" s="102"/>
      <c r="LU54" s="102"/>
      <c r="LV54" s="102"/>
      <c r="LW54" s="103"/>
      <c r="LX54" s="101">
        <f>データ!CU7</f>
        <v>4951</v>
      </c>
      <c r="LY54" s="102"/>
      <c r="LZ54" s="102"/>
      <c r="MA54" s="102"/>
      <c r="MB54" s="102"/>
      <c r="MC54" s="102"/>
      <c r="MD54" s="102"/>
      <c r="ME54" s="102"/>
      <c r="MF54" s="102"/>
      <c r="MG54" s="102"/>
      <c r="MH54" s="102"/>
      <c r="MI54" s="102"/>
      <c r="MJ54" s="102"/>
      <c r="MK54" s="103"/>
      <c r="ML54" s="101">
        <f>データ!CV7</f>
        <v>-586097</v>
      </c>
      <c r="MM54" s="102"/>
      <c r="MN54" s="102"/>
      <c r="MO54" s="102"/>
      <c r="MP54" s="102"/>
      <c r="MQ54" s="102"/>
      <c r="MR54" s="102"/>
      <c r="MS54" s="102"/>
      <c r="MT54" s="102"/>
      <c r="MU54" s="102"/>
      <c r="MV54" s="102"/>
      <c r="MW54" s="102"/>
      <c r="MX54" s="102"/>
      <c r="MY54" s="103"/>
      <c r="MZ54" s="4"/>
      <c r="NA54" s="4"/>
      <c r="NB54" s="4"/>
      <c r="NC54" s="4"/>
      <c r="ND54" s="4"/>
      <c r="NE54" s="4"/>
      <c r="NF54" s="4"/>
      <c r="NG54" s="22"/>
      <c r="NH54" s="2"/>
      <c r="NI54" s="93"/>
      <c r="NJ54" s="94"/>
      <c r="NK54" s="94"/>
      <c r="NL54" s="94"/>
      <c r="NM54" s="94"/>
      <c r="NN54" s="94"/>
      <c r="NO54" s="94"/>
      <c r="NP54" s="94"/>
      <c r="NQ54" s="94"/>
      <c r="NR54" s="94"/>
      <c r="NS54" s="94"/>
      <c r="NT54" s="94"/>
      <c r="NU54" s="94"/>
      <c r="NV54" s="94"/>
      <c r="NW54" s="95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3"/>
      <c r="NJ55" s="94"/>
      <c r="NK55" s="94"/>
      <c r="NL55" s="94"/>
      <c r="NM55" s="94"/>
      <c r="NN55" s="94"/>
      <c r="NO55" s="94"/>
      <c r="NP55" s="94"/>
      <c r="NQ55" s="94"/>
      <c r="NR55" s="94"/>
      <c r="NS55" s="94"/>
      <c r="NT55" s="94"/>
      <c r="NU55" s="94"/>
      <c r="NV55" s="94"/>
      <c r="NW55" s="95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3"/>
      <c r="NJ56" s="94"/>
      <c r="NK56" s="94"/>
      <c r="NL56" s="94"/>
      <c r="NM56" s="94"/>
      <c r="NN56" s="94"/>
      <c r="NO56" s="94"/>
      <c r="NP56" s="94"/>
      <c r="NQ56" s="94"/>
      <c r="NR56" s="94"/>
      <c r="NS56" s="94"/>
      <c r="NT56" s="94"/>
      <c r="NU56" s="94"/>
      <c r="NV56" s="94"/>
      <c r="NW56" s="95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3"/>
      <c r="NJ57" s="94"/>
      <c r="NK57" s="94"/>
      <c r="NL57" s="94"/>
      <c r="NM57" s="94"/>
      <c r="NN57" s="94"/>
      <c r="NO57" s="94"/>
      <c r="NP57" s="94"/>
      <c r="NQ57" s="94"/>
      <c r="NR57" s="94"/>
      <c r="NS57" s="94"/>
      <c r="NT57" s="94"/>
      <c r="NU57" s="94"/>
      <c r="NV57" s="94"/>
      <c r="NW57" s="95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3"/>
      <c r="NJ58" s="94"/>
      <c r="NK58" s="94"/>
      <c r="NL58" s="94"/>
      <c r="NM58" s="94"/>
      <c r="NN58" s="94"/>
      <c r="NO58" s="94"/>
      <c r="NP58" s="94"/>
      <c r="NQ58" s="94"/>
      <c r="NR58" s="94"/>
      <c r="NS58" s="94"/>
      <c r="NT58" s="94"/>
      <c r="NU58" s="94"/>
      <c r="NV58" s="94"/>
      <c r="NW58" s="95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3"/>
      <c r="NJ59" s="94"/>
      <c r="NK59" s="94"/>
      <c r="NL59" s="94"/>
      <c r="NM59" s="94"/>
      <c r="NN59" s="94"/>
      <c r="NO59" s="94"/>
      <c r="NP59" s="94"/>
      <c r="NQ59" s="94"/>
      <c r="NR59" s="94"/>
      <c r="NS59" s="94"/>
      <c r="NT59" s="94"/>
      <c r="NU59" s="94"/>
      <c r="NV59" s="94"/>
      <c r="NW59" s="95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7" t="s">
        <v>31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  <c r="IV60" s="87"/>
      <c r="IW60" s="87"/>
      <c r="IX60" s="87"/>
      <c r="IY60" s="87"/>
      <c r="IZ60" s="87"/>
      <c r="JA60" s="87"/>
      <c r="JB60" s="87"/>
      <c r="JC60" s="87"/>
      <c r="JD60" s="87"/>
      <c r="JE60" s="87"/>
      <c r="JF60" s="87"/>
      <c r="JG60" s="87"/>
      <c r="JH60" s="87"/>
      <c r="JI60" s="87"/>
      <c r="JJ60" s="87"/>
      <c r="JK60" s="87"/>
      <c r="JL60" s="87"/>
      <c r="JM60" s="87"/>
      <c r="JN60" s="87"/>
      <c r="JO60" s="87"/>
      <c r="JP60" s="87"/>
      <c r="JQ60" s="87"/>
      <c r="JR60" s="87"/>
      <c r="JS60" s="87"/>
      <c r="JT60" s="87"/>
      <c r="JU60" s="87"/>
      <c r="JV60" s="87"/>
      <c r="JW60" s="87"/>
      <c r="JX60" s="87"/>
      <c r="JY60" s="87"/>
      <c r="JZ60" s="87"/>
      <c r="KA60" s="87"/>
      <c r="KB60" s="87"/>
      <c r="KC60" s="87"/>
      <c r="KD60" s="87"/>
      <c r="KE60" s="87"/>
      <c r="KF60" s="87"/>
      <c r="KG60" s="87"/>
      <c r="KH60" s="87"/>
      <c r="KI60" s="87"/>
      <c r="KJ60" s="87"/>
      <c r="KK60" s="87"/>
      <c r="KL60" s="87"/>
      <c r="KM60" s="87"/>
      <c r="KN60" s="87"/>
      <c r="KO60" s="87"/>
      <c r="KP60" s="87"/>
      <c r="KQ60" s="87"/>
      <c r="KR60" s="87"/>
      <c r="KS60" s="87"/>
      <c r="KT60" s="87"/>
      <c r="KU60" s="87"/>
      <c r="KV60" s="87"/>
      <c r="KW60" s="87"/>
      <c r="KX60" s="87"/>
      <c r="KY60" s="87"/>
      <c r="KZ60" s="87"/>
      <c r="LA60" s="87"/>
      <c r="LB60" s="87"/>
      <c r="LC60" s="87"/>
      <c r="LD60" s="87"/>
      <c r="LE60" s="87"/>
      <c r="LF60" s="87"/>
      <c r="LG60" s="87"/>
      <c r="LH60" s="87"/>
      <c r="LI60" s="87"/>
      <c r="LJ60" s="87"/>
      <c r="LK60" s="87"/>
      <c r="LL60" s="87"/>
      <c r="LM60" s="87"/>
      <c r="LN60" s="87"/>
      <c r="LO60" s="87"/>
      <c r="LP60" s="87"/>
      <c r="LQ60" s="87"/>
      <c r="LR60" s="87"/>
      <c r="LS60" s="87"/>
      <c r="LT60" s="87"/>
      <c r="LU60" s="87"/>
      <c r="LV60" s="87"/>
      <c r="LW60" s="87"/>
      <c r="LX60" s="87"/>
      <c r="LY60" s="87"/>
      <c r="LZ60" s="87"/>
      <c r="MA60" s="87"/>
      <c r="MB60" s="87"/>
      <c r="MC60" s="87"/>
      <c r="MD60" s="87"/>
      <c r="ME60" s="87"/>
      <c r="MF60" s="87"/>
      <c r="MG60" s="87"/>
      <c r="MH60" s="87"/>
      <c r="MI60" s="87"/>
      <c r="MJ60" s="87"/>
      <c r="MK60" s="87"/>
      <c r="ML60" s="87"/>
      <c r="MM60" s="87"/>
      <c r="MN60" s="87"/>
      <c r="MO60" s="87"/>
      <c r="MP60" s="87"/>
      <c r="MQ60" s="87"/>
      <c r="MR60" s="87"/>
      <c r="MS60" s="87"/>
      <c r="MT60" s="87"/>
      <c r="MU60" s="87"/>
      <c r="MV60" s="87"/>
      <c r="MW60" s="87"/>
      <c r="MX60" s="87"/>
      <c r="MY60" s="87"/>
      <c r="MZ60" s="87"/>
      <c r="NA60" s="87"/>
      <c r="NB60" s="20"/>
      <c r="NC60" s="20"/>
      <c r="ND60" s="20"/>
      <c r="NE60" s="20"/>
      <c r="NF60" s="20"/>
      <c r="NG60" s="32"/>
      <c r="NH60" s="2"/>
      <c r="NI60" s="93"/>
      <c r="NJ60" s="94"/>
      <c r="NK60" s="94"/>
      <c r="NL60" s="94"/>
      <c r="NM60" s="94"/>
      <c r="NN60" s="94"/>
      <c r="NO60" s="94"/>
      <c r="NP60" s="94"/>
      <c r="NQ60" s="94"/>
      <c r="NR60" s="94"/>
      <c r="NS60" s="94"/>
      <c r="NT60" s="94"/>
      <c r="NU60" s="94"/>
      <c r="NV60" s="94"/>
      <c r="NW60" s="95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  <c r="IW61" s="88"/>
      <c r="IX61" s="88"/>
      <c r="IY61" s="88"/>
      <c r="IZ61" s="88"/>
      <c r="JA61" s="88"/>
      <c r="JB61" s="88"/>
      <c r="JC61" s="88"/>
      <c r="JD61" s="88"/>
      <c r="JE61" s="88"/>
      <c r="JF61" s="88"/>
      <c r="JG61" s="88"/>
      <c r="JH61" s="88"/>
      <c r="JI61" s="88"/>
      <c r="JJ61" s="88"/>
      <c r="JK61" s="88"/>
      <c r="JL61" s="88"/>
      <c r="JM61" s="88"/>
      <c r="JN61" s="88"/>
      <c r="JO61" s="88"/>
      <c r="JP61" s="88"/>
      <c r="JQ61" s="88"/>
      <c r="JR61" s="88"/>
      <c r="JS61" s="88"/>
      <c r="JT61" s="88"/>
      <c r="JU61" s="88"/>
      <c r="JV61" s="88"/>
      <c r="JW61" s="88"/>
      <c r="JX61" s="88"/>
      <c r="JY61" s="88"/>
      <c r="JZ61" s="88"/>
      <c r="KA61" s="88"/>
      <c r="KB61" s="88"/>
      <c r="KC61" s="88"/>
      <c r="KD61" s="88"/>
      <c r="KE61" s="88"/>
      <c r="KF61" s="88"/>
      <c r="KG61" s="88"/>
      <c r="KH61" s="88"/>
      <c r="KI61" s="88"/>
      <c r="KJ61" s="88"/>
      <c r="KK61" s="88"/>
      <c r="KL61" s="88"/>
      <c r="KM61" s="88"/>
      <c r="KN61" s="88"/>
      <c r="KO61" s="88"/>
      <c r="KP61" s="88"/>
      <c r="KQ61" s="88"/>
      <c r="KR61" s="88"/>
      <c r="KS61" s="88"/>
      <c r="KT61" s="88"/>
      <c r="KU61" s="88"/>
      <c r="KV61" s="88"/>
      <c r="KW61" s="88"/>
      <c r="KX61" s="88"/>
      <c r="KY61" s="88"/>
      <c r="KZ61" s="88"/>
      <c r="LA61" s="88"/>
      <c r="LB61" s="88"/>
      <c r="LC61" s="88"/>
      <c r="LD61" s="88"/>
      <c r="LE61" s="88"/>
      <c r="LF61" s="88"/>
      <c r="LG61" s="88"/>
      <c r="LH61" s="88"/>
      <c r="LI61" s="88"/>
      <c r="LJ61" s="88"/>
      <c r="LK61" s="88"/>
      <c r="LL61" s="88"/>
      <c r="LM61" s="88"/>
      <c r="LN61" s="88"/>
      <c r="LO61" s="88"/>
      <c r="LP61" s="88"/>
      <c r="LQ61" s="88"/>
      <c r="LR61" s="88"/>
      <c r="LS61" s="88"/>
      <c r="LT61" s="88"/>
      <c r="LU61" s="88"/>
      <c r="LV61" s="88"/>
      <c r="LW61" s="88"/>
      <c r="LX61" s="88"/>
      <c r="LY61" s="88"/>
      <c r="LZ61" s="88"/>
      <c r="MA61" s="88"/>
      <c r="MB61" s="88"/>
      <c r="MC61" s="88"/>
      <c r="MD61" s="88"/>
      <c r="ME61" s="88"/>
      <c r="MF61" s="88"/>
      <c r="MG61" s="88"/>
      <c r="MH61" s="88"/>
      <c r="MI61" s="88"/>
      <c r="MJ61" s="88"/>
      <c r="MK61" s="88"/>
      <c r="ML61" s="88"/>
      <c r="MM61" s="88"/>
      <c r="MN61" s="88"/>
      <c r="MO61" s="88"/>
      <c r="MP61" s="88"/>
      <c r="MQ61" s="88"/>
      <c r="MR61" s="88"/>
      <c r="MS61" s="88"/>
      <c r="MT61" s="88"/>
      <c r="MU61" s="88"/>
      <c r="MV61" s="88"/>
      <c r="MW61" s="88"/>
      <c r="MX61" s="88"/>
      <c r="MY61" s="88"/>
      <c r="MZ61" s="88"/>
      <c r="NA61" s="88"/>
      <c r="NB61" s="20"/>
      <c r="NC61" s="20"/>
      <c r="ND61" s="20"/>
      <c r="NE61" s="20"/>
      <c r="NF61" s="20"/>
      <c r="NG61" s="32"/>
      <c r="NH61" s="2"/>
      <c r="NI61" s="93"/>
      <c r="NJ61" s="94"/>
      <c r="NK61" s="94"/>
      <c r="NL61" s="94"/>
      <c r="NM61" s="94"/>
      <c r="NN61" s="94"/>
      <c r="NO61" s="94"/>
      <c r="NP61" s="94"/>
      <c r="NQ61" s="94"/>
      <c r="NR61" s="94"/>
      <c r="NS61" s="94"/>
      <c r="NT61" s="94"/>
      <c r="NU61" s="94"/>
      <c r="NV61" s="94"/>
      <c r="NW61" s="95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3"/>
      <c r="NJ62" s="94"/>
      <c r="NK62" s="94"/>
      <c r="NL62" s="94"/>
      <c r="NM62" s="94"/>
      <c r="NN62" s="94"/>
      <c r="NO62" s="94"/>
      <c r="NP62" s="94"/>
      <c r="NQ62" s="94"/>
      <c r="NR62" s="94"/>
      <c r="NS62" s="94"/>
      <c r="NT62" s="94"/>
      <c r="NU62" s="94"/>
      <c r="NV62" s="94"/>
      <c r="NW62" s="95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89" t="s">
        <v>32</v>
      </c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3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5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6"/>
      <c r="NJ64" s="97"/>
      <c r="NK64" s="97"/>
      <c r="NL64" s="97"/>
      <c r="NM64" s="97"/>
      <c r="NN64" s="97"/>
      <c r="NO64" s="97"/>
      <c r="NP64" s="97"/>
      <c r="NQ64" s="97"/>
      <c r="NR64" s="97"/>
      <c r="NS64" s="97"/>
      <c r="NT64" s="97"/>
      <c r="NU64" s="97"/>
      <c r="NV64" s="97"/>
      <c r="NW64" s="98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0" t="s">
        <v>33</v>
      </c>
      <c r="NJ65" s="91"/>
      <c r="NK65" s="91"/>
      <c r="NL65" s="91"/>
      <c r="NM65" s="91"/>
      <c r="NN65" s="91"/>
      <c r="NO65" s="91"/>
      <c r="NP65" s="91"/>
      <c r="NQ65" s="91"/>
      <c r="NR65" s="91"/>
      <c r="NS65" s="91"/>
      <c r="NT65" s="91"/>
      <c r="NU65" s="91"/>
      <c r="NV65" s="91"/>
      <c r="NW65" s="92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3" t="s">
        <v>134</v>
      </c>
      <c r="NJ66" s="94"/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5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9">
        <f>データ!DI6</f>
        <v>603250</v>
      </c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3"/>
      <c r="NJ67" s="94"/>
      <c r="NK67" s="94"/>
      <c r="NL67" s="94"/>
      <c r="NM67" s="94"/>
      <c r="NN67" s="94"/>
      <c r="NO67" s="94"/>
      <c r="NP67" s="94"/>
      <c r="NQ67" s="94"/>
      <c r="NR67" s="94"/>
      <c r="NS67" s="94"/>
      <c r="NT67" s="94"/>
      <c r="NU67" s="94"/>
      <c r="NV67" s="94"/>
      <c r="NW67" s="95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3"/>
      <c r="NJ68" s="94"/>
      <c r="NK68" s="94"/>
      <c r="NL68" s="94"/>
      <c r="NM68" s="94"/>
      <c r="NN68" s="94"/>
      <c r="NO68" s="94"/>
      <c r="NP68" s="94"/>
      <c r="NQ68" s="94"/>
      <c r="NR68" s="94"/>
      <c r="NS68" s="94"/>
      <c r="NT68" s="94"/>
      <c r="NU68" s="94"/>
      <c r="NV68" s="94"/>
      <c r="NW68" s="95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3"/>
      <c r="NJ69" s="94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5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3"/>
      <c r="NJ70" s="94"/>
      <c r="NK70" s="94"/>
      <c r="NL70" s="94"/>
      <c r="NM70" s="94"/>
      <c r="NN70" s="94"/>
      <c r="NO70" s="94"/>
      <c r="NP70" s="94"/>
      <c r="NQ70" s="94"/>
      <c r="NR70" s="94"/>
      <c r="NS70" s="94"/>
      <c r="NT70" s="94"/>
      <c r="NU70" s="94"/>
      <c r="NV70" s="94"/>
      <c r="NW70" s="95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3"/>
      <c r="NJ71" s="94"/>
      <c r="NK71" s="94"/>
      <c r="NL71" s="94"/>
      <c r="NM71" s="94"/>
      <c r="NN71" s="94"/>
      <c r="NO71" s="94"/>
      <c r="NP71" s="94"/>
      <c r="NQ71" s="94"/>
      <c r="NR71" s="94"/>
      <c r="NS71" s="94"/>
      <c r="NT71" s="94"/>
      <c r="NU71" s="94"/>
      <c r="NV71" s="94"/>
      <c r="NW71" s="95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89" t="s">
        <v>34</v>
      </c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3"/>
      <c r="NJ72" s="94"/>
      <c r="NK72" s="94"/>
      <c r="NL72" s="94"/>
      <c r="NM72" s="94"/>
      <c r="NN72" s="94"/>
      <c r="NO72" s="94"/>
      <c r="NP72" s="94"/>
      <c r="NQ72" s="94"/>
      <c r="NR72" s="94"/>
      <c r="NS72" s="94"/>
      <c r="NT72" s="94"/>
      <c r="NU72" s="94"/>
      <c r="NV72" s="94"/>
      <c r="NW72" s="95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3"/>
      <c r="NJ73" s="94"/>
      <c r="NK73" s="94"/>
      <c r="NL73" s="94"/>
      <c r="NM73" s="94"/>
      <c r="NN73" s="94"/>
      <c r="NO73" s="94"/>
      <c r="NP73" s="94"/>
      <c r="NQ73" s="94"/>
      <c r="NR73" s="94"/>
      <c r="NS73" s="94"/>
      <c r="NT73" s="94"/>
      <c r="NU73" s="94"/>
      <c r="NV73" s="94"/>
      <c r="NW73" s="95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3"/>
      <c r="NJ74" s="94"/>
      <c r="NK74" s="94"/>
      <c r="NL74" s="94"/>
      <c r="NM74" s="94"/>
      <c r="NN74" s="94"/>
      <c r="NO74" s="94"/>
      <c r="NP74" s="94"/>
      <c r="NQ74" s="94"/>
      <c r="NR74" s="94"/>
      <c r="NS74" s="94"/>
      <c r="NT74" s="94"/>
      <c r="NU74" s="94"/>
      <c r="NV74" s="94"/>
      <c r="NW74" s="95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3"/>
      <c r="NJ75" s="94"/>
      <c r="NK75" s="94"/>
      <c r="NL75" s="94"/>
      <c r="NM75" s="94"/>
      <c r="NN75" s="94"/>
      <c r="NO75" s="94"/>
      <c r="NP75" s="94"/>
      <c r="NQ75" s="94"/>
      <c r="NR75" s="94"/>
      <c r="NS75" s="94"/>
      <c r="NT75" s="94"/>
      <c r="NU75" s="94"/>
      <c r="NV75" s="94"/>
      <c r="NW75" s="95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6" t="str">
        <f>データ!$B$11</f>
        <v>H28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 t="str">
        <f>データ!$C$11</f>
        <v>H29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 t="str">
        <f>データ!$D$11</f>
        <v>H30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 t="str">
        <f>データ!$E$11</f>
        <v>R01</v>
      </c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 t="str">
        <f>データ!$F$11</f>
        <v>R02</v>
      </c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9">
        <f>データ!DJ6</f>
        <v>115169</v>
      </c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6" t="str">
        <f>データ!$B$11</f>
        <v>H28</v>
      </c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 t="str">
        <f>データ!$C$11</f>
        <v>H29</v>
      </c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 t="str">
        <f>データ!$D$11</f>
        <v>H30</v>
      </c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 t="str">
        <f>データ!$E$11</f>
        <v>R01</v>
      </c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 t="str">
        <f>データ!$F$11</f>
        <v>R02</v>
      </c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6" t="str">
        <f>データ!$B$11</f>
        <v>H28</v>
      </c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 t="str">
        <f>データ!$C$11</f>
        <v>H29</v>
      </c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 t="str">
        <f>データ!$D$11</f>
        <v>H30</v>
      </c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 t="str">
        <f>データ!$E$11</f>
        <v>R01</v>
      </c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 t="str">
        <f>データ!$F$11</f>
        <v>R02</v>
      </c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4"/>
      <c r="NA76" s="4"/>
      <c r="NB76" s="4"/>
      <c r="NC76" s="4"/>
      <c r="ND76" s="4"/>
      <c r="NE76" s="4"/>
      <c r="NF76" s="37"/>
      <c r="NG76" s="22"/>
      <c r="NH76" s="2"/>
      <c r="NI76" s="93"/>
      <c r="NJ76" s="94"/>
      <c r="NK76" s="94"/>
      <c r="NL76" s="94"/>
      <c r="NM76" s="94"/>
      <c r="NN76" s="94"/>
      <c r="NO76" s="94"/>
      <c r="NP76" s="94"/>
      <c r="NQ76" s="94"/>
      <c r="NR76" s="94"/>
      <c r="NS76" s="94"/>
      <c r="NT76" s="94"/>
      <c r="NU76" s="94"/>
      <c r="NV76" s="94"/>
      <c r="NW76" s="95"/>
    </row>
    <row r="77" spans="1:387" ht="13.5" customHeight="1" x14ac:dyDescent="0.15">
      <c r="A77" s="2"/>
      <c r="B77" s="21"/>
      <c r="C77" s="4"/>
      <c r="D77" s="4"/>
      <c r="E77" s="4"/>
      <c r="F77" s="4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4" t="str">
        <f>データ!CX7</f>
        <v xml:space="preserve"> 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 t="str">
        <f>データ!CY7</f>
        <v xml:space="preserve"> </v>
      </c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 t="str">
        <f>データ!CZ7</f>
        <v xml:space="preserve"> </v>
      </c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 t="str">
        <f>データ!DA7</f>
        <v xml:space="preserve"> </v>
      </c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 t="str">
        <f>データ!DB7</f>
        <v xml:space="preserve"> </v>
      </c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5" t="s">
        <v>27</v>
      </c>
      <c r="GL77" s="85"/>
      <c r="GM77" s="85"/>
      <c r="GN77" s="85"/>
      <c r="GO77" s="85"/>
      <c r="GP77" s="85"/>
      <c r="GQ77" s="85"/>
      <c r="GR77" s="85"/>
      <c r="GS77" s="85"/>
      <c r="GT77" s="84" t="str">
        <f>データ!DK7</f>
        <v xml:space="preserve"> </v>
      </c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 t="str">
        <f>データ!DL7</f>
        <v xml:space="preserve"> </v>
      </c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 t="str">
        <f>データ!DM7</f>
        <v xml:space="preserve"> </v>
      </c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 t="str">
        <f>データ!DN7</f>
        <v xml:space="preserve"> </v>
      </c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 t="str">
        <f>データ!DO7</f>
        <v xml:space="preserve"> </v>
      </c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5" t="s">
        <v>27</v>
      </c>
      <c r="JZ77" s="85"/>
      <c r="KA77" s="85"/>
      <c r="KB77" s="85"/>
      <c r="KC77" s="85"/>
      <c r="KD77" s="85"/>
      <c r="KE77" s="85"/>
      <c r="KF77" s="85"/>
      <c r="KG77" s="85"/>
      <c r="KH77" s="83">
        <f>データ!DV7</f>
        <v>153.80000000000001</v>
      </c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>
        <f>データ!DW7</f>
        <v>107.3</v>
      </c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>
        <f>データ!DX7</f>
        <v>82.2</v>
      </c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>
        <f>データ!DY7</f>
        <v>58.2</v>
      </c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>
        <f>データ!DZ7</f>
        <v>72.3</v>
      </c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4"/>
      <c r="NA77" s="4"/>
      <c r="NB77" s="4"/>
      <c r="NC77" s="4"/>
      <c r="ND77" s="4"/>
      <c r="NE77" s="4"/>
      <c r="NF77" s="37"/>
      <c r="NG77" s="22"/>
      <c r="NH77" s="2"/>
      <c r="NI77" s="93"/>
      <c r="NJ77" s="94"/>
      <c r="NK77" s="94"/>
      <c r="NL77" s="94"/>
      <c r="NM77" s="94"/>
      <c r="NN77" s="94"/>
      <c r="NO77" s="94"/>
      <c r="NP77" s="94"/>
      <c r="NQ77" s="94"/>
      <c r="NR77" s="94"/>
      <c r="NS77" s="94"/>
      <c r="NT77" s="94"/>
      <c r="NU77" s="94"/>
      <c r="NV77" s="94"/>
      <c r="NW77" s="95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4" t="str">
        <f>データ!DC7</f>
        <v xml:space="preserve"> 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 t="str">
        <f>データ!DD7</f>
        <v xml:space="preserve"> </v>
      </c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 t="str">
        <f>データ!DE7</f>
        <v xml:space="preserve"> </v>
      </c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 t="str">
        <f>データ!DF7</f>
        <v xml:space="preserve"> </v>
      </c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 t="str">
        <f>データ!DG7</f>
        <v xml:space="preserve"> 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5" t="s">
        <v>29</v>
      </c>
      <c r="GL78" s="85"/>
      <c r="GM78" s="85"/>
      <c r="GN78" s="85"/>
      <c r="GO78" s="85"/>
      <c r="GP78" s="85"/>
      <c r="GQ78" s="85"/>
      <c r="GR78" s="85"/>
      <c r="GS78" s="85"/>
      <c r="GT78" s="84" t="str">
        <f>データ!DP7</f>
        <v xml:space="preserve"> 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 t="str">
        <f>データ!DQ7</f>
        <v xml:space="preserve"> </v>
      </c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 t="str">
        <f>データ!DR7</f>
        <v xml:space="preserve"> </v>
      </c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 t="str">
        <f>データ!DS7</f>
        <v xml:space="preserve"> </v>
      </c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 t="str">
        <f>データ!DT7</f>
        <v xml:space="preserve"> </v>
      </c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5" t="s">
        <v>29</v>
      </c>
      <c r="JZ78" s="85"/>
      <c r="KA78" s="85"/>
      <c r="KB78" s="85"/>
      <c r="KC78" s="85"/>
      <c r="KD78" s="85"/>
      <c r="KE78" s="85"/>
      <c r="KF78" s="85"/>
      <c r="KG78" s="85"/>
      <c r="KH78" s="83">
        <f>データ!EA7</f>
        <v>97.7</v>
      </c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データ!EB7</f>
        <v>41.7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>
        <f>データ!EC7</f>
        <v>36.6</v>
      </c>
      <c r="LK78" s="83"/>
      <c r="LL78" s="83"/>
      <c r="LM78" s="83"/>
      <c r="LN78" s="83"/>
      <c r="LO78" s="83"/>
      <c r="LP78" s="83"/>
      <c r="LQ78" s="83"/>
      <c r="LR78" s="83"/>
      <c r="LS78" s="83"/>
      <c r="LT78" s="83"/>
      <c r="LU78" s="83"/>
      <c r="LV78" s="83"/>
      <c r="LW78" s="83"/>
      <c r="LX78" s="83">
        <f>データ!ED7</f>
        <v>33.5</v>
      </c>
      <c r="LY78" s="83"/>
      <c r="LZ78" s="83"/>
      <c r="MA78" s="83"/>
      <c r="MB78" s="83"/>
      <c r="MC78" s="83"/>
      <c r="MD78" s="83"/>
      <c r="ME78" s="83"/>
      <c r="MF78" s="83"/>
      <c r="MG78" s="83"/>
      <c r="MH78" s="83"/>
      <c r="MI78" s="83"/>
      <c r="MJ78" s="83"/>
      <c r="MK78" s="83"/>
      <c r="ML78" s="83">
        <f>データ!EE7</f>
        <v>48.5</v>
      </c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4"/>
      <c r="NA78" s="4"/>
      <c r="NB78" s="4"/>
      <c r="NC78" s="4"/>
      <c r="ND78" s="4"/>
      <c r="NE78" s="4"/>
      <c r="NF78" s="37"/>
      <c r="NG78" s="22"/>
      <c r="NH78" s="2"/>
      <c r="NI78" s="93"/>
      <c r="NJ78" s="94"/>
      <c r="NK78" s="94"/>
      <c r="NL78" s="94"/>
      <c r="NM78" s="94"/>
      <c r="NN78" s="94"/>
      <c r="NO78" s="94"/>
      <c r="NP78" s="94"/>
      <c r="NQ78" s="94"/>
      <c r="NR78" s="94"/>
      <c r="NS78" s="94"/>
      <c r="NT78" s="94"/>
      <c r="NU78" s="94"/>
      <c r="NV78" s="94"/>
      <c r="NW78" s="95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3"/>
      <c r="NJ79" s="94"/>
      <c r="NK79" s="94"/>
      <c r="NL79" s="94"/>
      <c r="NM79" s="94"/>
      <c r="NN79" s="94"/>
      <c r="NO79" s="94"/>
      <c r="NP79" s="94"/>
      <c r="NQ79" s="94"/>
      <c r="NR79" s="94"/>
      <c r="NS79" s="94"/>
      <c r="NT79" s="94"/>
      <c r="NU79" s="94"/>
      <c r="NV79" s="94"/>
      <c r="NW79" s="95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3"/>
      <c r="NJ80" s="94"/>
      <c r="NK80" s="94"/>
      <c r="NL80" s="94"/>
      <c r="NM80" s="94"/>
      <c r="NN80" s="94"/>
      <c r="NO80" s="94"/>
      <c r="NP80" s="94"/>
      <c r="NQ80" s="94"/>
      <c r="NR80" s="94"/>
      <c r="NS80" s="94"/>
      <c r="NT80" s="94"/>
      <c r="NU80" s="94"/>
      <c r="NV80" s="94"/>
      <c r="NW80" s="95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3"/>
      <c r="NJ81" s="94"/>
      <c r="NK81" s="94"/>
      <c r="NL81" s="94"/>
      <c r="NM81" s="94"/>
      <c r="NN81" s="94"/>
      <c r="NO81" s="94"/>
      <c r="NP81" s="94"/>
      <c r="NQ81" s="94"/>
      <c r="NR81" s="94"/>
      <c r="NS81" s="94"/>
      <c r="NT81" s="94"/>
      <c r="NU81" s="94"/>
      <c r="NV81" s="94"/>
      <c r="NW81" s="95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6"/>
      <c r="NJ82" s="97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8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【86.6】</v>
      </c>
      <c r="C88" s="39" t="str">
        <f>データ!AT6</f>
        <v>【33.7】</v>
      </c>
      <c r="D88" s="39" t="str">
        <f>データ!BE6</f>
        <v>【1,475,862】</v>
      </c>
      <c r="E88" s="39" t="str">
        <f>データ!BP6</f>
        <v>【10.1】</v>
      </c>
      <c r="F88" s="39" t="str">
        <f>データ!CA6</f>
        <v>【170.8】</v>
      </c>
      <c r="G88" s="39" t="str">
        <f>データ!CL6</f>
        <v>【△121.1】</v>
      </c>
      <c r="H88" s="39" t="str">
        <f>データ!CW6</f>
        <v>【△29,447】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【107.3】</v>
      </c>
      <c r="N88" s="39" t="str">
        <f>データ!EF6</f>
        <v>【107.3】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6CVAd5gyoDqrNUo36WQU299+y+HENA5fWmZ4EszT+/uF9hDwSbfaxR01gtgI4ZQ98pDHqdkQX1KmIOcz4dlFEw==" saltValue="CUd7XcSEGJVfDAg2iGssVQ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DT52:EG52"/>
    <mergeCell ref="EH52:EU52"/>
    <mergeCell ref="EV52:FI52"/>
    <mergeCell ref="DT53:EG53"/>
    <mergeCell ref="EH53:EU53"/>
    <mergeCell ref="EV53:FI53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47" t="s">
        <v>58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62</v>
      </c>
      <c r="B4" s="51"/>
      <c r="C4" s="51"/>
      <c r="D4" s="51"/>
      <c r="E4" s="51"/>
      <c r="F4" s="51"/>
      <c r="G4" s="51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2" t="s">
        <v>63</v>
      </c>
      <c r="Z4" s="143"/>
      <c r="AA4" s="143"/>
      <c r="AB4" s="143"/>
      <c r="AC4" s="143"/>
      <c r="AD4" s="143"/>
      <c r="AE4" s="143"/>
      <c r="AF4" s="143"/>
      <c r="AG4" s="143"/>
      <c r="AH4" s="143"/>
      <c r="AI4" s="144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1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2" t="s">
        <v>66</v>
      </c>
      <c r="BG4" s="143"/>
      <c r="BH4" s="143"/>
      <c r="BI4" s="143"/>
      <c r="BJ4" s="143"/>
      <c r="BK4" s="143"/>
      <c r="BL4" s="143"/>
      <c r="BM4" s="143"/>
      <c r="BN4" s="143"/>
      <c r="BO4" s="143"/>
      <c r="BP4" s="144"/>
      <c r="BQ4" s="14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1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 t="s">
        <v>69</v>
      </c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2" t="s">
        <v>70</v>
      </c>
      <c r="CY4" s="143"/>
      <c r="CZ4" s="143"/>
      <c r="DA4" s="143"/>
      <c r="DB4" s="143"/>
      <c r="DC4" s="143"/>
      <c r="DD4" s="143"/>
      <c r="DE4" s="143"/>
      <c r="DF4" s="143"/>
      <c r="DG4" s="143"/>
      <c r="DH4" s="144"/>
      <c r="DI4" s="145" t="s">
        <v>71</v>
      </c>
      <c r="DJ4" s="145" t="s">
        <v>72</v>
      </c>
      <c r="DK4" s="140" t="s">
        <v>73</v>
      </c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 t="s">
        <v>74</v>
      </c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90</v>
      </c>
      <c r="AK5" s="56" t="s">
        <v>91</v>
      </c>
      <c r="AL5" s="56" t="s">
        <v>92</v>
      </c>
      <c r="AM5" s="56" t="s">
        <v>93</v>
      </c>
      <c r="AN5" s="56" t="s">
        <v>94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90</v>
      </c>
      <c r="AV5" s="56" t="s">
        <v>91</v>
      </c>
      <c r="AW5" s="56" t="s">
        <v>92</v>
      </c>
      <c r="AX5" s="56" t="s">
        <v>93</v>
      </c>
      <c r="AY5" s="56" t="s">
        <v>94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90</v>
      </c>
      <c r="BG5" s="56" t="s">
        <v>91</v>
      </c>
      <c r="BH5" s="56" t="s">
        <v>92</v>
      </c>
      <c r="BI5" s="56" t="s">
        <v>93</v>
      </c>
      <c r="BJ5" s="56" t="s">
        <v>94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90</v>
      </c>
      <c r="BR5" s="56" t="s">
        <v>91</v>
      </c>
      <c r="BS5" s="56" t="s">
        <v>92</v>
      </c>
      <c r="BT5" s="56" t="s">
        <v>93</v>
      </c>
      <c r="BU5" s="56" t="s">
        <v>94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90</v>
      </c>
      <c r="CC5" s="56" t="s">
        <v>91</v>
      </c>
      <c r="CD5" s="56" t="s">
        <v>92</v>
      </c>
      <c r="CE5" s="56" t="s">
        <v>93</v>
      </c>
      <c r="CF5" s="56" t="s">
        <v>94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90</v>
      </c>
      <c r="CN5" s="56" t="s">
        <v>91</v>
      </c>
      <c r="CO5" s="56" t="s">
        <v>92</v>
      </c>
      <c r="CP5" s="56" t="s">
        <v>93</v>
      </c>
      <c r="CQ5" s="56" t="s">
        <v>94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90</v>
      </c>
      <c r="CY5" s="56" t="s">
        <v>91</v>
      </c>
      <c r="CZ5" s="56" t="s">
        <v>92</v>
      </c>
      <c r="DA5" s="56" t="s">
        <v>93</v>
      </c>
      <c r="DB5" s="56" t="s">
        <v>94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46"/>
      <c r="DJ5" s="146"/>
      <c r="DK5" s="56" t="s">
        <v>90</v>
      </c>
      <c r="DL5" s="56" t="s">
        <v>91</v>
      </c>
      <c r="DM5" s="56" t="s">
        <v>92</v>
      </c>
      <c r="DN5" s="56" t="s">
        <v>93</v>
      </c>
      <c r="DO5" s="56" t="s">
        <v>94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90</v>
      </c>
      <c r="DW5" s="56" t="s">
        <v>91</v>
      </c>
      <c r="DX5" s="56" t="s">
        <v>92</v>
      </c>
      <c r="DY5" s="56" t="s">
        <v>93</v>
      </c>
      <c r="DZ5" s="56" t="s">
        <v>94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101</v>
      </c>
      <c r="EH5" s="56" t="s">
        <v>102</v>
      </c>
      <c r="EI5" s="56" t="s">
        <v>103</v>
      </c>
      <c r="EJ5" s="56" t="s">
        <v>104</v>
      </c>
      <c r="EK5" s="56" t="s">
        <v>105</v>
      </c>
      <c r="EL5" s="56" t="s">
        <v>106</v>
      </c>
      <c r="EM5" s="56" t="s">
        <v>107</v>
      </c>
      <c r="EN5" s="56" t="s">
        <v>108</v>
      </c>
      <c r="EO5" s="56" t="s">
        <v>109</v>
      </c>
      <c r="EP5" s="56" t="s">
        <v>110</v>
      </c>
    </row>
    <row r="6" spans="1:146" s="66" customFormat="1" x14ac:dyDescent="0.15">
      <c r="A6" s="42" t="s">
        <v>111</v>
      </c>
      <c r="B6" s="57">
        <f>B8</f>
        <v>2020</v>
      </c>
      <c r="C6" s="57">
        <f t="shared" ref="C6:X6" si="2">C8</f>
        <v>434477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熊本県山都町</v>
      </c>
      <c r="I6" s="57" t="str">
        <f t="shared" si="2"/>
        <v>国民宿舎通潤山荘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Ａ２Ｂ１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4445</v>
      </c>
      <c r="R6" s="60">
        <f t="shared" si="2"/>
        <v>133</v>
      </c>
      <c r="S6" s="61">
        <f t="shared" si="2"/>
        <v>7821</v>
      </c>
      <c r="T6" s="62" t="str">
        <f t="shared" si="2"/>
        <v>利用料金制</v>
      </c>
      <c r="U6" s="58">
        <f t="shared" si="2"/>
        <v>28.8</v>
      </c>
      <c r="V6" s="62" t="str">
        <f t="shared" si="2"/>
        <v>有</v>
      </c>
      <c r="W6" s="63">
        <f t="shared" si="2"/>
        <v>100</v>
      </c>
      <c r="X6" s="62" t="str">
        <f t="shared" si="2"/>
        <v>有</v>
      </c>
      <c r="Y6" s="64">
        <f>IF(Y8="-",NA(),Y8)</f>
        <v>72.099999999999994</v>
      </c>
      <c r="Z6" s="64">
        <f t="shared" ref="Z6:AH6" si="3">IF(Z8="-",NA(),Z8)</f>
        <v>73.900000000000006</v>
      </c>
      <c r="AA6" s="64">
        <f t="shared" si="3"/>
        <v>79.599999999999994</v>
      </c>
      <c r="AB6" s="64">
        <f t="shared" si="3"/>
        <v>69.900000000000006</v>
      </c>
      <c r="AC6" s="64">
        <f t="shared" si="3"/>
        <v>50.8</v>
      </c>
      <c r="AD6" s="64">
        <f t="shared" si="3"/>
        <v>84</v>
      </c>
      <c r="AE6" s="64">
        <f t="shared" si="3"/>
        <v>85</v>
      </c>
      <c r="AF6" s="64">
        <f t="shared" si="3"/>
        <v>162.80000000000001</v>
      </c>
      <c r="AG6" s="64">
        <f t="shared" si="3"/>
        <v>125</v>
      </c>
      <c r="AH6" s="64">
        <f t="shared" si="3"/>
        <v>73.599999999999994</v>
      </c>
      <c r="AI6" s="64" t="str">
        <f>IF(AI8="-","【-】","【"&amp;SUBSTITUTE(TEXT(AI8,"#,##0.0"),"-","△")&amp;"】")</f>
        <v>【86.6】</v>
      </c>
      <c r="AJ6" s="64">
        <f>IF(AJ8="-",NA(),AJ8)</f>
        <v>25.4</v>
      </c>
      <c r="AK6" s="64">
        <f t="shared" ref="AK6:AS6" si="4">IF(AK8="-",NA(),AK8)</f>
        <v>23.3</v>
      </c>
      <c r="AL6" s="64">
        <f t="shared" si="4"/>
        <v>25.6</v>
      </c>
      <c r="AM6" s="64">
        <f t="shared" si="4"/>
        <v>27.5</v>
      </c>
      <c r="AN6" s="64">
        <f t="shared" si="4"/>
        <v>28</v>
      </c>
      <c r="AO6" s="64">
        <f t="shared" si="4"/>
        <v>19.399999999999999</v>
      </c>
      <c r="AP6" s="64">
        <f t="shared" si="4"/>
        <v>18.2</v>
      </c>
      <c r="AQ6" s="64">
        <f t="shared" si="4"/>
        <v>7.5</v>
      </c>
      <c r="AR6" s="64">
        <f t="shared" si="4"/>
        <v>29</v>
      </c>
      <c r="AS6" s="64">
        <f t="shared" si="4"/>
        <v>20.399999999999999</v>
      </c>
      <c r="AT6" s="64" t="str">
        <f>IF(AT8="-","【-】","【"&amp;SUBSTITUTE(TEXT(AT8,"#,##0.0"),"-","△")&amp;"】")</f>
        <v>【33.7】</v>
      </c>
      <c r="AU6" s="59">
        <f>IF(AU8="-",NA(),AU8)</f>
        <v>365</v>
      </c>
      <c r="AV6" s="59">
        <f t="shared" ref="AV6:BD6" si="5">IF(AV8="-",NA(),AV8)</f>
        <v>313</v>
      </c>
      <c r="AW6" s="59">
        <f t="shared" si="5"/>
        <v>482</v>
      </c>
      <c r="AX6" s="59">
        <f t="shared" si="5"/>
        <v>474</v>
      </c>
      <c r="AY6" s="59">
        <f t="shared" si="5"/>
        <v>14006</v>
      </c>
      <c r="AZ6" s="59">
        <f t="shared" si="5"/>
        <v>1143</v>
      </c>
      <c r="BA6" s="59">
        <f t="shared" si="5"/>
        <v>1961</v>
      </c>
      <c r="BB6" s="59">
        <f t="shared" si="5"/>
        <v>387</v>
      </c>
      <c r="BC6" s="59">
        <f t="shared" si="5"/>
        <v>581</v>
      </c>
      <c r="BD6" s="59">
        <f t="shared" si="5"/>
        <v>4723940</v>
      </c>
      <c r="BE6" s="59" t="str">
        <f>IF(BE8="-","【-】","【"&amp;SUBSTITUTE(TEXT(BE8,"#,##0"),"-","△")&amp;"】")</f>
        <v>【1,475,862】</v>
      </c>
      <c r="BF6" s="64">
        <f>IF(BF8="-",NA(),BF8)</f>
        <v>31.7</v>
      </c>
      <c r="BG6" s="64">
        <f t="shared" ref="BG6:BO6" si="6">IF(BG8="-",NA(),BG8)</f>
        <v>30.8</v>
      </c>
      <c r="BH6" s="64">
        <f t="shared" si="6"/>
        <v>28.3</v>
      </c>
      <c r="BI6" s="64">
        <f t="shared" si="6"/>
        <v>22.9</v>
      </c>
      <c r="BJ6" s="64">
        <f t="shared" si="6"/>
        <v>11.3</v>
      </c>
      <c r="BK6" s="64">
        <f t="shared" si="6"/>
        <v>33.200000000000003</v>
      </c>
      <c r="BL6" s="64">
        <f t="shared" si="6"/>
        <v>33.9</v>
      </c>
      <c r="BM6" s="64">
        <f t="shared" si="6"/>
        <v>31.7</v>
      </c>
      <c r="BN6" s="64">
        <f t="shared" si="6"/>
        <v>26.8</v>
      </c>
      <c r="BO6" s="64">
        <f t="shared" si="6"/>
        <v>13.9</v>
      </c>
      <c r="BP6" s="64" t="str">
        <f>IF(BP8="-","【-】","【"&amp;SUBSTITUTE(TEXT(BP8,"#,##0.0"),"-","△")&amp;"】")</f>
        <v>【10.1】</v>
      </c>
      <c r="BQ6" s="64">
        <f>IF(BQ8="-",NA(),BQ8)</f>
        <v>45.5</v>
      </c>
      <c r="BR6" s="64">
        <f t="shared" ref="BR6:BZ6" si="7">IF(BR8="-",NA(),BR8)</f>
        <v>41.6</v>
      </c>
      <c r="BS6" s="64">
        <f t="shared" si="7"/>
        <v>39</v>
      </c>
      <c r="BT6" s="64">
        <f t="shared" si="7"/>
        <v>42.8</v>
      </c>
      <c r="BU6" s="64">
        <f t="shared" si="7"/>
        <v>71.099999999999994</v>
      </c>
      <c r="BV6" s="64">
        <f t="shared" si="7"/>
        <v>29.8</v>
      </c>
      <c r="BW6" s="64">
        <f t="shared" si="7"/>
        <v>31.4</v>
      </c>
      <c r="BX6" s="64">
        <f t="shared" si="7"/>
        <v>27.4</v>
      </c>
      <c r="BY6" s="64">
        <f t="shared" si="7"/>
        <v>29.9</v>
      </c>
      <c r="BZ6" s="64">
        <f t="shared" si="7"/>
        <v>139.1</v>
      </c>
      <c r="CA6" s="64" t="str">
        <f>IF(CA8="-","【-】","【"&amp;SUBSTITUTE(TEXT(CA8,"#,##0.0"),"-","△")&amp;"】")</f>
        <v>【170.8】</v>
      </c>
      <c r="CB6" s="64">
        <f>IF(CB8="-",NA(),CB8)</f>
        <v>-9</v>
      </c>
      <c r="CC6" s="64">
        <f t="shared" ref="CC6:CK6" si="8">IF(CC8="-",NA(),CC8)</f>
        <v>-7.6</v>
      </c>
      <c r="CD6" s="64">
        <f t="shared" si="8"/>
        <v>-4</v>
      </c>
      <c r="CE6" s="64">
        <f t="shared" si="8"/>
        <v>-10.9</v>
      </c>
      <c r="CF6" s="64">
        <f t="shared" si="8"/>
        <v>-70.5</v>
      </c>
      <c r="CG6" s="64">
        <f t="shared" si="8"/>
        <v>18.399999999999999</v>
      </c>
      <c r="CH6" s="64">
        <f t="shared" si="8"/>
        <v>16.600000000000001</v>
      </c>
      <c r="CI6" s="64">
        <f t="shared" si="8"/>
        <v>-292.5</v>
      </c>
      <c r="CJ6" s="64">
        <f t="shared" si="8"/>
        <v>15.2</v>
      </c>
      <c r="CK6" s="64">
        <f t="shared" si="8"/>
        <v>-175.7</v>
      </c>
      <c r="CL6" s="64" t="str">
        <f>IF(CL8="-","【-】","【"&amp;SUBSTITUTE(TEXT(CL8,"#,##0.0"),"-","△")&amp;"】")</f>
        <v>【△121.1】</v>
      </c>
      <c r="CM6" s="59">
        <f>IF(CM8="-",NA(),CM8)</f>
        <v>-15726</v>
      </c>
      <c r="CN6" s="59">
        <f t="shared" ref="CN6:CV6" si="9">IF(CN8="-",NA(),CN8)</f>
        <v>-15153</v>
      </c>
      <c r="CO6" s="59">
        <f t="shared" si="9"/>
        <v>4274</v>
      </c>
      <c r="CP6" s="59">
        <f t="shared" si="9"/>
        <v>-16578</v>
      </c>
      <c r="CQ6" s="59">
        <f t="shared" si="9"/>
        <v>-59145</v>
      </c>
      <c r="CR6" s="59">
        <f t="shared" si="9"/>
        <v>3106</v>
      </c>
      <c r="CS6" s="59">
        <f t="shared" si="9"/>
        <v>-8472</v>
      </c>
      <c r="CT6" s="59">
        <f t="shared" si="9"/>
        <v>8460</v>
      </c>
      <c r="CU6" s="59">
        <f t="shared" si="9"/>
        <v>4951</v>
      </c>
      <c r="CV6" s="59">
        <f t="shared" si="9"/>
        <v>-586097</v>
      </c>
      <c r="CW6" s="59" t="str">
        <f>IF(CW8="-","【-】","【"&amp;SUBSTITUTE(TEXT(CW8,"#,##0"),"-","△")&amp;"】")</f>
        <v>【△29,447】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112</v>
      </c>
      <c r="DI6" s="60">
        <f t="shared" ref="DI6:DJ6" si="10">DI8</f>
        <v>603250</v>
      </c>
      <c r="DJ6" s="60">
        <f t="shared" si="10"/>
        <v>115169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113</v>
      </c>
      <c r="DV6" s="64">
        <f>IF(DV8="-",NA(),DV8)</f>
        <v>153.80000000000001</v>
      </c>
      <c r="DW6" s="64">
        <f t="shared" ref="DW6:EE6" si="11">IF(DW8="-",NA(),DW8)</f>
        <v>107.3</v>
      </c>
      <c r="DX6" s="64">
        <f t="shared" si="11"/>
        <v>82.2</v>
      </c>
      <c r="DY6" s="64">
        <f t="shared" si="11"/>
        <v>58.2</v>
      </c>
      <c r="DZ6" s="64">
        <f t="shared" si="11"/>
        <v>72.3</v>
      </c>
      <c r="EA6" s="64">
        <f t="shared" si="11"/>
        <v>97.7</v>
      </c>
      <c r="EB6" s="64">
        <f t="shared" si="11"/>
        <v>41.7</v>
      </c>
      <c r="EC6" s="64">
        <f t="shared" si="11"/>
        <v>36.6</v>
      </c>
      <c r="ED6" s="64">
        <f t="shared" si="11"/>
        <v>33.5</v>
      </c>
      <c r="EE6" s="64">
        <f t="shared" si="11"/>
        <v>48.5</v>
      </c>
      <c r="EF6" s="64" t="str">
        <f>IF(EF8="-","【-】","【"&amp;SUBSTITUTE(TEXT(EF8,"#,##0.0"),"-","△")&amp;"】")</f>
        <v>【107.3】</v>
      </c>
      <c r="EG6" s="65">
        <f>IF(EG8="-",NA(),EG8)</f>
        <v>2.3999999999999998E-3</v>
      </c>
      <c r="EH6" s="65">
        <f t="shared" ref="EH6:EP6" si="12">IF(EH8="-",NA(),EH8)</f>
        <v>2.2000000000000001E-3</v>
      </c>
      <c r="EI6" s="65">
        <f t="shared" si="12"/>
        <v>1.6999999999999999E-3</v>
      </c>
      <c r="EJ6" s="65">
        <f t="shared" si="12"/>
        <v>1.5E-3</v>
      </c>
      <c r="EK6" s="65">
        <f t="shared" si="12"/>
        <v>1.1999999999999999E-3</v>
      </c>
      <c r="EL6" s="65">
        <f t="shared" si="12"/>
        <v>9.5999999999999992E-3</v>
      </c>
      <c r="EM6" s="65">
        <f t="shared" si="12"/>
        <v>5.4000000000000003E-3</v>
      </c>
      <c r="EN6" s="65">
        <f t="shared" si="12"/>
        <v>6.1999999999999998E-3</v>
      </c>
      <c r="EO6" s="65">
        <f t="shared" si="12"/>
        <v>5.1000000000000004E-3</v>
      </c>
      <c r="EP6" s="65">
        <f t="shared" si="12"/>
        <v>2.3E-3</v>
      </c>
    </row>
    <row r="7" spans="1:146" s="66" customFormat="1" x14ac:dyDescent="0.15">
      <c r="A7" s="42" t="s">
        <v>114</v>
      </c>
      <c r="B7" s="57">
        <f t="shared" ref="B7:X7" si="13">B8</f>
        <v>2020</v>
      </c>
      <c r="C7" s="57">
        <f t="shared" si="13"/>
        <v>434477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1</v>
      </c>
      <c r="H7" s="57" t="str">
        <f t="shared" si="13"/>
        <v>熊本県　山都町</v>
      </c>
      <c r="I7" s="57" t="str">
        <f t="shared" si="13"/>
        <v>国民宿舎通潤山荘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Ａ２Ｂ１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4445</v>
      </c>
      <c r="R7" s="60">
        <f t="shared" si="13"/>
        <v>133</v>
      </c>
      <c r="S7" s="61">
        <f t="shared" si="13"/>
        <v>7821</v>
      </c>
      <c r="T7" s="62" t="str">
        <f t="shared" si="13"/>
        <v>利用料金制</v>
      </c>
      <c r="U7" s="58">
        <f t="shared" si="13"/>
        <v>28.8</v>
      </c>
      <c r="V7" s="62" t="str">
        <f t="shared" si="13"/>
        <v>有</v>
      </c>
      <c r="W7" s="63">
        <f t="shared" si="13"/>
        <v>100</v>
      </c>
      <c r="X7" s="62" t="str">
        <f t="shared" si="13"/>
        <v>有</v>
      </c>
      <c r="Y7" s="64">
        <f>Y8</f>
        <v>72.099999999999994</v>
      </c>
      <c r="Z7" s="64">
        <f t="shared" ref="Z7:AH7" si="14">Z8</f>
        <v>73.900000000000006</v>
      </c>
      <c r="AA7" s="64">
        <f t="shared" si="14"/>
        <v>79.599999999999994</v>
      </c>
      <c r="AB7" s="64">
        <f t="shared" si="14"/>
        <v>69.900000000000006</v>
      </c>
      <c r="AC7" s="64">
        <f t="shared" si="14"/>
        <v>50.8</v>
      </c>
      <c r="AD7" s="64">
        <f t="shared" si="14"/>
        <v>84</v>
      </c>
      <c r="AE7" s="64">
        <f t="shared" si="14"/>
        <v>85</v>
      </c>
      <c r="AF7" s="64">
        <f t="shared" si="14"/>
        <v>162.80000000000001</v>
      </c>
      <c r="AG7" s="64">
        <f t="shared" si="14"/>
        <v>125</v>
      </c>
      <c r="AH7" s="64">
        <f t="shared" si="14"/>
        <v>73.599999999999994</v>
      </c>
      <c r="AI7" s="64"/>
      <c r="AJ7" s="64">
        <f>AJ8</f>
        <v>25.4</v>
      </c>
      <c r="AK7" s="64">
        <f t="shared" ref="AK7:AS7" si="15">AK8</f>
        <v>23.3</v>
      </c>
      <c r="AL7" s="64">
        <f t="shared" si="15"/>
        <v>25.6</v>
      </c>
      <c r="AM7" s="64">
        <f t="shared" si="15"/>
        <v>27.5</v>
      </c>
      <c r="AN7" s="64">
        <f t="shared" si="15"/>
        <v>28</v>
      </c>
      <c r="AO7" s="64">
        <f t="shared" si="15"/>
        <v>19.399999999999999</v>
      </c>
      <c r="AP7" s="64">
        <f t="shared" si="15"/>
        <v>18.2</v>
      </c>
      <c r="AQ7" s="64">
        <f t="shared" si="15"/>
        <v>7.5</v>
      </c>
      <c r="AR7" s="64">
        <f t="shared" si="15"/>
        <v>29</v>
      </c>
      <c r="AS7" s="64">
        <f t="shared" si="15"/>
        <v>20.399999999999999</v>
      </c>
      <c r="AT7" s="64"/>
      <c r="AU7" s="59">
        <f>AU8</f>
        <v>365</v>
      </c>
      <c r="AV7" s="59">
        <f t="shared" ref="AV7:BD7" si="16">AV8</f>
        <v>313</v>
      </c>
      <c r="AW7" s="59">
        <f t="shared" si="16"/>
        <v>482</v>
      </c>
      <c r="AX7" s="59">
        <f t="shared" si="16"/>
        <v>474</v>
      </c>
      <c r="AY7" s="59">
        <f t="shared" si="16"/>
        <v>14006</v>
      </c>
      <c r="AZ7" s="59">
        <f t="shared" si="16"/>
        <v>1143</v>
      </c>
      <c r="BA7" s="59">
        <f t="shared" si="16"/>
        <v>1961</v>
      </c>
      <c r="BB7" s="59">
        <f t="shared" si="16"/>
        <v>387</v>
      </c>
      <c r="BC7" s="59">
        <f t="shared" si="16"/>
        <v>581</v>
      </c>
      <c r="BD7" s="59">
        <f t="shared" si="16"/>
        <v>4723940</v>
      </c>
      <c r="BE7" s="59"/>
      <c r="BF7" s="64">
        <f>BF8</f>
        <v>31.7</v>
      </c>
      <c r="BG7" s="64">
        <f t="shared" ref="BG7:BO7" si="17">BG8</f>
        <v>30.8</v>
      </c>
      <c r="BH7" s="64">
        <f t="shared" si="17"/>
        <v>28.3</v>
      </c>
      <c r="BI7" s="64">
        <f t="shared" si="17"/>
        <v>22.9</v>
      </c>
      <c r="BJ7" s="64">
        <f t="shared" si="17"/>
        <v>11.3</v>
      </c>
      <c r="BK7" s="64">
        <f t="shared" si="17"/>
        <v>33.200000000000003</v>
      </c>
      <c r="BL7" s="64">
        <f t="shared" si="17"/>
        <v>33.9</v>
      </c>
      <c r="BM7" s="64">
        <f t="shared" si="17"/>
        <v>31.7</v>
      </c>
      <c r="BN7" s="64">
        <f t="shared" si="17"/>
        <v>26.8</v>
      </c>
      <c r="BO7" s="64">
        <f t="shared" si="17"/>
        <v>13.9</v>
      </c>
      <c r="BP7" s="64"/>
      <c r="BQ7" s="64">
        <f>BQ8</f>
        <v>45.5</v>
      </c>
      <c r="BR7" s="64">
        <f t="shared" ref="BR7:BZ7" si="18">BR8</f>
        <v>41.6</v>
      </c>
      <c r="BS7" s="64">
        <f t="shared" si="18"/>
        <v>39</v>
      </c>
      <c r="BT7" s="64">
        <f t="shared" si="18"/>
        <v>42.8</v>
      </c>
      <c r="BU7" s="64">
        <f t="shared" si="18"/>
        <v>71.099999999999994</v>
      </c>
      <c r="BV7" s="64">
        <f t="shared" si="18"/>
        <v>29.8</v>
      </c>
      <c r="BW7" s="64">
        <f t="shared" si="18"/>
        <v>31.4</v>
      </c>
      <c r="BX7" s="64">
        <f t="shared" si="18"/>
        <v>27.4</v>
      </c>
      <c r="BY7" s="64">
        <f t="shared" si="18"/>
        <v>29.9</v>
      </c>
      <c r="BZ7" s="64">
        <f t="shared" si="18"/>
        <v>139.1</v>
      </c>
      <c r="CA7" s="64"/>
      <c r="CB7" s="64">
        <f>CB8</f>
        <v>-9</v>
      </c>
      <c r="CC7" s="64">
        <f t="shared" ref="CC7:CK7" si="19">CC8</f>
        <v>-7.6</v>
      </c>
      <c r="CD7" s="64">
        <f t="shared" si="19"/>
        <v>-4</v>
      </c>
      <c r="CE7" s="64">
        <f t="shared" si="19"/>
        <v>-10.9</v>
      </c>
      <c r="CF7" s="64">
        <f t="shared" si="19"/>
        <v>-70.5</v>
      </c>
      <c r="CG7" s="64">
        <f t="shared" si="19"/>
        <v>18.399999999999999</v>
      </c>
      <c r="CH7" s="64">
        <f t="shared" si="19"/>
        <v>16.600000000000001</v>
      </c>
      <c r="CI7" s="64">
        <f t="shared" si="19"/>
        <v>-292.5</v>
      </c>
      <c r="CJ7" s="64">
        <f t="shared" si="19"/>
        <v>15.2</v>
      </c>
      <c r="CK7" s="64">
        <f t="shared" si="19"/>
        <v>-175.7</v>
      </c>
      <c r="CL7" s="64"/>
      <c r="CM7" s="59">
        <f>CM8</f>
        <v>-15726</v>
      </c>
      <c r="CN7" s="59">
        <f t="shared" ref="CN7:CV7" si="20">CN8</f>
        <v>-15153</v>
      </c>
      <c r="CO7" s="59">
        <f t="shared" si="20"/>
        <v>4274</v>
      </c>
      <c r="CP7" s="59">
        <f t="shared" si="20"/>
        <v>-16578</v>
      </c>
      <c r="CQ7" s="59">
        <f t="shared" si="20"/>
        <v>-59145</v>
      </c>
      <c r="CR7" s="59">
        <f t="shared" si="20"/>
        <v>3106</v>
      </c>
      <c r="CS7" s="59">
        <f t="shared" si="20"/>
        <v>-8472</v>
      </c>
      <c r="CT7" s="59">
        <f t="shared" si="20"/>
        <v>8460</v>
      </c>
      <c r="CU7" s="59">
        <f t="shared" si="20"/>
        <v>4951</v>
      </c>
      <c r="CV7" s="59">
        <f t="shared" si="20"/>
        <v>-586097</v>
      </c>
      <c r="CW7" s="59"/>
      <c r="CX7" s="64" t="s">
        <v>115</v>
      </c>
      <c r="CY7" s="64" t="s">
        <v>115</v>
      </c>
      <c r="CZ7" s="64" t="s">
        <v>115</v>
      </c>
      <c r="DA7" s="64" t="s">
        <v>115</v>
      </c>
      <c r="DB7" s="64" t="s">
        <v>115</v>
      </c>
      <c r="DC7" s="64" t="s">
        <v>115</v>
      </c>
      <c r="DD7" s="64" t="s">
        <v>115</v>
      </c>
      <c r="DE7" s="64" t="s">
        <v>115</v>
      </c>
      <c r="DF7" s="64" t="s">
        <v>115</v>
      </c>
      <c r="DG7" s="64" t="s">
        <v>113</v>
      </c>
      <c r="DH7" s="64"/>
      <c r="DI7" s="60">
        <f>DI8</f>
        <v>603250</v>
      </c>
      <c r="DJ7" s="60">
        <f>DJ8</f>
        <v>115169</v>
      </c>
      <c r="DK7" s="64" t="s">
        <v>115</v>
      </c>
      <c r="DL7" s="64" t="s">
        <v>115</v>
      </c>
      <c r="DM7" s="64" t="s">
        <v>115</v>
      </c>
      <c r="DN7" s="64" t="s">
        <v>115</v>
      </c>
      <c r="DO7" s="64" t="s">
        <v>115</v>
      </c>
      <c r="DP7" s="64" t="s">
        <v>115</v>
      </c>
      <c r="DQ7" s="64" t="s">
        <v>115</v>
      </c>
      <c r="DR7" s="64" t="s">
        <v>115</v>
      </c>
      <c r="DS7" s="64" t="s">
        <v>115</v>
      </c>
      <c r="DT7" s="64" t="s">
        <v>113</v>
      </c>
      <c r="DU7" s="64"/>
      <c r="DV7" s="64">
        <f>DV8</f>
        <v>153.80000000000001</v>
      </c>
      <c r="DW7" s="64">
        <f t="shared" ref="DW7:EE7" si="21">DW8</f>
        <v>107.3</v>
      </c>
      <c r="DX7" s="64">
        <f t="shared" si="21"/>
        <v>82.2</v>
      </c>
      <c r="DY7" s="64">
        <f t="shared" si="21"/>
        <v>58.2</v>
      </c>
      <c r="DZ7" s="64">
        <f t="shared" si="21"/>
        <v>72.3</v>
      </c>
      <c r="EA7" s="64">
        <f t="shared" si="21"/>
        <v>97.7</v>
      </c>
      <c r="EB7" s="64">
        <f t="shared" si="21"/>
        <v>41.7</v>
      </c>
      <c r="EC7" s="64">
        <f t="shared" si="21"/>
        <v>36.6</v>
      </c>
      <c r="ED7" s="64">
        <f t="shared" si="21"/>
        <v>33.5</v>
      </c>
      <c r="EE7" s="64">
        <f t="shared" si="21"/>
        <v>48.5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2020</v>
      </c>
      <c r="C8" s="67">
        <v>434477</v>
      </c>
      <c r="D8" s="67">
        <v>47</v>
      </c>
      <c r="E8" s="67">
        <v>11</v>
      </c>
      <c r="F8" s="67">
        <v>1</v>
      </c>
      <c r="G8" s="67">
        <v>1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8" t="s">
        <v>123</v>
      </c>
      <c r="Q8" s="69">
        <v>4445</v>
      </c>
      <c r="R8" s="69">
        <v>133</v>
      </c>
      <c r="S8" s="70">
        <v>7821</v>
      </c>
      <c r="T8" s="71" t="s">
        <v>124</v>
      </c>
      <c r="U8" s="68">
        <v>28.8</v>
      </c>
      <c r="V8" s="71" t="s">
        <v>125</v>
      </c>
      <c r="W8" s="72">
        <v>100</v>
      </c>
      <c r="X8" s="71" t="s">
        <v>125</v>
      </c>
      <c r="Y8" s="73">
        <v>72.099999999999994</v>
      </c>
      <c r="Z8" s="73">
        <v>73.900000000000006</v>
      </c>
      <c r="AA8" s="73">
        <v>79.599999999999994</v>
      </c>
      <c r="AB8" s="73">
        <v>69.900000000000006</v>
      </c>
      <c r="AC8" s="73">
        <v>50.8</v>
      </c>
      <c r="AD8" s="73">
        <v>84</v>
      </c>
      <c r="AE8" s="73">
        <v>85</v>
      </c>
      <c r="AF8" s="73">
        <v>162.80000000000001</v>
      </c>
      <c r="AG8" s="73">
        <v>125</v>
      </c>
      <c r="AH8" s="73">
        <v>73.599999999999994</v>
      </c>
      <c r="AI8" s="73">
        <v>86.6</v>
      </c>
      <c r="AJ8" s="73">
        <v>25.4</v>
      </c>
      <c r="AK8" s="73">
        <v>23.3</v>
      </c>
      <c r="AL8" s="73">
        <v>25.6</v>
      </c>
      <c r="AM8" s="73">
        <v>27.5</v>
      </c>
      <c r="AN8" s="73">
        <v>28</v>
      </c>
      <c r="AO8" s="73">
        <v>19.399999999999999</v>
      </c>
      <c r="AP8" s="73">
        <v>18.2</v>
      </c>
      <c r="AQ8" s="73">
        <v>7.5</v>
      </c>
      <c r="AR8" s="73">
        <v>29</v>
      </c>
      <c r="AS8" s="73">
        <v>20.399999999999999</v>
      </c>
      <c r="AT8" s="73">
        <v>33.700000000000003</v>
      </c>
      <c r="AU8" s="74">
        <v>365</v>
      </c>
      <c r="AV8" s="74">
        <v>313</v>
      </c>
      <c r="AW8" s="74">
        <v>482</v>
      </c>
      <c r="AX8" s="74">
        <v>474</v>
      </c>
      <c r="AY8" s="74">
        <v>14006</v>
      </c>
      <c r="AZ8" s="74">
        <v>1143</v>
      </c>
      <c r="BA8" s="74">
        <v>1961</v>
      </c>
      <c r="BB8" s="74">
        <v>387</v>
      </c>
      <c r="BC8" s="74">
        <v>581</v>
      </c>
      <c r="BD8" s="74">
        <v>4723940</v>
      </c>
      <c r="BE8" s="74">
        <v>1475862</v>
      </c>
      <c r="BF8" s="73">
        <v>31.7</v>
      </c>
      <c r="BG8" s="73">
        <v>30.8</v>
      </c>
      <c r="BH8" s="73">
        <v>28.3</v>
      </c>
      <c r="BI8" s="73">
        <v>22.9</v>
      </c>
      <c r="BJ8" s="73">
        <v>11.3</v>
      </c>
      <c r="BK8" s="73">
        <v>33.200000000000003</v>
      </c>
      <c r="BL8" s="73">
        <v>33.9</v>
      </c>
      <c r="BM8" s="73">
        <v>31.7</v>
      </c>
      <c r="BN8" s="73">
        <v>26.8</v>
      </c>
      <c r="BO8" s="73">
        <v>13.9</v>
      </c>
      <c r="BP8" s="73">
        <v>10.1</v>
      </c>
      <c r="BQ8" s="73">
        <v>45.5</v>
      </c>
      <c r="BR8" s="73">
        <v>41.6</v>
      </c>
      <c r="BS8" s="73">
        <v>39</v>
      </c>
      <c r="BT8" s="73">
        <v>42.8</v>
      </c>
      <c r="BU8" s="73">
        <v>71.099999999999994</v>
      </c>
      <c r="BV8" s="73">
        <v>29.8</v>
      </c>
      <c r="BW8" s="73">
        <v>31.4</v>
      </c>
      <c r="BX8" s="73">
        <v>27.4</v>
      </c>
      <c r="BY8" s="73">
        <v>29.9</v>
      </c>
      <c r="BZ8" s="73">
        <v>139.1</v>
      </c>
      <c r="CA8" s="73">
        <v>170.8</v>
      </c>
      <c r="CB8" s="73">
        <v>-9</v>
      </c>
      <c r="CC8" s="73">
        <v>-7.6</v>
      </c>
      <c r="CD8" s="73">
        <v>-4</v>
      </c>
      <c r="CE8" s="75">
        <v>-10.9</v>
      </c>
      <c r="CF8" s="75">
        <v>-70.5</v>
      </c>
      <c r="CG8" s="73">
        <v>18.399999999999999</v>
      </c>
      <c r="CH8" s="73">
        <v>16.600000000000001</v>
      </c>
      <c r="CI8" s="73">
        <v>-292.5</v>
      </c>
      <c r="CJ8" s="73">
        <v>15.2</v>
      </c>
      <c r="CK8" s="73">
        <v>-175.7</v>
      </c>
      <c r="CL8" s="73">
        <v>-121.1</v>
      </c>
      <c r="CM8" s="74">
        <v>-15726</v>
      </c>
      <c r="CN8" s="74">
        <v>-15153</v>
      </c>
      <c r="CO8" s="74">
        <v>4274</v>
      </c>
      <c r="CP8" s="74">
        <v>-16578</v>
      </c>
      <c r="CQ8" s="74">
        <v>-59145</v>
      </c>
      <c r="CR8" s="74">
        <v>3106</v>
      </c>
      <c r="CS8" s="74">
        <v>-8472</v>
      </c>
      <c r="CT8" s="74">
        <v>8460</v>
      </c>
      <c r="CU8" s="74">
        <v>4951</v>
      </c>
      <c r="CV8" s="74">
        <v>-586097</v>
      </c>
      <c r="CW8" s="74">
        <v>-29447</v>
      </c>
      <c r="CX8" s="73" t="s">
        <v>126</v>
      </c>
      <c r="CY8" s="73" t="s">
        <v>126</v>
      </c>
      <c r="CZ8" s="73" t="s">
        <v>126</v>
      </c>
      <c r="DA8" s="73" t="s">
        <v>126</v>
      </c>
      <c r="DB8" s="73" t="s">
        <v>126</v>
      </c>
      <c r="DC8" s="73" t="s">
        <v>126</v>
      </c>
      <c r="DD8" s="73" t="s">
        <v>126</v>
      </c>
      <c r="DE8" s="73" t="s">
        <v>126</v>
      </c>
      <c r="DF8" s="73" t="s">
        <v>126</v>
      </c>
      <c r="DG8" s="73" t="s">
        <v>126</v>
      </c>
      <c r="DH8" s="73" t="s">
        <v>126</v>
      </c>
      <c r="DI8" s="69">
        <v>603250</v>
      </c>
      <c r="DJ8" s="69">
        <v>115169</v>
      </c>
      <c r="DK8" s="73" t="s">
        <v>126</v>
      </c>
      <c r="DL8" s="73" t="s">
        <v>126</v>
      </c>
      <c r="DM8" s="73" t="s">
        <v>126</v>
      </c>
      <c r="DN8" s="73" t="s">
        <v>126</v>
      </c>
      <c r="DO8" s="73" t="s">
        <v>126</v>
      </c>
      <c r="DP8" s="73" t="s">
        <v>126</v>
      </c>
      <c r="DQ8" s="73" t="s">
        <v>126</v>
      </c>
      <c r="DR8" s="73" t="s">
        <v>126</v>
      </c>
      <c r="DS8" s="73" t="s">
        <v>126</v>
      </c>
      <c r="DT8" s="73" t="s">
        <v>126</v>
      </c>
      <c r="DU8" s="73" t="s">
        <v>126</v>
      </c>
      <c r="DV8" s="73">
        <v>153.80000000000001</v>
      </c>
      <c r="DW8" s="73">
        <v>107.3</v>
      </c>
      <c r="DX8" s="73">
        <v>82.2</v>
      </c>
      <c r="DY8" s="73">
        <v>58.2</v>
      </c>
      <c r="DZ8" s="73">
        <v>72.3</v>
      </c>
      <c r="EA8" s="73">
        <v>97.7</v>
      </c>
      <c r="EB8" s="73">
        <v>41.7</v>
      </c>
      <c r="EC8" s="73">
        <v>36.6</v>
      </c>
      <c r="ED8" s="73">
        <v>33.5</v>
      </c>
      <c r="EE8" s="73">
        <v>48.5</v>
      </c>
      <c r="EF8" s="73">
        <v>107.3</v>
      </c>
      <c r="EG8" s="71">
        <v>2.3999999999999998E-3</v>
      </c>
      <c r="EH8" s="76">
        <v>2.2000000000000001E-3</v>
      </c>
      <c r="EI8" s="76">
        <v>1.6999999999999999E-3</v>
      </c>
      <c r="EJ8" s="76">
        <v>1.5E-3</v>
      </c>
      <c r="EK8" s="76">
        <v>1.1999999999999999E-3</v>
      </c>
      <c r="EL8" s="76">
        <v>9.5999999999999992E-3</v>
      </c>
      <c r="EM8" s="76">
        <v>5.4000000000000003E-3</v>
      </c>
      <c r="EN8" s="76">
        <v>6.1999999999999998E-3</v>
      </c>
      <c r="EO8" s="76">
        <v>5.1000000000000004E-3</v>
      </c>
      <c r="EP8" s="76">
        <v>2.3E-3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127</v>
      </c>
      <c r="C10" s="81" t="s">
        <v>128</v>
      </c>
      <c r="D10" s="81" t="s">
        <v>129</v>
      </c>
      <c r="E10" s="81" t="s">
        <v>130</v>
      </c>
      <c r="F10" s="81" t="s">
        <v>131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52</v>
      </c>
      <c r="B11" s="82" t="str">
        <f>IF(VALUE($B$6)=0,"",IF(VALUE($B$6)&gt;2022,"R"&amp;TEXT(VALUE($B$6)-2022,"00"),"H"&amp;VALUE($B$6)-1992))</f>
        <v>H28</v>
      </c>
      <c r="C11" s="82" t="str">
        <f>IF(VALUE($B$6)=0,"",IF(VALUE($B$6)&gt;2021,"R"&amp;TEXT(VALUE($B$6)-2021,"00"),"H"&amp;VALUE($B$6)-1991))</f>
        <v>H29</v>
      </c>
      <c r="D11" s="82" t="str">
        <f>IF(VALUE($B$6)=0,"",IF(VALUE($B$6)&gt;2020,"R"&amp;TEXT(VALUE($B$6)-2020,"00"),"H"&amp;VALUE($B$6)-1990))</f>
        <v>H30</v>
      </c>
      <c r="E11" s="82" t="str">
        <f>IF(VALUE($B$6)=0,"",IF(VALUE($B$6)&gt;2019,"R"&amp;TEXT(VALUE($B$6)-2019,"00"),"H"&amp;VALUE($B$6)-1989))</f>
        <v>R01</v>
      </c>
      <c r="F11" s="82" t="str">
        <f>IF(VALUE($B$6)=0,"",IF(VALUE($B$6)&gt;2018,"R"&amp;TEXT(VALUE($B$6)-2018,"00"),"H"&amp;VALUE($B$6)-1988))</f>
        <v>R02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2022-01-26T00:33:06Z</cp:lastPrinted>
  <dcterms:created xsi:type="dcterms:W3CDTF">2021-12-16T06:43:38Z</dcterms:created>
  <dcterms:modified xsi:type="dcterms:W3CDTF">2022-02-16T07:25:09Z</dcterms:modified>
  <cp:category/>
</cp:coreProperties>
</file>