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40 電気\"/>
    </mc:Choice>
  </mc:AlternateContent>
  <workbookProtection workbookAlgorithmName="SHA-512" workbookHashValue="aolQc6HqzS4TeOnmAPBdY0y8lrgvSvL/pQXSmh2jPuTKwpb5agwIS6zZ6xGm4rogCKnvhubacOGuLrk7UC9N/g==" workbookSaltValue="5sbkPo3pxgwvQOdMguFBSQ==" workbookSpinCount="100000" lockStructure="1"/>
  <bookViews>
    <workbookView xWindow="0" yWindow="0" windowWidth="20490" windowHeight="705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KE10" i="5"/>
  <c r="IP10" i="5"/>
  <c r="HB10" i="5"/>
  <c r="FM10" i="5"/>
  <c r="DX10" i="5"/>
  <c r="CI10" i="5"/>
  <c r="L11" i="4"/>
  <c r="LT10" i="5"/>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<sst xmlns="http://schemas.openxmlformats.org/spreadsheetml/2006/main" count="995" uniqueCount="270">
  <si>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</si>
  <si>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</si>
  <si>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</si>
  <si>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</si>
  <si>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</si>
  <si>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</si>
  <si>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</si>
  <si>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</si>
  <si>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将来的な発電設備の大規模改修や更新等に要する費用に活用する。
翌年度へ繰越（予備費として54,165千円計上）</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</si>
  <si>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</si>
  <si>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</si>
  <si>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</si>
  <si>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</si>
  <si>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</si>
  <si>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</si>
  <si>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</si>
  <si>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</si>
  <si>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</si>
  <si>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</si>
  <si>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</si>
  <si>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</si>
  <si>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</si>
  <si>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</si>
  <si>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</si>
  <si>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</si>
  <si>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</si>
  <si>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</si>
  <si>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</si>
  <si>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</si>
  <si>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</si>
  <si>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</si>
  <si>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</si>
  <si>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</si>
  <si>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</si>
  <si>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</si>
  <si>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</si>
  <si>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</si>
  <si>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</si>
  <si>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</si>
  <si>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</si>
  <si>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</si>
  <si>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</si>
  <si>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</si>
  <si>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</si>
  <si>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</si>
  <si>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</si>
  <si>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</si>
  <si>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</si>
  <si>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</si>
  <si>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</si>
  <si>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</si>
  <si>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</si>
  <si>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</si>
  <si>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</si>
  <si>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</si>
  <si>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</si>
  <si>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</si>
  <si>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</si>
  <si>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</si>
  <si>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</si>
  <si>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</si>
  <si>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</si>
  <si>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</si>
  <si>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</si>
  <si>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</si>
  <si>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</si>
  <si>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</si>
  <si>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</si>
  <si>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</si>
  <si>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</si>
  <si>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</si>
  <si>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</si>
  <si>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</si>
  <si>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</si>
  <si>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</si>
  <si>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</si>
  <si>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</si>
  <si>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</si>
  <si>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</si>
  <si>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</si>
  <si>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</si>
  <si>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</si>
  <si>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</si>
  <si>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</si>
  <si>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</si>
  <si>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</si>
  <si>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</si>
  <si>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</si>
  <si>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</si>
  <si>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</si>
  <si>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</si>
  <si>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</si>
  <si>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</si>
  <si>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</si>
  <si>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</si>
  <si>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</si>
  <si>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</si>
  <si>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</si>
  <si>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</si>
  <si>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</si>
  <si>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</si>
  <si>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</si>
  <si>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</si>
  <si>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</si>
  <si>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</si>
  <si>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</si>
  <si>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</si>
  <si>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</si>
  <si>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</si>
  <si>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</si>
  <si>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</si>
  <si>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</si>
  <si>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</si>
  <si>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</si>
  <si>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</si>
  <si>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</si>
  <si>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</si>
  <si>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</si>
  <si>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</si>
  <si>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</si>
  <si>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432121</t>
  </si>
  <si>
    <t>47</t>
  </si>
  <si>
    <t>04</t>
  </si>
  <si>
    <t>0</t>
  </si>
  <si>
    <t>000</t>
  </si>
  <si>
    <t>熊本県　上天草市</t>
  </si>
  <si>
    <t>法非適用</t>
  </si>
  <si>
    <t>電気事業</t>
  </si>
  <si>
    <t>非設置</t>
  </si>
  <si>
    <t>該当数値なし</t>
  </si>
  <si>
    <t>-</t>
  </si>
  <si>
    <t>令和17年1月31日　上天草市貝場太陽光発電所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</si>
  <si>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</si>
  <si>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</si>
  <si>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</si>
  <si>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</si>
  <si>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</si>
  <si>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</si>
  <si>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</si>
  <si>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</si>
  <si>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</si>
  <si>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</si>
  <si>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</si>
  <si>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</si>
  <si>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</si>
  <si>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</si>
  <si>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</si>
  <si>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</si>
  <si>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</si>
  <si>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</si>
  <si>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</si>
  <si>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</si>
  <si>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</si>
  <si>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</si>
  <si>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</si>
  <si>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</si>
  <si>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</si>
  <si>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</si>
  <si>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</si>
  <si>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</si>
  <si>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</si>
  <si>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</si>
  <si>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</si>
  <si>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</si>
  <si>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</si>
  <si>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</si>
  <si>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</si>
  <si>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</si>
  <si>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</si>
  <si>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</si>
  <si>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</si>
  <si>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</si>
  <si>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</si>
  <si>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</si>
  <si>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</si>
  <si>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</si>
  <si>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</si>
  <si>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</si>
  <si>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</si>
  <si>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</si>
  <si>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</si>
  <si>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</si>
  <si>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</si>
  <si>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</si>
  <si>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</si>
  <si>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</si>
  <si>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</si>
  <si>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</si>
  <si>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</si>
  <si>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</si>
  <si>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</si>
  <si>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</si>
  <si>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</si>
  <si>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</si>
  <si>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</si>
  <si>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</si>
  <si>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</si>
  <si>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</si>
  <si>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</si>
  <si>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</si>
  <si>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</si>
  <si>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</si>
  <si>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</si>
  <si>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</si>
  <si>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</si>
  <si>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</si>
  <si>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</si>
  <si>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</si>
  <si>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</si>
  <si>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</si>
  <si>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</si>
  <si>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</si>
  <si>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</si>
  <si>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</si>
  <si>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</si>
  <si>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</si>
  <si>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</si>
  <si>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</si>
  <si>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</si>
  <si>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</si>
  <si>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</si>
  <si>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</si>
  <si>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</si>
  <si>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</si>
  <si>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</si>
  <si>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</si>
  <si>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</si>
  <si>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</si>
  <si>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</si>
  <si>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</si>
  <si>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</si>
  <si>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</si>
  <si>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</si>
  <si>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</si>
  <si>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</si>
  <si>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</si>
  <si>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</si>
  <si>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</si>
  <si>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</si>
  <si>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</si>
  <si>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</si>
  <si>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</si>
  <si>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</si>
  <si>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</si>
  <si>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</si>
  <si>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</si>
  <si>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</si>
  <si>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</si>
  <si>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</si>
  <si>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</si>
  <si>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</si>
  <si>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</si>
  <si>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</si>
  <si>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</si>
  <si>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</si>
  <si>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</si>
  <si>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</si>
  <si>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</si>
  <si>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</si>
  <si>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</si>
  <si>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</si>
  <si>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</si>
  <si>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</si>
  <si>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</si>
  <si>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</si>
  <si>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</si>
  <si>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</si>
  <si>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令和２年度における本市の電気事業は、電気供給の効率性及び収益性が高く健全な状況であり、短期的な経営のリスクは低いと考えられる。
　発電設備については、今後、破損等による定期的な改修や老朽化による更新が必要となることが想定され、固定価格買取制度の調達期間の終了や料金契約の終了（令和１７年１月３１日）も考慮しなければならないことから、令和２年度策定した経営戦略に沿って運用し、発電設備の状況変化等により経営状況が大きく変動する場合は、適宜戦略の見直しを行っていく必要がある。
　また、剰余金については、発電設備の大規模な改修や更新に備えた基金を設置する等に活用する予定である。</t>
    <rPh sb="35" eb="37">
      <t>ケンゼン</t>
    </rPh>
    <rPh sb="38" eb="40">
      <t>ジョウキョウ</t>
    </rPh>
    <rPh sb="167" eb="169">
      <t>レイワ</t>
    </rPh>
    <phoneticPr fontId="5"/>
  </si>
  <si>
    <t>【設備利用率】
・設備利用率は、九州電力株式会社による出力制御の回数が昨年度より減少した等のことから、年間発電電力量が増加したため、設備利用率は昨年度と比較すると増加している。
【修繕費比率】
・更新等以外の不時の故障による修繕の場合は、保守業者負担で修繕を実施することから、当該リスクは低いと考える。
【企業債残高対料金収入比較】
・初期投資に要する経費については、企業債を活用せず、電力料収入で分割して支払う契約となっていることから、算出されない。
【FIT収入割合】
・電気事業は、FITによる２０年間の売電を想定して開始した事業であるため、当該数値は、１００パーセントである。そのため、固定価格買取制度の調達期間終了（令和１７年１月３１日）後において収入が減少するリスクがあることから、当該リスクへの対応を検討する必要がある。</t>
    <rPh sb="40" eb="42">
      <t>ゲンショウ</t>
    </rPh>
    <rPh sb="44" eb="45">
      <t>ナド</t>
    </rPh>
    <rPh sb="59" eb="61">
      <t>ゾウカ</t>
    </rPh>
    <rPh sb="81" eb="83">
      <t>ゾウカ</t>
    </rPh>
    <rPh sb="99" eb="101">
      <t>コウシン</t>
    </rPh>
    <rPh sb="101" eb="102">
      <t>ナド</t>
    </rPh>
    <rPh sb="102" eb="104">
      <t>イガイ</t>
    </rPh>
    <phoneticPr fontId="5"/>
  </si>
  <si>
    <r>
      <t xml:space="preserve">【収益的収支比率及び営業収支比率】
・太陽光発電設備の大きな故障や自然災害などはなく、前年度と比較すると発電量が増加したことにより電力収入が増加している。
・どちらも１００パーセントを超える高い比率となっている。
【供給原価】
</t>
    </r>
    <r>
      <rPr>
        <sz val="14"/>
        <rFont val="ＭＳ ゴシック"/>
        <family val="3"/>
        <charset val="128"/>
      </rPr>
      <t xml:space="preserve">・太陽光発電設備に係る総費用は増加しているものの、出力抑制が前年度比減となった等の影響により年間発電電力量が増加したため、供給原価が低下した。
</t>
    </r>
    <r>
      <rPr>
        <sz val="14"/>
        <color theme="1"/>
        <rFont val="ＭＳ ゴシック"/>
        <family val="3"/>
        <charset val="128"/>
      </rPr>
      <t xml:space="preserve">
【EBITDA】
・出力制御が前年度比減となった等の影響により年間発電電力量が増加していることから電力収入が増加したため収益性が増加した。</t>
    </r>
    <rPh sb="52" eb="54">
      <t>ハツデン</t>
    </rPh>
    <rPh sb="54" eb="55">
      <t>リョウ</t>
    </rPh>
    <rPh sb="56" eb="58">
      <t>ゾウカ</t>
    </rPh>
    <rPh sb="70" eb="72">
      <t>ゾウカ</t>
    </rPh>
    <rPh sb="237" eb="239">
      <t>デンリョク</t>
    </rPh>
    <rPh sb="239" eb="241">
      <t>シュウニュウ</t>
    </rPh>
    <rPh sb="242" eb="244">
      <t>ゾウカ</t>
    </rPh>
    <rPh sb="252" eb="25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</si>
</sst>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4" fillId="0" borderId="11" xfId="2" applyNumberFormat="1" applyFont="1" applyFill="1" applyBorder="1" applyAlignment="1" applyProtection="1">
      <alignment horizontal="center" vertical="center" wrapText="1"/>
      <protection locked="0"/>
    </xf>
    <xf numFmtId="0" fontId="4" fillId="0" borderId="11" xfId="2" applyNumberFormat="1" applyFont="1" applyFill="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130</c:v>
                </c:pt>
                <c:pt idx="1">
                  <c:v>132.1</c:v>
                </c:pt>
                <c:pt idx="2">
                  <c:v>130.4</c:v>
                </c:pt>
                <c:pt idx="3">
                  <c:v>110.7</c:v>
                </c:pt>
                <c:pt idx="4">
                  <c:v>113.6</c:v>
                </c:pt>
              </c:numCache>
            </c:numRef>
          </c:val>
          <c:extLst>
            <c:ext xmlns:c16="http://schemas.microsoft.com/office/drawing/2014/chart" uri="{C3380CC4-5D6E-409C-BE32-E72D297353CC}">
              <c16:uniqueId val="{00000000-A0D1-4FAD-B2E2-B03FC8F521DE}"/>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A0D1-4FAD-B2E2-B03FC8F521D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D1-4FAD-B2E2-B03FC8F521DE}"/>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9D-43D2-9558-C2EC6ED4415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2F9D-43D2-9558-C2EC6ED4415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3-4645-B21F-A233F475EB9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3-4645-B21F-A233F475EB9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F-4B7A-AD60-A54A58C7C42D}"/>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F-4B7A-AD60-A54A58C7C42D}"/>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1-48D6-8DC6-53B68FCC7F53}"/>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1-48D6-8DC6-53B68FCC7F53}"/>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0-406A-AA25-967470D1FFDF}"/>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0-406A-AA25-967470D1FFDF}"/>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C-42BA-ABB9-85EE21BCF834}"/>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C-42BA-ABB9-85EE21BCF834}"/>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2-473F-8A33-7FE6A00D5E4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2-473F-8A33-7FE6A00D5E4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F-4586-B1CC-0C2723A5CD2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F-4586-B1CC-0C2723A5CD2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F-4573-9268-B7E0ADA5B8A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F-4573-9268-B7E0ADA5B8A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F-49A4-8883-7A0A5CB5CA3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F-49A4-8883-7A0A5CB5CA3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130</c:v>
                </c:pt>
                <c:pt idx="1">
                  <c:v>132.1</c:v>
                </c:pt>
                <c:pt idx="2">
                  <c:v>130.4</c:v>
                </c:pt>
                <c:pt idx="3">
                  <c:v>110.6</c:v>
                </c:pt>
                <c:pt idx="4">
                  <c:v>113.5</c:v>
                </c:pt>
              </c:numCache>
            </c:numRef>
          </c:val>
          <c:extLst>
            <c:ext xmlns:c16="http://schemas.microsoft.com/office/drawing/2014/chart" uri="{C3380CC4-5D6E-409C-BE32-E72D297353CC}">
              <c16:uniqueId val="{00000000-AE9E-4EC1-965A-59DF4828681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AE9E-4EC1-965A-59DF4828681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9E-4EC1-965A-59DF4828681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C-47E6-ADD9-16EEADF0F99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C-47E6-ADD9-16EEADF0F99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F-4151-8474-FBD26B9E5318}"/>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F-4151-8474-FBD26B9E5318}"/>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A-470C-934E-17C117BA571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A-470C-934E-17C117BA571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E-490C-A224-50EC9E64172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E-490C-A224-50EC9E64172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F-43BF-96F3-0D07A1AD20F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F-43BF-96F3-0D07A1AD20F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BB-4325-9624-EBAEEFD44EC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BB-4325-9624-EBAEEFD44EC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14.7</c:v>
                </c:pt>
                <c:pt idx="1">
                  <c:v>14.9</c:v>
                </c:pt>
                <c:pt idx="2">
                  <c:v>14.7</c:v>
                </c:pt>
                <c:pt idx="3">
                  <c:v>13.5</c:v>
                </c:pt>
                <c:pt idx="4">
                  <c:v>14.2</c:v>
                </c:pt>
              </c:numCache>
            </c:numRef>
          </c:val>
          <c:extLst>
            <c:ext xmlns:c16="http://schemas.microsoft.com/office/drawing/2014/chart" uri="{C3380CC4-5D6E-409C-BE32-E72D297353CC}">
              <c16:uniqueId val="{00000000-E77F-422C-978B-2D9B8B8518B3}"/>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E77F-422C-978B-2D9B8B8518B3}"/>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424-47A2-BE51-EC8FB93EA77B}"/>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E424-47A2-BE51-EC8FB93EA77B}"/>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8D8-4107-9D93-74E3C55C56F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48D8-4107-9D93-74E3C55C56F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F9-4D14-BEFE-CF01CDDF600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F9-4D14-BEFE-CF01CDDF600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0-4B02-88A1-2250757C4CCE}"/>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0-4B02-88A1-2250757C4CC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050-4B02-88A1-2250757C4CCE}"/>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20-4077-99BA-0655E95367A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A120-4077-99BA-0655E95367A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29903.8</c:v>
                </c:pt>
                <c:pt idx="1">
                  <c:v>29421.9</c:v>
                </c:pt>
                <c:pt idx="2">
                  <c:v>29815.1</c:v>
                </c:pt>
                <c:pt idx="3">
                  <c:v>35395.4</c:v>
                </c:pt>
                <c:pt idx="4">
                  <c:v>34895.199999999997</c:v>
                </c:pt>
              </c:numCache>
            </c:numRef>
          </c:val>
          <c:extLst>
            <c:ext xmlns:c16="http://schemas.microsoft.com/office/drawing/2014/chart" uri="{C3380CC4-5D6E-409C-BE32-E72D297353CC}">
              <c16:uniqueId val="{00000000-002C-4543-BCCD-9BC285E9576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002C-4543-BCCD-9BC285E9576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11479</c:v>
                </c:pt>
                <c:pt idx="1">
                  <c:v>12274</c:v>
                </c:pt>
                <c:pt idx="2">
                  <c:v>11629</c:v>
                </c:pt>
                <c:pt idx="3">
                  <c:v>4467</c:v>
                </c:pt>
                <c:pt idx="4">
                  <c:v>5867</c:v>
                </c:pt>
              </c:numCache>
            </c:numRef>
          </c:val>
          <c:extLst>
            <c:ext xmlns:c16="http://schemas.microsoft.com/office/drawing/2014/chart" uri="{C3380CC4-5D6E-409C-BE32-E72D297353CC}">
              <c16:uniqueId val="{00000000-0DB1-4F0B-97B0-17483543F1C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0DB1-4F0B-97B0-17483543F1C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14.7</c:v>
                </c:pt>
                <c:pt idx="1">
                  <c:v>14.9</c:v>
                </c:pt>
                <c:pt idx="2">
                  <c:v>14.7</c:v>
                </c:pt>
                <c:pt idx="3">
                  <c:v>13.5</c:v>
                </c:pt>
                <c:pt idx="4">
                  <c:v>14.2</c:v>
                </c:pt>
              </c:numCache>
            </c:numRef>
          </c:val>
          <c:extLst>
            <c:ext xmlns:c16="http://schemas.microsoft.com/office/drawing/2014/chart" uri="{C3380CC4-5D6E-409C-BE32-E72D297353CC}">
              <c16:uniqueId val="{00000000-BC96-48A4-9495-CA5D1C489F9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BC96-48A4-9495-CA5D1C489F9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143-436A-A989-FDD7848A380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7143-436A-A989-FDD7848A380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31F-4525-91BD-1D22140C947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031F-4525-91BD-1D22140C947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0-4294-B198-74B6867459C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0-4294-B198-74B6867459C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6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6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6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6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6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6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9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9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9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95"/>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96"/>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97"/>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9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9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700"/>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701"/>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702"/>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70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704"/>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70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706"/>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707"/>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708"/>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709"/>
                </a:ext>
              </a:extLst>
            </xdr:cNvPicPr>
          </xdr:nvPicPr>
          <xdr:blipFill>
            <a:blip xmlns:r="http://schemas.openxmlformats.org/officeDocument/2006/relationships" r:embed="rId5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710"/>
                </a:ext>
              </a:extLst>
            </xdr:cNvPicPr>
          </xdr:nvPicPr>
          <xdr:blipFill>
            <a:blip xmlns:r="http://schemas.openxmlformats.org/officeDocument/2006/relationships" r:embed="rId5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54"/>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54"/>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54"/>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5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54"/>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54"/>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54"/>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54"/>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54"/>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54"/>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54"/>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54"/>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54"/>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5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54"/>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54"/>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727"/>
                </a:ext>
              </a:extLst>
            </xdr:cNvPicPr>
          </xdr:nvPicPr>
          <xdr:blipFill>
            <a:blip xmlns:r="http://schemas.openxmlformats.org/officeDocument/2006/relationships" r:embed="rId55"/>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728"/>
                </a:ext>
              </a:extLst>
            </xdr:cNvPicPr>
          </xdr:nvPicPr>
          <xdr:blipFill>
            <a:blip xmlns:r="http://schemas.openxmlformats.org/officeDocument/2006/relationships" r:embed="rId55"/>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55" zoomScaleNormal="5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　上天草市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269</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3</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1278</v>
      </c>
      <c r="G15" s="143"/>
      <c r="H15" s="143">
        <f>データ!AM6</f>
        <v>1299</v>
      </c>
      <c r="I15" s="143"/>
      <c r="J15" s="143">
        <f>データ!AN6</f>
        <v>1282</v>
      </c>
      <c r="K15" s="143"/>
      <c r="L15" s="143">
        <f>データ!AO6</f>
        <v>1181</v>
      </c>
      <c r="M15" s="143"/>
      <c r="N15" s="144">
        <f>データ!AP6</f>
        <v>1240</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1278</v>
      </c>
      <c r="G16" s="146"/>
      <c r="H16" s="146">
        <f>データ!AR6</f>
        <v>1299</v>
      </c>
      <c r="I16" s="146"/>
      <c r="J16" s="146">
        <f>データ!AS6</f>
        <v>1282</v>
      </c>
      <c r="K16" s="146"/>
      <c r="L16" s="146">
        <f>データ!AT6</f>
        <v>1181</v>
      </c>
      <c r="M16" s="146"/>
      <c r="N16" s="138">
        <f>データ!AU6</f>
        <v>1240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44647</v>
      </c>
      <c r="J19" s="136"/>
      <c r="K19" s="136"/>
      <c r="L19" s="136">
        <f>データ!AX6</f>
        <v>44647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（最大出力合計994kW）</v>
      </c>
      <c r="D123" s="5" t="str">
        <f>データ!EX9</f>
        <v>（最大出力合計-kW）</v>
      </c>
      <c r="E123" s="5" t="str">
        <f>データ!GW9</f>
        <v>（最大出力合計-kW）</v>
      </c>
      <c r="F123" s="5" t="str">
        <f>データ!IV9</f>
        <v>（最大出力合計-kW）</v>
      </c>
      <c r="G123" s="5" t="str">
        <f>データ!KU9</f>
        <v>（最大出力合計994kW）</v>
      </c>
    </row>
  </sheetData>
  <sheetProtection algorithmName="SHA-512" hashValue="htQPGCZkkbEpaXfMFHFSli0gK86fZRliK0pRqEac8Vd1CNQmMU1DuMW1wUI9yZQjYx4LoK4olM8Kp3eUbFVZCQ==" saltValue="5jlY9iGwIYxaiL7g9daig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432121</v>
      </c>
      <c r="D6" s="67" t="str">
        <f t="shared" si="6"/>
        <v>47</v>
      </c>
      <c r="E6" s="67" t="str">
        <f t="shared" si="6"/>
        <v>04</v>
      </c>
      <c r="F6" s="67" t="str">
        <f t="shared" si="6"/>
        <v>0</v>
      </c>
      <c r="G6" s="67" t="str">
        <f t="shared" si="6"/>
        <v>000</v>
      </c>
      <c r="H6" s="67" t="str">
        <f t="shared" si="6"/>
        <v>熊本県　上天草市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3</v>
      </c>
      <c r="Q6" s="69" t="str">
        <f t="shared" si="6"/>
        <v>-</v>
      </c>
      <c r="R6" s="70" t="str">
        <f>R7</f>
        <v>令和17年1月31日　上天草市貝場太陽光発電所</v>
      </c>
      <c r="S6" s="71" t="str">
        <f t="shared" si="6"/>
        <v>令和17年1月31日　上天草市貝場太陽光発電所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1278</v>
      </c>
      <c r="AM6" s="69">
        <f t="shared" si="6"/>
        <v>1299</v>
      </c>
      <c r="AN6" s="69">
        <f t="shared" si="6"/>
        <v>1282</v>
      </c>
      <c r="AO6" s="69">
        <f t="shared" si="6"/>
        <v>1181</v>
      </c>
      <c r="AP6" s="69">
        <f t="shared" si="6"/>
        <v>1240</v>
      </c>
      <c r="AQ6" s="69">
        <f t="shared" si="6"/>
        <v>1278</v>
      </c>
      <c r="AR6" s="69">
        <f t="shared" si="6"/>
        <v>1299</v>
      </c>
      <c r="AS6" s="69">
        <f t="shared" si="6"/>
        <v>1282</v>
      </c>
      <c r="AT6" s="69">
        <f t="shared" si="6"/>
        <v>1181</v>
      </c>
      <c r="AU6" s="69">
        <f t="shared" si="6"/>
        <v>1240</v>
      </c>
      <c r="AV6" s="69" t="str">
        <f t="shared" si="6"/>
        <v>-</v>
      </c>
      <c r="AW6" s="69">
        <f t="shared" si="6"/>
        <v>44647</v>
      </c>
      <c r="AX6" s="69">
        <f t="shared" si="6"/>
        <v>44647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3</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1278</v>
      </c>
      <c r="AM7" s="80">
        <v>1299</v>
      </c>
      <c r="AN7" s="80">
        <v>1282</v>
      </c>
      <c r="AO7" s="80">
        <v>1181</v>
      </c>
      <c r="AP7" s="80">
        <v>1240</v>
      </c>
      <c r="AQ7" s="80">
        <v>1278</v>
      </c>
      <c r="AR7" s="80">
        <v>1299</v>
      </c>
      <c r="AS7" s="80">
        <v>1282</v>
      </c>
      <c r="AT7" s="80">
        <v>1181</v>
      </c>
      <c r="AU7" s="80">
        <v>1240</v>
      </c>
      <c r="AV7" s="80" t="s">
        <v>130</v>
      </c>
      <c r="AW7" s="80">
        <v>44647</v>
      </c>
      <c r="AX7" s="80">
        <v>44647</v>
      </c>
      <c r="AY7" s="83">
        <v>130</v>
      </c>
      <c r="AZ7" s="83">
        <v>132.1</v>
      </c>
      <c r="BA7" s="83">
        <v>130.4</v>
      </c>
      <c r="BB7" s="83">
        <v>110.7</v>
      </c>
      <c r="BC7" s="83">
        <v>113.6</v>
      </c>
      <c r="BD7" s="83">
        <v>88.8</v>
      </c>
      <c r="BE7" s="83">
        <v>121.3</v>
      </c>
      <c r="BF7" s="83">
        <v>123.2</v>
      </c>
      <c r="BG7" s="83">
        <v>134.69999999999999</v>
      </c>
      <c r="BH7" s="83">
        <v>141.80000000000001</v>
      </c>
      <c r="BI7" s="83">
        <v>100</v>
      </c>
      <c r="BJ7" s="83">
        <v>130</v>
      </c>
      <c r="BK7" s="83">
        <v>132.1</v>
      </c>
      <c r="BL7" s="83">
        <v>130.4</v>
      </c>
      <c r="BM7" s="83">
        <v>110.6</v>
      </c>
      <c r="BN7" s="83">
        <v>113.5</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29903.8</v>
      </c>
      <c r="CG7" s="83">
        <v>29421.9</v>
      </c>
      <c r="CH7" s="83">
        <v>29815.1</v>
      </c>
      <c r="CI7" s="83">
        <v>35395.4</v>
      </c>
      <c r="CJ7" s="83">
        <v>34895.199999999997</v>
      </c>
      <c r="CK7" s="83">
        <v>22847.9</v>
      </c>
      <c r="CL7" s="83">
        <v>19199</v>
      </c>
      <c r="CM7" s="83">
        <v>19863.5</v>
      </c>
      <c r="CN7" s="83">
        <v>19066.3</v>
      </c>
      <c r="CO7" s="83">
        <v>18998.7</v>
      </c>
      <c r="CP7" s="80">
        <v>11479</v>
      </c>
      <c r="CQ7" s="80">
        <v>12274</v>
      </c>
      <c r="CR7" s="80">
        <v>11629</v>
      </c>
      <c r="CS7" s="80">
        <v>4467</v>
      </c>
      <c r="CT7" s="80">
        <v>5867</v>
      </c>
      <c r="CU7" s="80">
        <v>2390</v>
      </c>
      <c r="CV7" s="80">
        <v>32739</v>
      </c>
      <c r="CW7" s="80">
        <v>34140</v>
      </c>
      <c r="CX7" s="80">
        <v>33434</v>
      </c>
      <c r="CY7" s="80">
        <v>36820</v>
      </c>
      <c r="CZ7" s="80">
        <v>994</v>
      </c>
      <c r="DA7" s="83">
        <v>14.7</v>
      </c>
      <c r="DB7" s="83">
        <v>14.9</v>
      </c>
      <c r="DC7" s="83">
        <v>14.7</v>
      </c>
      <c r="DD7" s="83">
        <v>13.5</v>
      </c>
      <c r="DE7" s="83">
        <v>14.2</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994</v>
      </c>
      <c r="KW7" s="83">
        <v>14.7</v>
      </c>
      <c r="KX7" s="83">
        <v>14.9</v>
      </c>
      <c r="KY7" s="83">
        <v>14.7</v>
      </c>
      <c r="KZ7" s="83">
        <v>13.5</v>
      </c>
      <c r="LA7" s="83">
        <v>14.2</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3</v>
      </c>
      <c r="NH7" s="83">
        <v>3</v>
      </c>
      <c r="NI7" s="83">
        <v>3</v>
      </c>
      <c r="NJ7" s="83">
        <v>3</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（最大出力合計994kW）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（最大出力合計994kW）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130</v>
      </c>
      <c r="AZ11" s="95">
        <f>AZ7</f>
        <v>132.1</v>
      </c>
      <c r="BA11" s="95">
        <f>BA7</f>
        <v>130.4</v>
      </c>
      <c r="BB11" s="95">
        <f>BB7</f>
        <v>110.7</v>
      </c>
      <c r="BC11" s="95">
        <f>BC7</f>
        <v>113.6</v>
      </c>
      <c r="BD11" s="84"/>
      <c r="BE11" s="84"/>
      <c r="BF11" s="84"/>
      <c r="BG11" s="84"/>
      <c r="BH11" s="84"/>
      <c r="BI11" s="94" t="s">
        <v>144</v>
      </c>
      <c r="BJ11" s="95">
        <f>BJ7</f>
        <v>130</v>
      </c>
      <c r="BK11" s="95">
        <f>BK7</f>
        <v>132.1</v>
      </c>
      <c r="BL11" s="95">
        <f>BL7</f>
        <v>130.4</v>
      </c>
      <c r="BM11" s="95">
        <f>BM7</f>
        <v>110.6</v>
      </c>
      <c r="BN11" s="95">
        <f>BN7</f>
        <v>113.5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29903.8</v>
      </c>
      <c r="CG11" s="95">
        <f>CG7</f>
        <v>29421.9</v>
      </c>
      <c r="CH11" s="95">
        <f>CH7</f>
        <v>29815.1</v>
      </c>
      <c r="CI11" s="95">
        <f>CI7</f>
        <v>35395.4</v>
      </c>
      <c r="CJ11" s="95">
        <f>CJ7</f>
        <v>34895.199999999997</v>
      </c>
      <c r="CK11" s="84"/>
      <c r="CL11" s="84"/>
      <c r="CM11" s="84"/>
      <c r="CN11" s="84"/>
      <c r="CO11" s="94" t="s">
        <v>143</v>
      </c>
      <c r="CP11" s="96">
        <f>CP7</f>
        <v>11479</v>
      </c>
      <c r="CQ11" s="96">
        <f>CQ7</f>
        <v>12274</v>
      </c>
      <c r="CR11" s="96">
        <f>CR7</f>
        <v>11629</v>
      </c>
      <c r="CS11" s="96">
        <f>CS7</f>
        <v>4467</v>
      </c>
      <c r="CT11" s="96">
        <f>CT7</f>
        <v>5867</v>
      </c>
      <c r="CU11" s="84"/>
      <c r="CV11" s="84"/>
      <c r="CW11" s="84"/>
      <c r="CX11" s="84"/>
      <c r="CY11" s="84"/>
      <c r="CZ11" s="94" t="s">
        <v>143</v>
      </c>
      <c r="DA11" s="95">
        <f>DA7</f>
        <v>14.7</v>
      </c>
      <c r="DB11" s="95">
        <f>DB7</f>
        <v>14.9</v>
      </c>
      <c r="DC11" s="95">
        <f>DC7</f>
        <v>14.7</v>
      </c>
      <c r="DD11" s="95">
        <f>DD7</f>
        <v>13.5</v>
      </c>
      <c r="DE11" s="95">
        <f>DE7</f>
        <v>14.2</v>
      </c>
      <c r="DF11" s="84"/>
      <c r="DG11" s="84"/>
      <c r="DH11" s="84"/>
      <c r="DI11" s="84"/>
      <c r="DJ11" s="94" t="s">
        <v>145</v>
      </c>
      <c r="DK11" s="95">
        <f>DK7</f>
        <v>0</v>
      </c>
      <c r="DL11" s="95">
        <f>DL7</f>
        <v>0</v>
      </c>
      <c r="DM11" s="95">
        <f>DM7</f>
        <v>0</v>
      </c>
      <c r="DN11" s="95">
        <f>DN7</f>
        <v>0</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14.7</v>
      </c>
      <c r="KX11" s="95">
        <f>KX7</f>
        <v>14.9</v>
      </c>
      <c r="KY11" s="95">
        <f>KY7</f>
        <v>14.7</v>
      </c>
      <c r="KZ11" s="95">
        <f>KZ7</f>
        <v>13.5</v>
      </c>
      <c r="LA11" s="95">
        <f>LA7</f>
        <v>14.2</v>
      </c>
      <c r="LB11" s="84"/>
      <c r="LC11" s="84"/>
      <c r="LD11" s="84"/>
      <c r="LE11" s="84"/>
      <c r="LF11" s="94" t="s">
        <v>143</v>
      </c>
      <c r="LG11" s="95">
        <f>LG7</f>
        <v>0</v>
      </c>
      <c r="LH11" s="95">
        <f>LH7</f>
        <v>0</v>
      </c>
      <c r="LI11" s="95">
        <f>LI7</f>
        <v>0</v>
      </c>
      <c r="LJ11" s="95">
        <f>LJ7</f>
        <v>0</v>
      </c>
      <c r="LK11" s="95">
        <f>LK7</f>
        <v>0</v>
      </c>
      <c r="LL11" s="84"/>
      <c r="LM11" s="84"/>
      <c r="LN11" s="84"/>
      <c r="LO11" s="84"/>
      <c r="LP11" s="94" t="s">
        <v>143</v>
      </c>
      <c r="LQ11" s="95">
        <f>LQ7</f>
        <v>0</v>
      </c>
      <c r="LR11" s="95">
        <f>LR7</f>
        <v>0</v>
      </c>
      <c r="LS11" s="95">
        <f>LS7</f>
        <v>0</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147</v>
      </c>
      <c r="DA12" s="95">
        <f>DF7</f>
        <v>36.4</v>
      </c>
      <c r="DB12" s="95">
        <f>DG7</f>
        <v>31.6</v>
      </c>
      <c r="DC12" s="95">
        <f>DH7</f>
        <v>31.6</v>
      </c>
      <c r="DD12" s="95">
        <f>DI7</f>
        <v>30.1</v>
      </c>
      <c r="DE12" s="95">
        <f>DJ7</f>
        <v>30.3</v>
      </c>
      <c r="DF12" s="84"/>
      <c r="DG12" s="84"/>
      <c r="DH12" s="84"/>
      <c r="DI12" s="84"/>
      <c r="DJ12" s="94" t="s">
        <v>147</v>
      </c>
      <c r="DK12" s="95">
        <f>DP7</f>
        <v>8.3000000000000007</v>
      </c>
      <c r="DL12" s="95">
        <f>DQ7</f>
        <v>7.1</v>
      </c>
      <c r="DM12" s="95">
        <f>DR7</f>
        <v>7.3</v>
      </c>
      <c r="DN12" s="95">
        <f>DS7</f>
        <v>5.3</v>
      </c>
      <c r="DO12" s="95">
        <f>DT7</f>
        <v>6.4</v>
      </c>
      <c r="DP12" s="84"/>
      <c r="DQ12" s="84"/>
      <c r="DR12" s="84"/>
      <c r="DS12" s="84"/>
      <c r="DT12" s="94" t="s">
        <v>147</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147</v>
      </c>
      <c r="LG12" s="95">
        <f>IF($LG$8,LL7,"-")</f>
        <v>0.3</v>
      </c>
      <c r="LH12" s="95">
        <f>IF($LG$8,LM7,"-")</f>
        <v>0.3</v>
      </c>
      <c r="LI12" s="95">
        <f>IF($LG$8,LN7,"-")</f>
        <v>0.7</v>
      </c>
      <c r="LJ12" s="95">
        <f>IF($LG$8,LO7,"-")</f>
        <v>0.4</v>
      </c>
      <c r="LK12" s="95">
        <f>IF($LG$8,LP7,"-")</f>
        <v>1.8</v>
      </c>
      <c r="LL12" s="84"/>
      <c r="LM12" s="84"/>
      <c r="LN12" s="84"/>
      <c r="LO12" s="84"/>
      <c r="LP12" s="94" t="s">
        <v>147</v>
      </c>
      <c r="LQ12" s="95">
        <f>IF($LQ$8,LV7,"-")</f>
        <v>189.5</v>
      </c>
      <c r="LR12" s="95">
        <f>IF($LQ$8,LW7,"-")</f>
        <v>172</v>
      </c>
      <c r="LS12" s="95">
        <f>IF($LQ$8,LX7,"-")</f>
        <v>151.69999999999999</v>
      </c>
      <c r="LT12" s="95">
        <f>IF($LQ$8,LY7,"-")</f>
        <v>138.1</v>
      </c>
      <c r="LU12" s="95">
        <f>IF($LQ$8,LZ7,"-")</f>
        <v>125.8</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130</v>
      </c>
      <c r="AZ17" s="106">
        <f t="shared" ref="AZ17:BC17" si="9">IF(AZ7="-",NA(),AZ7)</f>
        <v>132.1</v>
      </c>
      <c r="BA17" s="106">
        <f t="shared" si="9"/>
        <v>130.4</v>
      </c>
      <c r="BB17" s="106">
        <f t="shared" si="9"/>
        <v>110.7</v>
      </c>
      <c r="BC17" s="106">
        <f t="shared" si="9"/>
        <v>113.6</v>
      </c>
      <c r="BD17" s="100"/>
      <c r="BE17" s="100"/>
      <c r="BF17" s="100"/>
      <c r="BG17" s="100"/>
      <c r="BH17" s="100"/>
      <c r="BI17" s="105" t="s">
        <v>162</v>
      </c>
      <c r="BJ17" s="106">
        <f>IF(BJ7="-",NA(),BJ7)</f>
        <v>130</v>
      </c>
      <c r="BK17" s="106">
        <f t="shared" ref="BK17:BN17" si="10">IF(BK7="-",NA(),BK7)</f>
        <v>132.1</v>
      </c>
      <c r="BL17" s="106">
        <f t="shared" si="10"/>
        <v>130.4</v>
      </c>
      <c r="BM17" s="106">
        <f t="shared" si="10"/>
        <v>110.6</v>
      </c>
      <c r="BN17" s="106">
        <f t="shared" si="10"/>
        <v>113.5</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29903.8</v>
      </c>
      <c r="CG17" s="106">
        <f t="shared" ref="CG17:CJ17" si="12">IF(CG7="-",NA(),CG7)</f>
        <v>29421.9</v>
      </c>
      <c r="CH17" s="106">
        <f t="shared" si="12"/>
        <v>29815.1</v>
      </c>
      <c r="CI17" s="106">
        <f t="shared" si="12"/>
        <v>35395.4</v>
      </c>
      <c r="CJ17" s="106">
        <f t="shared" si="12"/>
        <v>34895.199999999997</v>
      </c>
      <c r="CK17" s="100"/>
      <c r="CL17" s="100"/>
      <c r="CM17" s="100"/>
      <c r="CN17" s="100"/>
      <c r="CO17" s="105" t="s">
        <v>161</v>
      </c>
      <c r="CP17" s="107">
        <f>IF(CP7="-",NA(),CP7)</f>
        <v>11479</v>
      </c>
      <c r="CQ17" s="107">
        <f t="shared" ref="CQ17:CT17" si="13">IF(CQ7="-",NA(),CQ7)</f>
        <v>12274</v>
      </c>
      <c r="CR17" s="107">
        <f t="shared" si="13"/>
        <v>11629</v>
      </c>
      <c r="CS17" s="107">
        <f t="shared" si="13"/>
        <v>4467</v>
      </c>
      <c r="CT17" s="107">
        <f t="shared" si="13"/>
        <v>5867</v>
      </c>
      <c r="CU17" s="100"/>
      <c r="CV17" s="100"/>
      <c r="CW17" s="100"/>
      <c r="CX17" s="100"/>
      <c r="CY17" s="100"/>
      <c r="CZ17" s="105" t="s">
        <v>161</v>
      </c>
      <c r="DA17" s="106">
        <f>IF(DA7="-",NA(),DA7)</f>
        <v>14.7</v>
      </c>
      <c r="DB17" s="106">
        <f t="shared" ref="DB17:DE17" si="14">IF(DB7="-",NA(),DB7)</f>
        <v>14.9</v>
      </c>
      <c r="DC17" s="106">
        <f t="shared" si="14"/>
        <v>14.7</v>
      </c>
      <c r="DD17" s="106">
        <f t="shared" si="14"/>
        <v>13.5</v>
      </c>
      <c r="DE17" s="106">
        <f t="shared" si="14"/>
        <v>14.2</v>
      </c>
      <c r="DF17" s="100"/>
      <c r="DG17" s="100"/>
      <c r="DH17" s="100"/>
      <c r="DI17" s="100"/>
      <c r="DJ17" s="105" t="s">
        <v>161</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14.7</v>
      </c>
      <c r="KX17" s="106">
        <f t="shared" ref="KX17:LA17" si="34">IF(KX7="-",NA(),KX7)</f>
        <v>14.9</v>
      </c>
      <c r="KY17" s="106">
        <f t="shared" si="34"/>
        <v>14.7</v>
      </c>
      <c r="KZ17" s="106">
        <f t="shared" si="34"/>
        <v>13.5</v>
      </c>
      <c r="LA17" s="106">
        <f t="shared" si="34"/>
        <v>14.2</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165</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165</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165</v>
      </c>
      <c r="DA18" s="106">
        <f>IF(DF7="-",NA(),DF7)</f>
        <v>36.4</v>
      </c>
      <c r="DB18" s="106">
        <f t="shared" ref="DB18:DE18" si="44">IF(DG7="-",NA(),DG7)</f>
        <v>31.6</v>
      </c>
      <c r="DC18" s="106">
        <f t="shared" si="44"/>
        <v>31.6</v>
      </c>
      <c r="DD18" s="106">
        <f t="shared" si="44"/>
        <v>30.1</v>
      </c>
      <c r="DE18" s="106">
        <f t="shared" si="44"/>
        <v>30.3</v>
      </c>
      <c r="DF18" s="100"/>
      <c r="DG18" s="100"/>
      <c r="DH18" s="100"/>
      <c r="DI18" s="100"/>
      <c r="DJ18" s="105" t="s">
        <v>165</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165</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165</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165</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16" x14ac:dyDescent="0.15">
      <c r="A33" s="97">
        <f t="shared" si="7"/>
        <v>19</v>
      </c>
      <c r="B33" s="196" t="s">
        <v>181</v>
      </c>
      <c r="C33" s="196"/>
      <c r="D33" s="100"/>
      <c r="E33" s="200"/>
      <c r="F33" s="201"/>
      <c r="G33" s="201"/>
      <c r="H33" s="201"/>
      <c r="I33" s="202"/>
    </row>
    <row r="34" spans="1:16" x14ac:dyDescent="0.15">
      <c r="A34" s="97">
        <f t="shared" si="7"/>
        <v>20</v>
      </c>
      <c r="B34" s="196" t="s">
        <v>182</v>
      </c>
      <c r="C34" s="196"/>
      <c r="D34" s="100"/>
      <c r="E34" s="200"/>
      <c r="F34" s="201"/>
      <c r="G34" s="201"/>
      <c r="H34" s="201"/>
      <c r="I34" s="202"/>
    </row>
    <row r="35" spans="1:16" ht="25.5" customHeight="1" x14ac:dyDescent="0.15">
      <c r="E35" s="203"/>
      <c r="F35" s="204"/>
      <c r="G35" s="204"/>
      <c r="H35" s="204"/>
      <c r="I35" s="205"/>
    </row>
    <row r="36" spans="1:16" x14ac:dyDescent="0.15">
      <c r="A36" t="s">
        <v>183</v>
      </c>
      <c r="B36" t="s">
        <v>184</v>
      </c>
    </row>
    <row r="37" spans="1:16" x14ac:dyDescent="0.15">
      <c r="A37" t="s">
        <v>185</v>
      </c>
      <c r="B37" t="s">
        <v>186</v>
      </c>
      <c r="L37" s="197" t="s">
        <v>170</v>
      </c>
      <c r="M37" s="198"/>
      <c r="N37" s="198"/>
      <c r="O37" s="198"/>
      <c r="P37" s="199"/>
    </row>
    <row r="38" spans="1:16" x14ac:dyDescent="0.15">
      <c r="A38" t="s">
        <v>187</v>
      </c>
      <c r="B38" t="s">
        <v>188</v>
      </c>
      <c r="L38" s="200"/>
      <c r="M38" s="201"/>
      <c r="N38" s="201"/>
      <c r="O38" s="201"/>
      <c r="P38" s="202"/>
    </row>
    <row r="39" spans="1:16" x14ac:dyDescent="0.15">
      <c r="A39" t="s">
        <v>189</v>
      </c>
      <c r="B39" t="s">
        <v>190</v>
      </c>
      <c r="L39" s="200"/>
      <c r="M39" s="201"/>
      <c r="N39" s="201"/>
      <c r="O39" s="201"/>
      <c r="P39" s="202"/>
    </row>
    <row r="40" spans="1:16" x14ac:dyDescent="0.15">
      <c r="A40" t="s">
        <v>191</v>
      </c>
      <c r="B40" t="s">
        <v>192</v>
      </c>
      <c r="L40" s="200"/>
      <c r="M40" s="201"/>
      <c r="N40" s="201"/>
      <c r="O40" s="201"/>
      <c r="P40" s="202"/>
    </row>
    <row r="41" spans="1:16" x14ac:dyDescent="0.15">
      <c r="A41" t="s">
        <v>193</v>
      </c>
      <c r="B41" t="s">
        <v>194</v>
      </c>
      <c r="L41" s="200"/>
      <c r="M41" s="201"/>
      <c r="N41" s="201"/>
      <c r="O41" s="201"/>
      <c r="P41" s="202"/>
    </row>
    <row r="42" spans="1:16" x14ac:dyDescent="0.15">
      <c r="A42" t="s">
        <v>195</v>
      </c>
      <c r="B42" t="s">
        <v>196</v>
      </c>
      <c r="L42" s="200"/>
      <c r="M42" s="201"/>
      <c r="N42" s="201"/>
      <c r="O42" s="201"/>
      <c r="P42" s="202"/>
    </row>
    <row r="43" spans="1:16" x14ac:dyDescent="0.15">
      <c r="A43" t="s">
        <v>197</v>
      </c>
      <c r="B43" t="s">
        <v>198</v>
      </c>
      <c r="L43" s="200"/>
      <c r="M43" s="201"/>
      <c r="N43" s="201"/>
      <c r="O43" s="201"/>
      <c r="P43" s="202"/>
    </row>
    <row r="44" spans="1:16" x14ac:dyDescent="0.15">
      <c r="A44" t="s">
        <v>199</v>
      </c>
      <c r="B44" t="s">
        <v>200</v>
      </c>
      <c r="L44" s="200"/>
      <c r="M44" s="201"/>
      <c r="N44" s="201"/>
      <c r="O44" s="201"/>
      <c r="P44" s="202"/>
    </row>
    <row r="45" spans="1:16" x14ac:dyDescent="0.15">
      <c r="A45" t="s">
        <v>201</v>
      </c>
      <c r="B45" t="s">
        <v>202</v>
      </c>
      <c r="L45" s="200"/>
      <c r="M45" s="201"/>
      <c r="N45" s="201"/>
      <c r="O45" s="201"/>
      <c r="P45" s="202"/>
    </row>
    <row r="46" spans="1:16" x14ac:dyDescent="0.15">
      <c r="A46" t="s">
        <v>203</v>
      </c>
      <c r="B46" t="s">
        <v>204</v>
      </c>
      <c r="L46" s="200"/>
      <c r="M46" s="201"/>
      <c r="N46" s="201"/>
      <c r="O46" s="201"/>
      <c r="P46" s="202"/>
    </row>
    <row r="47" spans="1:16" x14ac:dyDescent="0.15">
      <c r="A47" t="s">
        <v>205</v>
      </c>
      <c r="B47" t="s">
        <v>206</v>
      </c>
      <c r="L47" s="200"/>
      <c r="M47" s="201"/>
      <c r="N47" s="201"/>
      <c r="O47" s="201"/>
      <c r="P47" s="202"/>
    </row>
    <row r="48" spans="1:16" x14ac:dyDescent="0.15">
      <c r="A48" t="s">
        <v>207</v>
      </c>
      <c r="B48" t="s">
        <v>208</v>
      </c>
      <c r="L48" s="200"/>
      <c r="M48" s="201"/>
      <c r="N48" s="201"/>
      <c r="O48" s="201"/>
      <c r="P48" s="202"/>
    </row>
    <row r="49" spans="1:16" x14ac:dyDescent="0.15">
      <c r="A49" t="s">
        <v>209</v>
      </c>
      <c r="B49" t="s">
        <v>210</v>
      </c>
      <c r="L49" s="200"/>
      <c r="M49" s="201"/>
      <c r="N49" s="201"/>
      <c r="O49" s="201"/>
      <c r="P49" s="202"/>
    </row>
    <row r="50" spans="1:16" ht="26.25" customHeight="1" x14ac:dyDescent="0.15">
      <c r="A50" t="s">
        <v>211</v>
      </c>
      <c r="B50" t="s">
        <v>212</v>
      </c>
      <c r="L50" s="203"/>
      <c r="M50" s="204"/>
      <c r="N50" s="204"/>
      <c r="O50" s="204"/>
      <c r="P50" s="205"/>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2022-02-10T02:02:05Z</cp:lastPrinted>
  <dcterms:created xsi:type="dcterms:W3CDTF">2021-12-03T06:40:17Z</dcterms:created>
  <dcterms:modified xsi:type="dcterms:W3CDTF">2022-02-16T07:22:46Z</dcterms:modified>
  <cp:category/>
</cp:coreProperties>
</file>