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05" activeTab="0"/>
  </bookViews>
  <sheets>
    <sheet name="15_28" sheetId="1" r:id="rId1"/>
  </sheets>
  <definedNames>
    <definedName name="DATA" localSheetId="0">'15_28'!$B$11:$F$37</definedName>
    <definedName name="K_Top1" localSheetId="0">'15_28'!$B$11</definedName>
    <definedName name="Last1" localSheetId="0">'15_28'!$F$11</definedName>
    <definedName name="N_DATA" localSheetId="0">'15_28'!$F$11</definedName>
    <definedName name="_xlnm.Print_Area" localSheetId="0">'15_28'!$A$1:$F$40</definedName>
    <definedName name="SIKI1" localSheetId="0">'15_28'!#REF!</definedName>
    <definedName name="Tag1" localSheetId="0">'15_28'!#REF!</definedName>
    <definedName name="Tag2" localSheetId="0">'15_28'!$A$12</definedName>
    <definedName name="Top1" localSheetId="0">'15_28'!$A$7</definedName>
    <definedName name="新市町村">#REF!</definedName>
  </definedNames>
  <calcPr fullCalcOnLoad="1"/>
</workbook>
</file>

<file path=xl/sharedStrings.xml><?xml version="1.0" encoding="utf-8"?>
<sst xmlns="http://schemas.openxmlformats.org/spreadsheetml/2006/main" count="45" uniqueCount="45">
  <si>
    <t>総　　数</t>
  </si>
  <si>
    <t>任意加入者</t>
  </si>
  <si>
    <t>第１号</t>
  </si>
  <si>
    <t>第３号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</si>
  <si>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</si>
  <si>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</si>
  <si>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</si>
  <si>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</si>
  <si>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</si>
  <si>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</si>
  <si>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</si>
  <si>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</si>
  <si>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</si>
  <si>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</si>
  <si>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</si>
  <si>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</si>
  <si>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</si>
  <si>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</si>
  <si>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</si>
  <si>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</si>
  <si>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</si>
  <si>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</si>
  <si>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年度・市郡</t>
  </si>
  <si>
    <t>納　付　率</t>
  </si>
  <si>
    <t>上天草市</t>
  </si>
  <si>
    <t>宇 城 市</t>
  </si>
  <si>
    <t>阿 蘇 市</t>
  </si>
  <si>
    <t>１）各年度３月末現在。</t>
  </si>
  <si>
    <t>２）被保険者の強制加入者第１号は昭和６０年度以前の強制加入者、第３号は昭和６１年４月より会社員、公務員等の被扶養配偶者。</t>
  </si>
  <si>
    <t>天 草 市</t>
  </si>
  <si>
    <t>合 志 市</t>
  </si>
  <si>
    <t>市    計</t>
  </si>
  <si>
    <t>宇 土 市</t>
  </si>
  <si>
    <t>（単位　人・％）</t>
  </si>
  <si>
    <t>被  保  険  者</t>
  </si>
  <si>
    <t>保  険  料</t>
  </si>
  <si>
    <t>強　制　加　入　者</t>
  </si>
  <si>
    <t>葦 北 郡</t>
  </si>
  <si>
    <t>１５－２８　国民年金被保険者数及び保険料納付率（平成１５～平成１９年度）</t>
  </si>
  <si>
    <t>平成１５年度</t>
  </si>
  <si>
    <t>１６</t>
  </si>
  <si>
    <t>１７</t>
  </si>
  <si>
    <t>１８</t>
  </si>
  <si>
    <t>１９</t>
  </si>
  <si>
    <t>熊本社会保険事務局運営課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</si>
</sst>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#,##0_ "/>
    <numFmt numFmtId="180" formatCode="0.0_ "/>
    <numFmt numFmtId="181" formatCode="#,##0_);[Red]\(#,##0\)"/>
    <numFmt numFmtId="182" formatCode="#,##0_ ;[Red]\-#,##0\ "/>
    <numFmt numFmtId="183" formatCode="#,##0.0_);[Red]\(#,##0.0\)"/>
    <numFmt numFmtId="184" formatCode="#,##0.0_ ;[Red]\-#,##0.0\ "/>
    <numFmt numFmtId="185" formatCode="#,##0.00;&quot;△ &quot;#,##0.00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 applyProtection="1">
      <alignment horizontal="left" vertical="center"/>
      <protection/>
    </xf>
    <xf numFmtId="37" fontId="10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Alignment="1" applyProtection="1">
      <alignment horizontal="left" vertical="center"/>
      <protection/>
    </xf>
    <xf numFmtId="37" fontId="12" fillId="0" borderId="0" xfId="0" applyFont="1" applyFill="1" applyBorder="1" applyAlignment="1" applyProtection="1">
      <alignment horizontal="left" vertical="center"/>
      <protection/>
    </xf>
    <xf numFmtId="37" fontId="12" fillId="0" borderId="0" xfId="0" applyFont="1" applyFill="1" applyBorder="1" applyAlignment="1">
      <alignment vertical="center"/>
    </xf>
    <xf numFmtId="37" fontId="12" fillId="0" borderId="1" xfId="0" applyFont="1" applyFill="1" applyBorder="1" applyAlignment="1">
      <alignment vertical="center"/>
    </xf>
    <xf numFmtId="37" fontId="12" fillId="0" borderId="1" xfId="0" applyFont="1" applyFill="1" applyBorder="1" applyAlignment="1">
      <alignment horizontal="right" vertical="center"/>
    </xf>
    <xf numFmtId="37" fontId="12" fillId="0" borderId="2" xfId="0" applyFont="1" applyFill="1" applyBorder="1" applyAlignment="1">
      <alignment vertical="center"/>
    </xf>
    <xf numFmtId="37" fontId="12" fillId="0" borderId="3" xfId="0" applyFont="1" applyFill="1" applyBorder="1" applyAlignment="1" applyProtection="1">
      <alignment horizontal="centerContinuous" vertical="center"/>
      <protection/>
    </xf>
    <xf numFmtId="37" fontId="12" fillId="0" borderId="4" xfId="0" applyFont="1" applyFill="1" applyBorder="1" applyAlignment="1">
      <alignment horizontal="centerContinuous" vertical="center"/>
    </xf>
    <xf numFmtId="37" fontId="12" fillId="0" borderId="5" xfId="0" applyFont="1" applyFill="1" applyBorder="1" applyAlignment="1">
      <alignment horizontal="centerContinuous" vertical="center"/>
    </xf>
    <xf numFmtId="37" fontId="12" fillId="0" borderId="6" xfId="0" applyFont="1" applyFill="1" applyBorder="1" applyAlignment="1" applyProtection="1">
      <alignment horizontal="centerContinuous" vertical="center"/>
      <protection/>
    </xf>
    <xf numFmtId="37" fontId="12" fillId="0" borderId="7" xfId="0" applyFont="1" applyFill="1" applyBorder="1" applyAlignment="1" applyProtection="1">
      <alignment horizontal="center" vertical="center"/>
      <protection/>
    </xf>
    <xf numFmtId="37" fontId="12" fillId="0" borderId="8" xfId="0" applyFont="1" applyFill="1" applyBorder="1" applyAlignment="1" applyProtection="1">
      <alignment horizontal="center" vertical="center"/>
      <protection/>
    </xf>
    <xf numFmtId="37" fontId="12" fillId="0" borderId="9" xfId="0" applyFont="1" applyFill="1" applyBorder="1" applyAlignment="1" applyProtection="1">
      <alignment horizontal="center" vertical="center"/>
      <protection/>
    </xf>
    <xf numFmtId="37" fontId="12" fillId="0" borderId="10" xfId="0" applyFont="1" applyFill="1" applyBorder="1" applyAlignment="1">
      <alignment vertical="center"/>
    </xf>
    <xf numFmtId="37" fontId="12" fillId="0" borderId="11" xfId="0" applyFont="1" applyFill="1" applyBorder="1" applyAlignment="1">
      <alignment vertical="center"/>
    </xf>
    <xf numFmtId="37" fontId="12" fillId="0" borderId="12" xfId="0" applyFont="1" applyFill="1" applyBorder="1" applyAlignment="1" applyProtection="1">
      <alignment horizontal="center" vertical="center"/>
      <protection/>
    </xf>
    <xf numFmtId="37" fontId="12" fillId="0" borderId="13" xfId="0" applyFont="1" applyFill="1" applyBorder="1" applyAlignment="1">
      <alignment vertical="center"/>
    </xf>
    <xf numFmtId="37" fontId="12" fillId="0" borderId="2" xfId="0" applyFont="1" applyFill="1" applyBorder="1" applyAlignment="1" applyProtection="1" quotePrefix="1">
      <alignment horizontal="center" vertical="center"/>
      <protection/>
    </xf>
    <xf numFmtId="37" fontId="12" fillId="0" borderId="7" xfId="0" applyFont="1" applyFill="1" applyBorder="1" applyAlignment="1" applyProtection="1" quotePrefix="1">
      <alignment horizontal="center" vertical="center"/>
      <protection/>
    </xf>
    <xf numFmtId="37" fontId="13" fillId="0" borderId="7" xfId="0" applyFont="1" applyFill="1" applyBorder="1" applyAlignment="1" applyProtection="1" quotePrefix="1">
      <alignment horizontal="center" vertical="center"/>
      <protection/>
    </xf>
    <xf numFmtId="37" fontId="13" fillId="0" borderId="7" xfId="0" applyFont="1" applyFill="1" applyBorder="1" applyAlignment="1" applyProtection="1">
      <alignment horizontal="center" vertical="center"/>
      <protection/>
    </xf>
    <xf numFmtId="37" fontId="12" fillId="0" borderId="10" xfId="0" applyFont="1" applyFill="1" applyBorder="1" applyAlignment="1" applyProtection="1">
      <alignment horizontal="center" vertical="center"/>
      <protection/>
    </xf>
    <xf numFmtId="177" fontId="14" fillId="0" borderId="14" xfId="0" applyNumberFormat="1" applyFont="1" applyFill="1" applyBorder="1" applyAlignment="1" applyProtection="1">
      <alignment horizontal="right" vertical="center"/>
      <protection/>
    </xf>
    <xf numFmtId="178" fontId="14" fillId="0" borderId="14" xfId="0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77" fontId="15" fillId="0" borderId="0" xfId="21" applyNumberFormat="1" applyFont="1" applyFill="1" applyBorder="1" applyAlignment="1" applyProtection="1">
      <alignment horizontal="right" vertical="center"/>
      <protection/>
    </xf>
    <xf numFmtId="178" fontId="15" fillId="0" borderId="0" xfId="21" applyNumberFormat="1" applyFont="1" applyFill="1" applyBorder="1" applyAlignment="1" applyProtection="1">
      <alignment horizontal="right" vertical="center"/>
      <protection/>
    </xf>
    <xf numFmtId="177" fontId="14" fillId="0" borderId="0" xfId="21" applyNumberFormat="1" applyFont="1" applyFill="1" applyBorder="1" applyAlignment="1" applyProtection="1">
      <alignment horizontal="right" vertical="center"/>
      <protection/>
    </xf>
    <xf numFmtId="178" fontId="14" fillId="0" borderId="0" xfId="21" applyNumberFormat="1" applyFont="1" applyFill="1" applyBorder="1" applyAlignment="1" applyProtection="1">
      <alignment horizontal="right" vertical="center"/>
      <protection/>
    </xf>
    <xf numFmtId="177" fontId="14" fillId="0" borderId="1" xfId="21" applyNumberFormat="1" applyFont="1" applyFill="1" applyBorder="1" applyAlignment="1" applyProtection="1">
      <alignment horizontal="right" vertical="center"/>
      <protection/>
    </xf>
    <xf numFmtId="178" fontId="14" fillId="0" borderId="1" xfId="21" applyNumberFormat="1" applyFont="1" applyFill="1" applyBorder="1" applyAlignment="1" applyProtection="1">
      <alignment horizontal="right" vertical="center"/>
      <protection/>
    </xf>
    <xf numFmtId="177" fontId="14" fillId="0" borderId="13" xfId="21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C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F40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5"/>
  <cols>
    <col min="1" max="1" width="13.09765625" style="1" customWidth="1"/>
    <col min="2" max="6" width="13.59765625" style="1" customWidth="1"/>
    <col min="7" max="16384" width="10.59765625" style="1" customWidth="1"/>
  </cols>
  <sheetData>
    <row r="1" ht="19.5" customHeight="1">
      <c r="A1" s="4" t="s">
        <v>38</v>
      </c>
    </row>
    <row r="2" ht="15" customHeight="1"/>
    <row r="3" spans="1:6" ht="15" customHeight="1">
      <c r="A3" s="5" t="s">
        <v>33</v>
      </c>
      <c r="B3" s="6"/>
      <c r="C3" s="6"/>
      <c r="D3" s="6"/>
      <c r="E3" s="7"/>
      <c r="F3" s="8" t="s">
        <v>44</v>
      </c>
    </row>
    <row r="4" spans="1:6" ht="15" customHeight="1">
      <c r="A4" s="9"/>
      <c r="B4" s="10" t="s">
        <v>34</v>
      </c>
      <c r="C4" s="11"/>
      <c r="D4" s="11"/>
      <c r="E4" s="12"/>
      <c r="F4" s="13" t="s">
        <v>35</v>
      </c>
    </row>
    <row r="5" spans="1:6" ht="15" customHeight="1">
      <c r="A5" s="14" t="s">
        <v>22</v>
      </c>
      <c r="B5" s="15" t="s">
        <v>0</v>
      </c>
      <c r="C5" s="10" t="s">
        <v>36</v>
      </c>
      <c r="D5" s="12"/>
      <c r="E5" s="15" t="s">
        <v>1</v>
      </c>
      <c r="F5" s="16" t="s">
        <v>23</v>
      </c>
    </row>
    <row r="6" spans="1:6" ht="15" customHeight="1">
      <c r="A6" s="17"/>
      <c r="B6" s="18"/>
      <c r="C6" s="19" t="s">
        <v>2</v>
      </c>
      <c r="D6" s="19" t="s">
        <v>3</v>
      </c>
      <c r="E6" s="18"/>
      <c r="F6" s="20"/>
    </row>
    <row r="7" spans="1:6" ht="19.5" customHeight="1">
      <c r="A7" s="21" t="s">
        <v>39</v>
      </c>
      <c r="B7" s="26">
        <v>471632</v>
      </c>
      <c r="C7" s="26">
        <v>337278</v>
      </c>
      <c r="D7" s="26">
        <v>130803</v>
      </c>
      <c r="E7" s="26">
        <v>3551</v>
      </c>
      <c r="F7" s="27">
        <v>66.1</v>
      </c>
    </row>
    <row r="8" spans="1:6" ht="19.5" customHeight="1">
      <c r="A8" s="22" t="s">
        <v>40</v>
      </c>
      <c r="B8" s="28">
        <v>465683</v>
      </c>
      <c r="C8" s="28">
        <v>332305</v>
      </c>
      <c r="D8" s="28">
        <v>129498</v>
      </c>
      <c r="E8" s="28">
        <v>3880</v>
      </c>
      <c r="F8" s="29">
        <v>66.7</v>
      </c>
    </row>
    <row r="9" spans="1:6" ht="19.5" customHeight="1">
      <c r="A9" s="22" t="s">
        <v>41</v>
      </c>
      <c r="B9" s="28">
        <v>461549</v>
      </c>
      <c r="C9" s="28">
        <v>329193</v>
      </c>
      <c r="D9" s="28">
        <v>128657</v>
      </c>
      <c r="E9" s="28">
        <v>3699</v>
      </c>
      <c r="F9" s="29">
        <v>69.9</v>
      </c>
    </row>
    <row r="10" spans="1:6" ht="19.5" customHeight="1">
      <c r="A10" s="22" t="s">
        <v>42</v>
      </c>
      <c r="B10" s="28">
        <v>451329</v>
      </c>
      <c r="C10" s="28">
        <v>320810</v>
      </c>
      <c r="D10" s="28">
        <v>126902</v>
      </c>
      <c r="E10" s="28">
        <v>3617</v>
      </c>
      <c r="F10" s="29">
        <v>67.12257998276272</v>
      </c>
    </row>
    <row r="11" spans="1:6" ht="19.5" customHeight="1">
      <c r="A11" s="23" t="s">
        <v>43</v>
      </c>
      <c r="B11" s="30">
        <f>SUM(B12:B13)</f>
        <v>437480</v>
      </c>
      <c r="C11" s="30">
        <f>SUM(C12:C13)</f>
        <v>308364</v>
      </c>
      <c r="D11" s="30">
        <f>SUM(D12:D13)</f>
        <v>125379</v>
      </c>
      <c r="E11" s="30">
        <f>SUM(E12:E13)</f>
        <v>3737</v>
      </c>
      <c r="F11" s="31">
        <v>64.7</v>
      </c>
    </row>
    <row r="12" spans="1:6" ht="19.5" customHeight="1">
      <c r="A12" s="24" t="s">
        <v>31</v>
      </c>
      <c r="B12" s="30">
        <f>SUM(B14:B27)</f>
        <v>339440</v>
      </c>
      <c r="C12" s="30">
        <f>SUM(C14:C27)</f>
        <v>236241</v>
      </c>
      <c r="D12" s="30">
        <f>SUM(D14:D27)</f>
        <v>100064</v>
      </c>
      <c r="E12" s="30">
        <f>SUM(E14:E27)</f>
        <v>3135</v>
      </c>
      <c r="F12" s="31">
        <v>63.4</v>
      </c>
    </row>
    <row r="13" spans="1:6" ht="19.5" customHeight="1">
      <c r="A13" s="24" t="s">
        <v>4</v>
      </c>
      <c r="B13" s="30">
        <f>SUM(B28:B37)</f>
        <v>98040</v>
      </c>
      <c r="C13" s="30">
        <f>SUM(C28:C37)</f>
        <v>72123</v>
      </c>
      <c r="D13" s="30">
        <f>SUM(D28:D37)</f>
        <v>25315</v>
      </c>
      <c r="E13" s="30">
        <f>SUM(E28:E37)</f>
        <v>602</v>
      </c>
      <c r="F13" s="31">
        <v>68.8</v>
      </c>
    </row>
    <row r="14" spans="1:6" ht="19.5" customHeight="1">
      <c r="A14" s="14" t="s">
        <v>5</v>
      </c>
      <c r="B14" s="32">
        <f>SUM(C14:E14)</f>
        <v>166515</v>
      </c>
      <c r="C14" s="32">
        <v>109470</v>
      </c>
      <c r="D14" s="32">
        <v>55156</v>
      </c>
      <c r="E14" s="32">
        <v>1889</v>
      </c>
      <c r="F14" s="33">
        <v>57.3</v>
      </c>
    </row>
    <row r="15" spans="1:6" ht="19.5" customHeight="1">
      <c r="A15" s="14" t="s">
        <v>6</v>
      </c>
      <c r="B15" s="32">
        <f>SUM(C15:E15)</f>
        <v>32061</v>
      </c>
      <c r="C15" s="32">
        <v>23600</v>
      </c>
      <c r="D15" s="32">
        <v>8215</v>
      </c>
      <c r="E15" s="32">
        <v>246</v>
      </c>
      <c r="F15" s="33">
        <v>67</v>
      </c>
    </row>
    <row r="16" spans="1:6" ht="19.5" customHeight="1">
      <c r="A16" s="14" t="s">
        <v>7</v>
      </c>
      <c r="B16" s="32">
        <f aca="true" t="shared" si="0" ref="B16:B37">SUM(C16:E16)</f>
        <v>7901</v>
      </c>
      <c r="C16" s="32">
        <v>5680</v>
      </c>
      <c r="D16" s="32">
        <v>2140</v>
      </c>
      <c r="E16" s="32">
        <v>81</v>
      </c>
      <c r="F16" s="33">
        <v>57.7</v>
      </c>
    </row>
    <row r="17" spans="1:6" ht="19.5" customHeight="1">
      <c r="A17" s="14" t="s">
        <v>8</v>
      </c>
      <c r="B17" s="32">
        <f t="shared" si="0"/>
        <v>12341</v>
      </c>
      <c r="C17" s="32">
        <v>8409</v>
      </c>
      <c r="D17" s="32">
        <v>3801</v>
      </c>
      <c r="E17" s="32">
        <v>131</v>
      </c>
      <c r="F17" s="33">
        <v>63.1</v>
      </c>
    </row>
    <row r="18" spans="1:6" ht="19.5" customHeight="1">
      <c r="A18" s="14" t="s">
        <v>9</v>
      </c>
      <c r="B18" s="32">
        <f t="shared" si="0"/>
        <v>5718</v>
      </c>
      <c r="C18" s="32">
        <v>3881</v>
      </c>
      <c r="D18" s="32">
        <v>1786</v>
      </c>
      <c r="E18" s="32">
        <v>51</v>
      </c>
      <c r="F18" s="33">
        <v>70.7</v>
      </c>
    </row>
    <row r="19" spans="1:6" ht="19.5" customHeight="1">
      <c r="A19" s="14" t="s">
        <v>10</v>
      </c>
      <c r="B19" s="32">
        <f t="shared" si="0"/>
        <v>16188</v>
      </c>
      <c r="C19" s="32">
        <v>11698</v>
      </c>
      <c r="D19" s="32">
        <v>4366</v>
      </c>
      <c r="E19" s="32">
        <v>124</v>
      </c>
      <c r="F19" s="33">
        <v>73</v>
      </c>
    </row>
    <row r="20" spans="1:6" ht="19.5" customHeight="1">
      <c r="A20" s="14" t="s">
        <v>11</v>
      </c>
      <c r="B20" s="32">
        <f t="shared" si="0"/>
        <v>12920</v>
      </c>
      <c r="C20" s="32">
        <v>9944</v>
      </c>
      <c r="D20" s="32">
        <v>2891</v>
      </c>
      <c r="E20" s="32">
        <v>85</v>
      </c>
      <c r="F20" s="33">
        <v>65.6</v>
      </c>
    </row>
    <row r="21" spans="1:6" ht="19.5" customHeight="1">
      <c r="A21" s="14" t="s">
        <v>12</v>
      </c>
      <c r="B21" s="32">
        <f t="shared" si="0"/>
        <v>12031</v>
      </c>
      <c r="C21" s="32">
        <v>9265</v>
      </c>
      <c r="D21" s="32">
        <v>2701</v>
      </c>
      <c r="E21" s="32">
        <v>65</v>
      </c>
      <c r="F21" s="33">
        <v>65</v>
      </c>
    </row>
    <row r="22" spans="1:6" ht="19.5" customHeight="1">
      <c r="A22" s="14" t="s">
        <v>32</v>
      </c>
      <c r="B22" s="32">
        <f t="shared" si="0"/>
        <v>9260</v>
      </c>
      <c r="C22" s="32">
        <v>6466</v>
      </c>
      <c r="D22" s="32">
        <v>2747</v>
      </c>
      <c r="E22" s="32">
        <v>47</v>
      </c>
      <c r="F22" s="33">
        <v>64.8</v>
      </c>
    </row>
    <row r="23" spans="1:6" ht="19.5" customHeight="1">
      <c r="A23" s="14" t="s">
        <v>24</v>
      </c>
      <c r="B23" s="32">
        <f t="shared" si="0"/>
        <v>8098</v>
      </c>
      <c r="C23" s="32">
        <v>6402</v>
      </c>
      <c r="D23" s="32">
        <v>1666</v>
      </c>
      <c r="E23" s="32">
        <v>30</v>
      </c>
      <c r="F23" s="33">
        <v>79.8</v>
      </c>
    </row>
    <row r="24" spans="1:6" ht="19.5" customHeight="1">
      <c r="A24" s="14" t="s">
        <v>25</v>
      </c>
      <c r="B24" s="32">
        <f t="shared" si="0"/>
        <v>15237</v>
      </c>
      <c r="C24" s="32">
        <v>11337</v>
      </c>
      <c r="D24" s="32">
        <v>3821</v>
      </c>
      <c r="E24" s="32">
        <v>79</v>
      </c>
      <c r="F24" s="33">
        <v>70.5</v>
      </c>
    </row>
    <row r="25" spans="1:6" ht="19.5" customHeight="1">
      <c r="A25" s="14" t="s">
        <v>26</v>
      </c>
      <c r="B25" s="32">
        <f t="shared" si="0"/>
        <v>6048</v>
      </c>
      <c r="C25" s="32">
        <v>4744</v>
      </c>
      <c r="D25" s="32">
        <v>1249</v>
      </c>
      <c r="E25" s="32">
        <v>55</v>
      </c>
      <c r="F25" s="33">
        <v>64.9</v>
      </c>
    </row>
    <row r="26" spans="1:6" ht="19.5" customHeight="1">
      <c r="A26" s="14" t="s">
        <v>29</v>
      </c>
      <c r="B26" s="32">
        <f t="shared" si="0"/>
        <v>22000</v>
      </c>
      <c r="C26" s="32">
        <v>17425</v>
      </c>
      <c r="D26" s="32">
        <v>4444</v>
      </c>
      <c r="E26" s="32">
        <v>131</v>
      </c>
      <c r="F26" s="33">
        <v>77.8</v>
      </c>
    </row>
    <row r="27" spans="1:6" ht="19.5" customHeight="1">
      <c r="A27" s="14" t="s">
        <v>30</v>
      </c>
      <c r="B27" s="32">
        <f t="shared" si="0"/>
        <v>13122</v>
      </c>
      <c r="C27" s="32">
        <v>7920</v>
      </c>
      <c r="D27" s="32">
        <v>5081</v>
      </c>
      <c r="E27" s="32">
        <v>121</v>
      </c>
      <c r="F27" s="33">
        <v>65.2</v>
      </c>
    </row>
    <row r="28" spans="1:6" ht="19.5" customHeight="1">
      <c r="A28" s="14" t="s">
        <v>13</v>
      </c>
      <c r="B28" s="32">
        <f t="shared" si="0"/>
        <v>9268</v>
      </c>
      <c r="C28" s="32">
        <f>3473+1375+2175</f>
        <v>7023</v>
      </c>
      <c r="D28" s="32">
        <f>1334+447+398</f>
        <v>2179</v>
      </c>
      <c r="E28" s="32">
        <f>39+12+15</f>
        <v>66</v>
      </c>
      <c r="F28" s="33">
        <v>68.6</v>
      </c>
    </row>
    <row r="29" spans="1:6" ht="19.5" customHeight="1">
      <c r="A29" s="14" t="s">
        <v>14</v>
      </c>
      <c r="B29" s="32">
        <f t="shared" si="0"/>
        <v>9745</v>
      </c>
      <c r="C29" s="32">
        <f>952+1849+1706+2430</f>
        <v>6937</v>
      </c>
      <c r="D29" s="32">
        <f>283+486+566+1400</f>
        <v>2735</v>
      </c>
      <c r="E29" s="32">
        <f>7+15+18+33</f>
        <v>73</v>
      </c>
      <c r="F29" s="33">
        <v>70.7</v>
      </c>
    </row>
    <row r="30" spans="1:6" ht="19.5" customHeight="1">
      <c r="A30" s="14" t="s">
        <v>15</v>
      </c>
      <c r="B30" s="32">
        <f t="shared" si="0"/>
        <v>7677</v>
      </c>
      <c r="C30" s="32">
        <v>5614</v>
      </c>
      <c r="D30" s="32">
        <v>2015</v>
      </c>
      <c r="E30" s="32">
        <v>48</v>
      </c>
      <c r="F30" s="33">
        <v>69.9</v>
      </c>
    </row>
    <row r="31" spans="1:6" ht="19.5" customHeight="1">
      <c r="A31" s="14" t="s">
        <v>16</v>
      </c>
      <c r="B31" s="32">
        <f t="shared" si="0"/>
        <v>15667</v>
      </c>
      <c r="C31" s="32">
        <f>4281+5182</f>
        <v>9463</v>
      </c>
      <c r="D31" s="32">
        <f>2705+3401</f>
        <v>6106</v>
      </c>
      <c r="E31" s="32">
        <f>30+68</f>
        <v>98</v>
      </c>
      <c r="F31" s="33">
        <v>62.7</v>
      </c>
    </row>
    <row r="32" spans="1:6" ht="19.5" customHeight="1">
      <c r="A32" s="14" t="s">
        <v>17</v>
      </c>
      <c r="B32" s="32">
        <f t="shared" si="0"/>
        <v>10079</v>
      </c>
      <c r="C32" s="32">
        <f>990+1896+338+1493+1164+2238</f>
        <v>8119</v>
      </c>
      <c r="D32" s="32">
        <f>152+338+63+309+503+529</f>
        <v>1894</v>
      </c>
      <c r="E32" s="32">
        <f>5+16+3+12+10+20</f>
        <v>66</v>
      </c>
      <c r="F32" s="33">
        <v>68.8</v>
      </c>
    </row>
    <row r="33" spans="1:6" ht="19.5" customHeight="1">
      <c r="A33" s="14" t="s">
        <v>18</v>
      </c>
      <c r="B33" s="32">
        <f t="shared" si="0"/>
        <v>21578</v>
      </c>
      <c r="C33" s="32">
        <f>3080+1393+5610+2080+3756</f>
        <v>15919</v>
      </c>
      <c r="D33" s="32">
        <f>1193+598+2684+525+501</f>
        <v>5501</v>
      </c>
      <c r="E33" s="32">
        <f>32+11+66+21+28</f>
        <v>158</v>
      </c>
      <c r="F33" s="33">
        <v>67.5</v>
      </c>
    </row>
    <row r="34" spans="1:6" ht="19.5" customHeight="1">
      <c r="A34" s="14" t="s">
        <v>19</v>
      </c>
      <c r="B34" s="32">
        <f t="shared" si="0"/>
        <v>3444</v>
      </c>
      <c r="C34" s="32">
        <v>2852</v>
      </c>
      <c r="D34" s="32">
        <v>578</v>
      </c>
      <c r="E34" s="32">
        <v>14</v>
      </c>
      <c r="F34" s="33">
        <v>79.2</v>
      </c>
    </row>
    <row r="35" spans="1:6" ht="19.5" customHeight="1">
      <c r="A35" s="14" t="s">
        <v>37</v>
      </c>
      <c r="B35" s="32">
        <f t="shared" si="0"/>
        <v>5241</v>
      </c>
      <c r="C35" s="32">
        <f>3253+779</f>
        <v>4032</v>
      </c>
      <c r="D35" s="32">
        <f>916+276</f>
        <v>1192</v>
      </c>
      <c r="E35" s="32">
        <f>14+3</f>
        <v>17</v>
      </c>
      <c r="F35" s="33">
        <v>73.5</v>
      </c>
    </row>
    <row r="36" spans="1:6" ht="19.5" customHeight="1">
      <c r="A36" s="14" t="s">
        <v>20</v>
      </c>
      <c r="B36" s="32">
        <f t="shared" si="0"/>
        <v>13466</v>
      </c>
      <c r="C36" s="32">
        <f>1923+1968+728+399+926+175+609+691+3242</f>
        <v>10661</v>
      </c>
      <c r="D36" s="32">
        <f>622+464+169+95+209+61+212+211+706</f>
        <v>2749</v>
      </c>
      <c r="E36" s="32">
        <f>5+17+7+4+2+2+4+1+14</f>
        <v>56</v>
      </c>
      <c r="F36" s="33">
        <v>67.7</v>
      </c>
    </row>
    <row r="37" spans="1:6" ht="19.5" customHeight="1">
      <c r="A37" s="25" t="s">
        <v>21</v>
      </c>
      <c r="B37" s="36">
        <f t="shared" si="0"/>
        <v>1875</v>
      </c>
      <c r="C37" s="34">
        <v>1503</v>
      </c>
      <c r="D37" s="34">
        <v>366</v>
      </c>
      <c r="E37" s="34">
        <v>6</v>
      </c>
      <c r="F37" s="35">
        <v>85.1</v>
      </c>
    </row>
    <row r="38" ht="15" customHeight="1">
      <c r="A38" s="3" t="s">
        <v>27</v>
      </c>
    </row>
    <row r="39" ht="15" customHeight="1">
      <c r="A39" s="3" t="s">
        <v>28</v>
      </c>
    </row>
    <row r="40" ht="11.25">
      <c r="A40" s="2"/>
    </row>
  </sheetData>
  <printOptions horizontalCentered="1"/>
  <pageMargins left="0.5905511811023623" right="0.5905511811023623" top="0.5905511811023623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2008-02-14T05:43:08Z</cp:lastPrinted>
  <dcterms:created xsi:type="dcterms:W3CDTF">2006-09-26T02:53:04Z</dcterms:created>
  <dcterms:modified xsi:type="dcterms:W3CDTF">2010-03-15T06:22:04Z</dcterms:modified>
  <cp:category/>
  <cp:version/>
  <cp:contentType/>
  <cp:contentStatus/>
</cp:coreProperties>
</file>