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BF114734-6DE9-4C8A-A838-DCBC871C2393}" xr6:coauthVersionLast="36" xr6:coauthVersionMax="36" xr10:uidLastSave="{00000000-0000-0000-0000-000000000000}"/>
  <bookViews>
    <workbookView xWindow="0" yWindow="0" windowWidth="20490" windowHeight="7290" tabRatio="737" xr2:uid="{00000000-000D-0000-FFFF-FFFF00000000}"/>
  </bookViews>
  <sheets>
    <sheet name="【様式Ａ－７－１】計画給水量" sheetId="34" r:id="rId1"/>
    <sheet name="【様式Ａ－７－２】按分率" sheetId="29" r:id="rId2"/>
    <sheet name="【様式Ａ－７－３】工業用水道料金" sheetId="35" r:id="rId3"/>
    <sheet name="【様式Ａ－７－４】固定費・変動費の内訳" sheetId="31" r:id="rId4"/>
    <sheet name="【様式Ａ－７－５】維持管理負担金" sheetId="46" r:id="rId5"/>
    <sheet name="【様式Ａ－７－６】撤去費（有明）" sheetId="51" r:id="rId6"/>
    <sheet name="【様式Ａ－７－７】撤去費（八代）" sheetId="52" r:id="rId7"/>
    <sheet name="【様式Ａ－７－８】建設負担金" sheetId="39" r:id="rId8"/>
    <sheet name="【様式Ａ－７－９】運営権者経費" sheetId="49" r:id="rId9"/>
    <sheet name="【様式Ａ－７－10】更新投資負担金" sheetId="43" r:id="rId10"/>
    <sheet name="【様式Ａ－７－11】未償却残高（有明)" sheetId="57" r:id="rId11"/>
    <sheet name="【様式Ａ－７－12】未償却残高（八代)" sheetId="64" r:id="rId12"/>
    <sheet name="【様式Ａ－７－13】損益計算書" sheetId="3" r:id="rId13"/>
    <sheet name="【様式Ａ－７－14】キャッシュフロー計算書" sheetId="17" r:id="rId14"/>
    <sheet name="【様式Ａ－７－15】貸借対照表" sheetId="4" r:id="rId15"/>
    <sheet name="【様式Ａ－12－１】更新計画（有明　全体）" sheetId="36" r:id="rId16"/>
    <sheet name="【様式Ａ－12－２】更新計画（有明　県負担）" sheetId="48" r:id="rId17"/>
    <sheet name="【様式Ａ－12－３】更新計画（八代）" sheetId="42" r:id="rId18"/>
    <sheet name="【様式Ｂ－１】県の財政健全化への寄与額" sheetId="2" r:id="rId19"/>
    <sheet name="【様式Ｂ－２】運営権者譲渡対象資産買取額" sheetId="11" r:id="rId20"/>
  </sheets>
  <definedNames>
    <definedName name="_xlnm._FilterDatabase" localSheetId="15">'【様式Ａ－12－１】更新計画（有明　全体）'!$H$327:$AA$327</definedName>
    <definedName name="_xlnm._FilterDatabase" localSheetId="16">'【様式Ａ－12－２】更新計画（有明　県負担）'!$H$329:$AA$329</definedName>
    <definedName name="_xlnm.Print_Area" localSheetId="15">'【様式Ａ－12－１】更新計画（有明　全体）'!$A$1:$AA$325</definedName>
    <definedName name="_xlnm.Print_Area" localSheetId="16">'【様式Ａ－12－２】更新計画（有明　県負担）'!$A$1:$AA$326</definedName>
    <definedName name="_xlnm.Print_Area" localSheetId="17">'【様式Ａ－12－３】更新計画（八代）'!$A$1:$AA$205</definedName>
    <definedName name="_xlnm.Print_Area" localSheetId="0">'【様式Ａ－７－１】計画給水量'!$A$1:$AE$390</definedName>
    <definedName name="_xlnm.Print_Area" localSheetId="9">'【様式Ａ－７－10】更新投資負担金'!$A$1:$AE$13</definedName>
    <definedName name="_xlnm.Print_Area" localSheetId="10">'【様式Ａ－７－11】未償却残高（有明)'!$A$1:$AB$582</definedName>
    <definedName name="_xlnm.Print_Area" localSheetId="11">'【様式Ａ－７－12】未償却残高（八代)'!$A$1:$AB$582</definedName>
    <definedName name="_xlnm.Print_Area" localSheetId="12">'【様式Ａ－７－13】損益計算書'!$A$1:$AG$93</definedName>
    <definedName name="_xlnm.Print_Area" localSheetId="13">'【様式Ａ－７－14】キャッシュフロー計算書'!$A$1:$AG$56</definedName>
    <definedName name="_xlnm.Print_Area" localSheetId="14">'【様式Ａ－７－15】貸借対照表'!$A$1:$AG$33</definedName>
    <definedName name="_xlnm.Print_Area" localSheetId="1">'【様式Ａ－７－２】按分率'!$A$1:$AE$12</definedName>
    <definedName name="_xlnm.Print_Area" localSheetId="2">'【様式Ａ－７－３】工業用水道料金'!$A$1:$AE$44</definedName>
    <definedName name="_xlnm.Print_Area" localSheetId="3">'【様式Ａ－７－４】固定費・変動費の内訳'!$A$1:$AE$47</definedName>
    <definedName name="_xlnm.Print_Area" localSheetId="4">'【様式Ａ－７－５】維持管理負担金'!$A$1:$AE$28</definedName>
    <definedName name="_xlnm.Print_Area" localSheetId="5">'【様式Ａ－７－６】撤去費（有明）'!$A$1:$AE$23</definedName>
    <definedName name="_xlnm.Print_Area" localSheetId="6">'【様式Ａ－７－７】撤去費（八代）'!$A$1:$AE$14</definedName>
    <definedName name="_xlnm.Print_Area" localSheetId="7">'【様式Ａ－７－８】建設負担金'!$A$1:$AE$12</definedName>
    <definedName name="_xlnm.Print_Area" localSheetId="8">'【様式Ａ－７－９】運営権者経費'!$A$1:$AE$15</definedName>
    <definedName name="_xlnm.Print_Area" localSheetId="18">'【様式Ｂ－１】県の財政健全化への寄与額'!$A$1:$Q$56</definedName>
    <definedName name="_xlnm.Print_Area" localSheetId="19">'【様式Ｂ－２】運営権者譲渡対象資産買取額'!$A$1:$F$18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99" i="42" l="1"/>
  <c r="H44" i="48"/>
  <c r="I44" i="48"/>
  <c r="J44" i="48"/>
  <c r="K44" i="48"/>
  <c r="L44" i="48"/>
  <c r="M44" i="48"/>
  <c r="N44" i="48"/>
  <c r="O44" i="48"/>
  <c r="P44" i="48"/>
  <c r="Q44" i="48"/>
  <c r="R44" i="48"/>
  <c r="S44" i="48"/>
  <c r="T44" i="48"/>
  <c r="U44" i="48"/>
  <c r="V44" i="48"/>
  <c r="W44" i="48"/>
  <c r="X44" i="48"/>
  <c r="Y44" i="48"/>
  <c r="Z44" i="48"/>
  <c r="AA44" i="48"/>
  <c r="H69" i="48"/>
  <c r="I69" i="48"/>
  <c r="J69" i="48"/>
  <c r="K69" i="48"/>
  <c r="L69" i="48"/>
  <c r="M69" i="48"/>
  <c r="N69" i="48"/>
  <c r="O69" i="48"/>
  <c r="P69" i="48"/>
  <c r="Q69" i="48"/>
  <c r="R69" i="48"/>
  <c r="S69" i="48"/>
  <c r="T69" i="48"/>
  <c r="U69" i="48"/>
  <c r="V69" i="48"/>
  <c r="W69" i="48"/>
  <c r="X69" i="48"/>
  <c r="Y69" i="48"/>
  <c r="Z69" i="48"/>
  <c r="AA69" i="48"/>
  <c r="H84" i="48"/>
  <c r="I84" i="48"/>
  <c r="J84" i="48"/>
  <c r="K84" i="48"/>
  <c r="L84" i="48"/>
  <c r="M84" i="48"/>
  <c r="N84" i="48"/>
  <c r="O84" i="48"/>
  <c r="P84" i="48"/>
  <c r="Q84" i="48"/>
  <c r="R84" i="48"/>
  <c r="S84" i="48"/>
  <c r="T84" i="48"/>
  <c r="U84" i="48"/>
  <c r="V84" i="48"/>
  <c r="W84" i="48"/>
  <c r="X84" i="48"/>
  <c r="Y84" i="48"/>
  <c r="Z84" i="48"/>
  <c r="AA84" i="48"/>
  <c r="H215" i="48"/>
  <c r="I215" i="48"/>
  <c r="J215" i="48"/>
  <c r="K215" i="48"/>
  <c r="L215" i="48"/>
  <c r="M215" i="48"/>
  <c r="N215" i="48"/>
  <c r="O215" i="48"/>
  <c r="P215" i="48"/>
  <c r="Q215" i="48"/>
  <c r="R215" i="48"/>
  <c r="S215" i="48"/>
  <c r="T215" i="48"/>
  <c r="U215" i="48"/>
  <c r="V215" i="48"/>
  <c r="W215" i="48"/>
  <c r="X215" i="48"/>
  <c r="Y215" i="48"/>
  <c r="Z215" i="48"/>
  <c r="AA215" i="48"/>
  <c r="H318" i="48"/>
  <c r="I318" i="48"/>
  <c r="J318" i="48"/>
  <c r="K318" i="48"/>
  <c r="L318" i="48"/>
  <c r="M318" i="48"/>
  <c r="N318" i="48"/>
  <c r="O318" i="48"/>
  <c r="P318" i="48"/>
  <c r="Q318" i="48"/>
  <c r="R318" i="48"/>
  <c r="S318" i="48"/>
  <c r="T318" i="48"/>
  <c r="U318" i="48"/>
  <c r="V318" i="48"/>
  <c r="W318" i="48"/>
  <c r="X318" i="48"/>
  <c r="Y318" i="48"/>
  <c r="Z318" i="48"/>
  <c r="AA318" i="48"/>
  <c r="L24" i="34" l="1"/>
  <c r="M24" i="34"/>
  <c r="N24" i="34"/>
  <c r="O24" i="34"/>
  <c r="P24" i="34"/>
  <c r="Q24" i="34"/>
  <c r="R24" i="34"/>
  <c r="S24" i="34"/>
  <c r="T24" i="34"/>
  <c r="U24" i="34"/>
  <c r="V24" i="34"/>
  <c r="W24" i="34"/>
  <c r="F567" i="64" l="1"/>
  <c r="F566" i="64"/>
  <c r="F565" i="64"/>
  <c r="F564" i="64"/>
  <c r="F563" i="64"/>
  <c r="F562" i="64"/>
  <c r="F561" i="64"/>
  <c r="F560" i="64"/>
  <c r="F559" i="64"/>
  <c r="F558" i="64"/>
  <c r="F557" i="64"/>
  <c r="F556" i="64"/>
  <c r="F555" i="64"/>
  <c r="F554" i="64"/>
  <c r="F553" i="64"/>
  <c r="F552" i="64"/>
  <c r="F551" i="64"/>
  <c r="F550" i="64"/>
  <c r="F549" i="64"/>
  <c r="F548" i="64"/>
  <c r="D548" i="64" a="1"/>
  <c r="D567" i="64" s="1"/>
  <c r="E567" i="64" s="1"/>
  <c r="F540" i="64"/>
  <c r="F539" i="64"/>
  <c r="F538" i="64"/>
  <c r="F537" i="64"/>
  <c r="F536" i="64"/>
  <c r="F535" i="64"/>
  <c r="F534" i="64"/>
  <c r="F533" i="64"/>
  <c r="F532" i="64"/>
  <c r="F531" i="64"/>
  <c r="F530" i="64"/>
  <c r="F529" i="64"/>
  <c r="F528" i="64"/>
  <c r="F527" i="64"/>
  <c r="F526" i="64"/>
  <c r="F525" i="64"/>
  <c r="F524" i="64"/>
  <c r="F523" i="64"/>
  <c r="F522" i="64"/>
  <c r="F521" i="64"/>
  <c r="D539" i="64"/>
  <c r="E539" i="64" s="1"/>
  <c r="G539" i="64" s="1"/>
  <c r="D532" i="64"/>
  <c r="E532" i="64" s="1"/>
  <c r="G532" i="64" s="1"/>
  <c r="D524" i="64"/>
  <c r="E524" i="64" s="1"/>
  <c r="G524" i="64" s="1"/>
  <c r="D521" i="64" a="1"/>
  <c r="D535" i="64" s="1"/>
  <c r="E535" i="64" s="1"/>
  <c r="G535" i="64" s="1"/>
  <c r="F513" i="64"/>
  <c r="F512" i="64"/>
  <c r="F511" i="64"/>
  <c r="F510" i="64"/>
  <c r="F509" i="64"/>
  <c r="F508" i="64"/>
  <c r="F507" i="64"/>
  <c r="F506" i="64"/>
  <c r="F505" i="64"/>
  <c r="F504" i="64"/>
  <c r="F503" i="64"/>
  <c r="F502" i="64"/>
  <c r="F501" i="64"/>
  <c r="F500" i="64"/>
  <c r="F499" i="64"/>
  <c r="F498" i="64"/>
  <c r="F497" i="64"/>
  <c r="F496" i="64"/>
  <c r="F495" i="64"/>
  <c r="F494" i="64"/>
  <c r="D505" i="64"/>
  <c r="E505" i="64" s="1"/>
  <c r="G505" i="64" s="1"/>
  <c r="D494" i="64" a="1"/>
  <c r="D504" i="64" s="1"/>
  <c r="E504" i="64" s="1"/>
  <c r="G504" i="64" s="1"/>
  <c r="F486" i="64"/>
  <c r="F485" i="64"/>
  <c r="F484" i="64"/>
  <c r="F483" i="64"/>
  <c r="F482" i="64"/>
  <c r="F481" i="64"/>
  <c r="F480" i="64"/>
  <c r="F479" i="64"/>
  <c r="F478" i="64"/>
  <c r="F477" i="64"/>
  <c r="F476" i="64"/>
  <c r="F475" i="64"/>
  <c r="F474" i="64"/>
  <c r="F473" i="64"/>
  <c r="F472" i="64"/>
  <c r="F471" i="64"/>
  <c r="G470" i="64"/>
  <c r="F470" i="64"/>
  <c r="F469" i="64"/>
  <c r="F468" i="64"/>
  <c r="F467" i="64"/>
  <c r="D484" i="64"/>
  <c r="E484" i="64" s="1"/>
  <c r="D483" i="64"/>
  <c r="E483" i="64" s="1"/>
  <c r="D480" i="64"/>
  <c r="E480" i="64" s="1"/>
  <c r="G480" i="64" s="1"/>
  <c r="D478" i="64"/>
  <c r="E478" i="64" s="1"/>
  <c r="D475" i="64"/>
  <c r="E475" i="64" s="1"/>
  <c r="D474" i="64"/>
  <c r="E474" i="64" s="1"/>
  <c r="G474" i="64" s="1"/>
  <c r="D470" i="64"/>
  <c r="E470" i="64" s="1"/>
  <c r="D468" i="64"/>
  <c r="E468" i="64" s="1"/>
  <c r="G468" i="64" s="1"/>
  <c r="D467" i="64"/>
  <c r="E467" i="64" s="1"/>
  <c r="G467" i="64" s="1"/>
  <c r="D467" i="64" a="1"/>
  <c r="D486" i="64" s="1"/>
  <c r="E486" i="64" s="1"/>
  <c r="G486" i="64" s="1"/>
  <c r="F459" i="64"/>
  <c r="F458" i="64"/>
  <c r="F457" i="64"/>
  <c r="F456" i="64"/>
  <c r="F455" i="64"/>
  <c r="F454" i="64"/>
  <c r="F453" i="64"/>
  <c r="F452" i="64"/>
  <c r="F451" i="64"/>
  <c r="F450" i="64"/>
  <c r="F449" i="64"/>
  <c r="F448" i="64"/>
  <c r="F447" i="64"/>
  <c r="F446" i="64"/>
  <c r="F445" i="64"/>
  <c r="F444" i="64"/>
  <c r="F443" i="64"/>
  <c r="F442" i="64"/>
  <c r="F441" i="64"/>
  <c r="F440" i="64"/>
  <c r="D458" i="64"/>
  <c r="E458" i="64" s="1"/>
  <c r="G458" i="64" s="1"/>
  <c r="D457" i="64"/>
  <c r="E457" i="64" s="1"/>
  <c r="D456" i="64"/>
  <c r="E456" i="64" s="1"/>
  <c r="D453" i="64"/>
  <c r="E453" i="64" s="1"/>
  <c r="D452" i="64"/>
  <c r="E452" i="64" s="1"/>
  <c r="G452" i="64" s="1"/>
  <c r="D450" i="64"/>
  <c r="E450" i="64" s="1"/>
  <c r="G450" i="64" s="1"/>
  <c r="D448" i="64"/>
  <c r="E448" i="64" s="1"/>
  <c r="D446" i="64"/>
  <c r="E446" i="64" s="1"/>
  <c r="G446" i="64" s="1"/>
  <c r="D445" i="64"/>
  <c r="E445" i="64" s="1"/>
  <c r="G445" i="64" s="1"/>
  <c r="D442" i="64"/>
  <c r="E442" i="64" s="1"/>
  <c r="G442" i="64" s="1"/>
  <c r="D441" i="64"/>
  <c r="E441" i="64" s="1"/>
  <c r="D440" i="64"/>
  <c r="E440" i="64" s="1"/>
  <c r="G440" i="64" s="1"/>
  <c r="D440" i="64" a="1"/>
  <c r="D459" i="64" s="1"/>
  <c r="E459" i="64" s="1"/>
  <c r="F432" i="64"/>
  <c r="F431" i="64"/>
  <c r="F430" i="64"/>
  <c r="F429" i="64"/>
  <c r="F428" i="64"/>
  <c r="F427" i="64"/>
  <c r="F426" i="64"/>
  <c r="F425" i="64"/>
  <c r="F424" i="64"/>
  <c r="F423" i="64"/>
  <c r="F422" i="64"/>
  <c r="F421" i="64"/>
  <c r="F420" i="64"/>
  <c r="F419" i="64"/>
  <c r="F418" i="64"/>
  <c r="F417" i="64"/>
  <c r="F416" i="64"/>
  <c r="F415" i="64"/>
  <c r="F414" i="64"/>
  <c r="F413" i="64"/>
  <c r="D413" i="64" a="1"/>
  <c r="D430" i="64" s="1"/>
  <c r="E430" i="64" s="1"/>
  <c r="G430" i="64" s="1"/>
  <c r="F405" i="64"/>
  <c r="F404" i="64"/>
  <c r="F403" i="64"/>
  <c r="F402" i="64"/>
  <c r="F401" i="64"/>
  <c r="F400" i="64"/>
  <c r="F399" i="64"/>
  <c r="F398" i="64"/>
  <c r="F397" i="64"/>
  <c r="F396" i="64"/>
  <c r="F395" i="64"/>
  <c r="F394" i="64"/>
  <c r="F393" i="64"/>
  <c r="F392" i="64"/>
  <c r="F391" i="64"/>
  <c r="F390" i="64"/>
  <c r="F389" i="64"/>
  <c r="F388" i="64"/>
  <c r="F387" i="64"/>
  <c r="F386" i="64"/>
  <c r="D386" i="64" a="1"/>
  <c r="D397" i="64" s="1"/>
  <c r="E397" i="64" s="1"/>
  <c r="G397" i="64" s="1"/>
  <c r="F378" i="64"/>
  <c r="F377" i="64"/>
  <c r="F376" i="64"/>
  <c r="F375" i="64"/>
  <c r="F374" i="64"/>
  <c r="F373" i="64"/>
  <c r="F372" i="64"/>
  <c r="F371" i="64"/>
  <c r="F370" i="64"/>
  <c r="F369" i="64"/>
  <c r="F368" i="64"/>
  <c r="F367" i="64"/>
  <c r="F366" i="64"/>
  <c r="F365" i="64"/>
  <c r="F364" i="64"/>
  <c r="F363" i="64"/>
  <c r="F362" i="64"/>
  <c r="F361" i="64"/>
  <c r="F360" i="64"/>
  <c r="F359" i="64"/>
  <c r="D378" i="64"/>
  <c r="E378" i="64" s="1"/>
  <c r="G378" i="64" s="1"/>
  <c r="D372" i="64"/>
  <c r="E372" i="64" s="1"/>
  <c r="G372" i="64" s="1"/>
  <c r="D367" i="64"/>
  <c r="E367" i="64" s="1"/>
  <c r="D361" i="64"/>
  <c r="E361" i="64" s="1"/>
  <c r="G361" i="64" s="1"/>
  <c r="D359" i="64" a="1"/>
  <c r="D377" i="64" s="1"/>
  <c r="E377" i="64" s="1"/>
  <c r="G377" i="64" s="1"/>
  <c r="F351" i="64"/>
  <c r="F350" i="64"/>
  <c r="F349" i="64"/>
  <c r="F348" i="64"/>
  <c r="F347" i="64"/>
  <c r="F346" i="64"/>
  <c r="F345" i="64"/>
  <c r="F344" i="64"/>
  <c r="F343" i="64"/>
  <c r="F342" i="64"/>
  <c r="F341" i="64"/>
  <c r="F340" i="64"/>
  <c r="F339" i="64"/>
  <c r="F338" i="64"/>
  <c r="F337" i="64"/>
  <c r="F336" i="64"/>
  <c r="F335" i="64"/>
  <c r="F334" i="64"/>
  <c r="F333" i="64"/>
  <c r="F332" i="64"/>
  <c r="D332" i="64" a="1"/>
  <c r="D339" i="64" s="1"/>
  <c r="E339" i="64" s="1"/>
  <c r="G339" i="64" s="1"/>
  <c r="F324" i="64"/>
  <c r="F323" i="64"/>
  <c r="F322" i="64"/>
  <c r="F321" i="64"/>
  <c r="F320" i="64"/>
  <c r="F319" i="64"/>
  <c r="F318" i="64"/>
  <c r="F317" i="64"/>
  <c r="F316" i="64"/>
  <c r="F315" i="64"/>
  <c r="F314" i="64"/>
  <c r="F313" i="64"/>
  <c r="F312" i="64"/>
  <c r="F311" i="64"/>
  <c r="F310" i="64"/>
  <c r="F309" i="64"/>
  <c r="F308" i="64"/>
  <c r="F307" i="64"/>
  <c r="F306" i="64"/>
  <c r="F305" i="64"/>
  <c r="D320" i="64"/>
  <c r="E320" i="64" s="1"/>
  <c r="D316" i="64"/>
  <c r="E316" i="64" s="1"/>
  <c r="G316" i="64" s="1"/>
  <c r="D309" i="64"/>
  <c r="E309" i="64" s="1"/>
  <c r="D307" i="64"/>
  <c r="E307" i="64" s="1"/>
  <c r="G307" i="64" s="1"/>
  <c r="D305" i="64" a="1"/>
  <c r="D321" i="64" s="1"/>
  <c r="E321" i="64" s="1"/>
  <c r="G321" i="64" s="1"/>
  <c r="F297" i="64"/>
  <c r="F296" i="64"/>
  <c r="F295" i="64"/>
  <c r="F294" i="64"/>
  <c r="F293" i="64"/>
  <c r="F292" i="64"/>
  <c r="F291" i="64"/>
  <c r="F290" i="64"/>
  <c r="F289" i="64"/>
  <c r="F288" i="64"/>
  <c r="F287" i="64"/>
  <c r="F286" i="64"/>
  <c r="F285" i="64"/>
  <c r="F284" i="64"/>
  <c r="F283" i="64"/>
  <c r="F282" i="64"/>
  <c r="F281" i="64"/>
  <c r="F280" i="64"/>
  <c r="F279" i="64"/>
  <c r="F278" i="64"/>
  <c r="D278" i="64" a="1"/>
  <c r="D285" i="64" s="1"/>
  <c r="E285" i="64" s="1"/>
  <c r="G285" i="64" s="1"/>
  <c r="F270" i="64"/>
  <c r="F269" i="64"/>
  <c r="F268" i="64"/>
  <c r="F267" i="64"/>
  <c r="F266" i="64"/>
  <c r="F265" i="64"/>
  <c r="F264" i="64"/>
  <c r="F263" i="64"/>
  <c r="F262" i="64"/>
  <c r="F261" i="64"/>
  <c r="F260" i="64"/>
  <c r="F259" i="64"/>
  <c r="F258" i="64"/>
  <c r="F257" i="64"/>
  <c r="F256" i="64"/>
  <c r="F255" i="64"/>
  <c r="F254" i="64"/>
  <c r="F253" i="64"/>
  <c r="F252" i="64"/>
  <c r="F251" i="64"/>
  <c r="D251" i="64" a="1"/>
  <c r="D270" i="64" s="1"/>
  <c r="E270" i="64" s="1"/>
  <c r="G270" i="64" s="1"/>
  <c r="F243" i="64"/>
  <c r="F242" i="64"/>
  <c r="F241" i="64"/>
  <c r="F240" i="64"/>
  <c r="F239" i="64"/>
  <c r="F238" i="64"/>
  <c r="F237" i="64"/>
  <c r="F236" i="64"/>
  <c r="F235" i="64"/>
  <c r="F234" i="64"/>
  <c r="F233" i="64"/>
  <c r="F232" i="64"/>
  <c r="F231" i="64"/>
  <c r="F230" i="64"/>
  <c r="F229" i="64"/>
  <c r="F228" i="64"/>
  <c r="F227" i="64"/>
  <c r="F226" i="64"/>
  <c r="F225" i="64"/>
  <c r="F224" i="64"/>
  <c r="D237" i="64"/>
  <c r="E237" i="64" s="1"/>
  <c r="G237" i="64" s="1"/>
  <c r="D231" i="64"/>
  <c r="E231" i="64" s="1"/>
  <c r="G231" i="64" s="1"/>
  <c r="D224" i="64" a="1"/>
  <c r="D243" i="64" s="1"/>
  <c r="E243" i="64" s="1"/>
  <c r="G243" i="64" s="1"/>
  <c r="F216" i="64"/>
  <c r="F215" i="64"/>
  <c r="F214" i="64"/>
  <c r="F213" i="64"/>
  <c r="F212" i="64"/>
  <c r="F211" i="64"/>
  <c r="F210" i="64"/>
  <c r="F209" i="64"/>
  <c r="F208" i="64"/>
  <c r="F207" i="64"/>
  <c r="F206" i="64"/>
  <c r="F205" i="64"/>
  <c r="F204" i="64"/>
  <c r="F203" i="64"/>
  <c r="F202" i="64"/>
  <c r="F201" i="64"/>
  <c r="F200" i="64"/>
  <c r="F199" i="64"/>
  <c r="F198" i="64"/>
  <c r="F197" i="64"/>
  <c r="D215" i="64"/>
  <c r="E215" i="64" s="1"/>
  <c r="D201" i="64"/>
  <c r="E201" i="64" s="1"/>
  <c r="G201" i="64" s="1"/>
  <c r="D197" i="64" a="1"/>
  <c r="D208" i="64" s="1"/>
  <c r="E208" i="64" s="1"/>
  <c r="F189" i="64"/>
  <c r="F188" i="64"/>
  <c r="F187" i="64"/>
  <c r="F186" i="64"/>
  <c r="F185" i="64"/>
  <c r="F184" i="64"/>
  <c r="F183" i="64"/>
  <c r="F182" i="64"/>
  <c r="F181" i="64"/>
  <c r="F180" i="64"/>
  <c r="F179" i="64"/>
  <c r="F178" i="64"/>
  <c r="F177" i="64"/>
  <c r="F176" i="64"/>
  <c r="F175" i="64"/>
  <c r="F174" i="64"/>
  <c r="F173" i="64"/>
  <c r="F172" i="64"/>
  <c r="F171" i="64"/>
  <c r="F170" i="64"/>
  <c r="D170" i="64" a="1"/>
  <c r="D185" i="64" s="1"/>
  <c r="E185" i="64" s="1"/>
  <c r="G185" i="64" s="1"/>
  <c r="F162" i="64"/>
  <c r="F161" i="64"/>
  <c r="F160" i="64"/>
  <c r="F159" i="64"/>
  <c r="F158" i="64"/>
  <c r="F157" i="64"/>
  <c r="F156" i="64"/>
  <c r="F155" i="64"/>
  <c r="F154" i="64"/>
  <c r="F153" i="64"/>
  <c r="F152" i="64"/>
  <c r="F151" i="64"/>
  <c r="F150" i="64"/>
  <c r="F149" i="64"/>
  <c r="F148" i="64"/>
  <c r="F147" i="64"/>
  <c r="F146" i="64"/>
  <c r="F145" i="64"/>
  <c r="F144" i="64"/>
  <c r="F143" i="64"/>
  <c r="D161" i="64"/>
  <c r="E161" i="64" s="1"/>
  <c r="G161" i="64" s="1"/>
  <c r="D156" i="64"/>
  <c r="E156" i="64" s="1"/>
  <c r="D151" i="64"/>
  <c r="E151" i="64" s="1"/>
  <c r="G151" i="64" s="1"/>
  <c r="D145" i="64"/>
  <c r="E145" i="64" s="1"/>
  <c r="G145" i="64" s="1"/>
  <c r="D143" i="64" a="1"/>
  <c r="D162" i="64" s="1"/>
  <c r="E162" i="64" s="1"/>
  <c r="G162" i="64" s="1"/>
  <c r="F135" i="64"/>
  <c r="F134" i="64"/>
  <c r="F133" i="64"/>
  <c r="F132" i="64"/>
  <c r="F131" i="64"/>
  <c r="F130" i="64"/>
  <c r="F129" i="64"/>
  <c r="F128" i="64"/>
  <c r="F127" i="64"/>
  <c r="F126" i="64"/>
  <c r="F125" i="64"/>
  <c r="F124" i="64"/>
  <c r="F123" i="64"/>
  <c r="F122" i="64"/>
  <c r="F121" i="64"/>
  <c r="F120" i="64"/>
  <c r="F119" i="64"/>
  <c r="F118" i="64"/>
  <c r="F117" i="64"/>
  <c r="F116" i="64"/>
  <c r="D116" i="64" a="1"/>
  <c r="F108" i="64"/>
  <c r="F107" i="64"/>
  <c r="F106" i="64"/>
  <c r="F105" i="64"/>
  <c r="F104" i="64"/>
  <c r="F103" i="64"/>
  <c r="F102" i="64"/>
  <c r="F101" i="64"/>
  <c r="F100" i="64"/>
  <c r="F99" i="64"/>
  <c r="F98" i="64"/>
  <c r="F97" i="64"/>
  <c r="F96" i="64"/>
  <c r="F95" i="64"/>
  <c r="F94" i="64"/>
  <c r="F93" i="64"/>
  <c r="F92" i="64"/>
  <c r="F91" i="64"/>
  <c r="F90" i="64"/>
  <c r="F89" i="64"/>
  <c r="D107" i="64"/>
  <c r="E107" i="64" s="1"/>
  <c r="G107" i="64" s="1"/>
  <c r="D100" i="64"/>
  <c r="E100" i="64" s="1"/>
  <c r="G100" i="64" s="1"/>
  <c r="D92" i="64"/>
  <c r="E92" i="64" s="1"/>
  <c r="G92" i="64" s="1"/>
  <c r="D89" i="64" a="1"/>
  <c r="D103" i="64" s="1"/>
  <c r="E103" i="64" s="1"/>
  <c r="G103" i="64" s="1"/>
  <c r="F81" i="64"/>
  <c r="F80" i="64"/>
  <c r="F79" i="64"/>
  <c r="F78" i="64"/>
  <c r="F77" i="64"/>
  <c r="F76" i="64"/>
  <c r="F75" i="64"/>
  <c r="F74" i="64"/>
  <c r="F73" i="64"/>
  <c r="F72" i="64"/>
  <c r="F71" i="64"/>
  <c r="F70" i="64"/>
  <c r="F69" i="64"/>
  <c r="F68" i="64"/>
  <c r="F67" i="64"/>
  <c r="F66" i="64"/>
  <c r="F65" i="64"/>
  <c r="F64" i="64"/>
  <c r="F63" i="64"/>
  <c r="F62" i="64"/>
  <c r="D62" i="64" a="1"/>
  <c r="F54" i="64"/>
  <c r="F53" i="64"/>
  <c r="F52" i="64"/>
  <c r="F51" i="64"/>
  <c r="F50" i="64"/>
  <c r="F49" i="64"/>
  <c r="F48" i="64"/>
  <c r="F47" i="64"/>
  <c r="F46" i="64"/>
  <c r="F45" i="64"/>
  <c r="F44" i="64"/>
  <c r="F43" i="64"/>
  <c r="F42" i="64"/>
  <c r="F41" i="64"/>
  <c r="F40" i="64"/>
  <c r="F39" i="64"/>
  <c r="F38" i="64"/>
  <c r="F37" i="64"/>
  <c r="F36" i="64"/>
  <c r="F35" i="64"/>
  <c r="D53" i="64"/>
  <c r="E53" i="64" s="1"/>
  <c r="G53" i="64" s="1"/>
  <c r="D48" i="64"/>
  <c r="E48" i="64" s="1"/>
  <c r="G48" i="64" s="1"/>
  <c r="D43" i="64"/>
  <c r="E43" i="64" s="1"/>
  <c r="G43" i="64" s="1"/>
  <c r="D37" i="64"/>
  <c r="E37" i="64" s="1"/>
  <c r="G37" i="64" s="1"/>
  <c r="D35" i="64" a="1"/>
  <c r="D54" i="64" s="1"/>
  <c r="E54" i="64" s="1"/>
  <c r="G54" i="64" s="1"/>
  <c r="V26" i="64"/>
  <c r="U26" i="64"/>
  <c r="T26" i="64"/>
  <c r="S26" i="64"/>
  <c r="R26" i="64"/>
  <c r="Q26" i="64"/>
  <c r="P26" i="64"/>
  <c r="O26" i="64"/>
  <c r="N26" i="64"/>
  <c r="M26" i="64"/>
  <c r="L26" i="64"/>
  <c r="K26" i="64"/>
  <c r="J26" i="64"/>
  <c r="I26" i="64"/>
  <c r="H26" i="64"/>
  <c r="G26" i="64"/>
  <c r="F26" i="64"/>
  <c r="E26" i="64"/>
  <c r="D26" i="64"/>
  <c r="C26" i="64"/>
  <c r="W25" i="64"/>
  <c r="W24" i="64"/>
  <c r="W23" i="64"/>
  <c r="W22" i="64"/>
  <c r="W21" i="64"/>
  <c r="W20" i="64"/>
  <c r="W19" i="64"/>
  <c r="W18" i="64"/>
  <c r="W17" i="64"/>
  <c r="W16" i="64"/>
  <c r="W15" i="64"/>
  <c r="W14" i="64"/>
  <c r="W13" i="64"/>
  <c r="W12" i="64"/>
  <c r="W11" i="64"/>
  <c r="W10" i="64"/>
  <c r="W9" i="64"/>
  <c r="W8" i="64"/>
  <c r="W7" i="64"/>
  <c r="W6" i="64"/>
  <c r="D182" i="64" l="1"/>
  <c r="E182" i="64" s="1"/>
  <c r="G182" i="64" s="1"/>
  <c r="D255" i="64"/>
  <c r="E255" i="64" s="1"/>
  <c r="G255" i="64" s="1"/>
  <c r="D265" i="64"/>
  <c r="E265" i="64" s="1"/>
  <c r="G265" i="64" s="1"/>
  <c r="D39" i="64"/>
  <c r="E39" i="64" s="1"/>
  <c r="G39" i="64" s="1"/>
  <c r="D44" i="64"/>
  <c r="E44" i="64" s="1"/>
  <c r="G44" i="64" s="1"/>
  <c r="D49" i="64"/>
  <c r="E49" i="64" s="1"/>
  <c r="G49" i="64" s="1"/>
  <c r="D36" i="64"/>
  <c r="E36" i="64" s="1"/>
  <c r="G36" i="64" s="1"/>
  <c r="D41" i="64"/>
  <c r="E41" i="64" s="1"/>
  <c r="G41" i="64" s="1"/>
  <c r="D47" i="64"/>
  <c r="E47" i="64" s="1"/>
  <c r="G47" i="64" s="1"/>
  <c r="D52" i="64"/>
  <c r="E52" i="64" s="1"/>
  <c r="G52" i="64" s="1"/>
  <c r="D91" i="64"/>
  <c r="E91" i="64" s="1"/>
  <c r="G91" i="64" s="1"/>
  <c r="D97" i="64"/>
  <c r="E97" i="64" s="1"/>
  <c r="G97" i="64" s="1"/>
  <c r="D105" i="64"/>
  <c r="E105" i="64" s="1"/>
  <c r="G105" i="64" s="1"/>
  <c r="D144" i="64"/>
  <c r="E144" i="64" s="1"/>
  <c r="G144" i="64" s="1"/>
  <c r="D149" i="64"/>
  <c r="E149" i="64" s="1"/>
  <c r="G149" i="64" s="1"/>
  <c r="D155" i="64"/>
  <c r="E155" i="64" s="1"/>
  <c r="G155" i="64" s="1"/>
  <c r="D160" i="64"/>
  <c r="E160" i="64" s="1"/>
  <c r="G160" i="64" s="1"/>
  <c r="D177" i="64"/>
  <c r="E177" i="64" s="1"/>
  <c r="G177" i="64" s="1"/>
  <c r="G208" i="64"/>
  <c r="D229" i="64"/>
  <c r="E229" i="64" s="1"/>
  <c r="G229" i="64" s="1"/>
  <c r="D253" i="64"/>
  <c r="E253" i="64" s="1"/>
  <c r="G253" i="64" s="1"/>
  <c r="D259" i="64"/>
  <c r="E259" i="64" s="1"/>
  <c r="G259" i="64" s="1"/>
  <c r="D264" i="64"/>
  <c r="E264" i="64" s="1"/>
  <c r="G264" i="64" s="1"/>
  <c r="D269" i="64"/>
  <c r="E269" i="64" s="1"/>
  <c r="G269" i="64" s="1"/>
  <c r="D305" i="64"/>
  <c r="E305" i="64" s="1"/>
  <c r="G305" i="64" s="1"/>
  <c r="D315" i="64"/>
  <c r="E315" i="64" s="1"/>
  <c r="G315" i="64" s="1"/>
  <c r="D323" i="64"/>
  <c r="E323" i="64" s="1"/>
  <c r="G323" i="64" s="1"/>
  <c r="D360" i="64"/>
  <c r="E360" i="64" s="1"/>
  <c r="D365" i="64"/>
  <c r="E365" i="64" s="1"/>
  <c r="G365" i="64" s="1"/>
  <c r="D371" i="64"/>
  <c r="E371" i="64" s="1"/>
  <c r="G371" i="64" s="1"/>
  <c r="D376" i="64"/>
  <c r="E376" i="64" s="1"/>
  <c r="D402" i="64"/>
  <c r="E402" i="64" s="1"/>
  <c r="G402" i="64" s="1"/>
  <c r="D416" i="64"/>
  <c r="E416" i="64" s="1"/>
  <c r="G416" i="64" s="1"/>
  <c r="D424" i="64"/>
  <c r="E424" i="64" s="1"/>
  <c r="G424" i="64" s="1"/>
  <c r="D431" i="64"/>
  <c r="E431" i="64" s="1"/>
  <c r="G431" i="64" s="1"/>
  <c r="G459" i="64"/>
  <c r="D444" i="64"/>
  <c r="E444" i="64" s="1"/>
  <c r="G444" i="64" s="1"/>
  <c r="D449" i="64"/>
  <c r="E449" i="64" s="1"/>
  <c r="G449" i="64" s="1"/>
  <c r="D454" i="64"/>
  <c r="E454" i="64" s="1"/>
  <c r="G454" i="64" s="1"/>
  <c r="D472" i="64"/>
  <c r="E472" i="64" s="1"/>
  <c r="G472" i="64" s="1"/>
  <c r="D479" i="64"/>
  <c r="E479" i="64" s="1"/>
  <c r="G479" i="64" s="1"/>
  <c r="D523" i="64"/>
  <c r="E523" i="64" s="1"/>
  <c r="G523" i="64" s="1"/>
  <c r="D530" i="64"/>
  <c r="E530" i="64" s="1"/>
  <c r="G530" i="64" s="1"/>
  <c r="D538" i="64"/>
  <c r="E538" i="64" s="1"/>
  <c r="G538" i="64" s="1"/>
  <c r="D550" i="64"/>
  <c r="E550" i="64" s="1"/>
  <c r="G550" i="64" s="1"/>
  <c r="D556" i="64"/>
  <c r="E556" i="64" s="1"/>
  <c r="G556" i="64" s="1"/>
  <c r="D561" i="64"/>
  <c r="E561" i="64" s="1"/>
  <c r="G561" i="64" s="1"/>
  <c r="D566" i="64"/>
  <c r="E566" i="64" s="1"/>
  <c r="G566" i="64" s="1"/>
  <c r="G156" i="64"/>
  <c r="D260" i="64"/>
  <c r="E260" i="64" s="1"/>
  <c r="G260" i="64" s="1"/>
  <c r="G369" i="64"/>
  <c r="D552" i="64"/>
  <c r="E552" i="64" s="1"/>
  <c r="D557" i="64"/>
  <c r="E557" i="64" s="1"/>
  <c r="G557" i="64" s="1"/>
  <c r="D562" i="64"/>
  <c r="E562" i="64" s="1"/>
  <c r="G562" i="64" s="1"/>
  <c r="W26" i="64"/>
  <c r="D95" i="64"/>
  <c r="E95" i="64" s="1"/>
  <c r="G95" i="64" s="1"/>
  <c r="D101" i="64"/>
  <c r="E101" i="64" s="1"/>
  <c r="G101" i="64" s="1"/>
  <c r="D108" i="64"/>
  <c r="E108" i="64" s="1"/>
  <c r="G108" i="64" s="1"/>
  <c r="D147" i="64"/>
  <c r="E147" i="64" s="1"/>
  <c r="G147" i="64" s="1"/>
  <c r="D152" i="64"/>
  <c r="E152" i="64" s="1"/>
  <c r="G152" i="64" s="1"/>
  <c r="D157" i="64"/>
  <c r="E157" i="64" s="1"/>
  <c r="G157" i="64" s="1"/>
  <c r="D171" i="64"/>
  <c r="E171" i="64" s="1"/>
  <c r="G171" i="64" s="1"/>
  <c r="D183" i="64"/>
  <c r="E183" i="64" s="1"/>
  <c r="G183" i="64" s="1"/>
  <c r="G215" i="64"/>
  <c r="D251" i="64"/>
  <c r="E251" i="64" s="1"/>
  <c r="G251" i="64" s="1"/>
  <c r="D256" i="64"/>
  <c r="E256" i="64" s="1"/>
  <c r="G256" i="64" s="1"/>
  <c r="D261" i="64"/>
  <c r="E261" i="64" s="1"/>
  <c r="G261" i="64" s="1"/>
  <c r="D267" i="64"/>
  <c r="E267" i="64" s="1"/>
  <c r="G267" i="64" s="1"/>
  <c r="G309" i="64"/>
  <c r="D363" i="64"/>
  <c r="E363" i="64" s="1"/>
  <c r="G363" i="64" s="1"/>
  <c r="D368" i="64"/>
  <c r="E368" i="64" s="1"/>
  <c r="G368" i="64" s="1"/>
  <c r="D373" i="64"/>
  <c r="E373" i="64" s="1"/>
  <c r="G373" i="64" s="1"/>
  <c r="D389" i="64"/>
  <c r="E389" i="64" s="1"/>
  <c r="G389" i="64" s="1"/>
  <c r="D414" i="64"/>
  <c r="E414" i="64" s="1"/>
  <c r="G414" i="64" s="1"/>
  <c r="D420" i="64"/>
  <c r="E420" i="64" s="1"/>
  <c r="G420" i="64" s="1"/>
  <c r="D427" i="64"/>
  <c r="E427" i="64" s="1"/>
  <c r="G427" i="64" s="1"/>
  <c r="G441" i="64"/>
  <c r="D527" i="64"/>
  <c r="E527" i="64" s="1"/>
  <c r="G527" i="64" s="1"/>
  <c r="D534" i="64"/>
  <c r="E534" i="64" s="1"/>
  <c r="G534" i="64" s="1"/>
  <c r="D540" i="64"/>
  <c r="E540" i="64" s="1"/>
  <c r="G540" i="64" s="1"/>
  <c r="D548" i="64"/>
  <c r="E548" i="64" s="1"/>
  <c r="D553" i="64"/>
  <c r="E553" i="64" s="1"/>
  <c r="G553" i="64" s="1"/>
  <c r="D558" i="64"/>
  <c r="E558" i="64" s="1"/>
  <c r="G558" i="64" s="1"/>
  <c r="D564" i="64"/>
  <c r="E564" i="64" s="1"/>
  <c r="G564" i="64" s="1"/>
  <c r="D419" i="64"/>
  <c r="E419" i="64" s="1"/>
  <c r="G419" i="64" s="1"/>
  <c r="D426" i="64"/>
  <c r="E426" i="64" s="1"/>
  <c r="G426" i="64" s="1"/>
  <c r="D432" i="64"/>
  <c r="E432" i="64" s="1"/>
  <c r="G432" i="64" s="1"/>
  <c r="D35" i="64"/>
  <c r="E35" i="64" s="1"/>
  <c r="G35" i="64" s="1"/>
  <c r="D40" i="64"/>
  <c r="E40" i="64" s="1"/>
  <c r="G40" i="64" s="1"/>
  <c r="D45" i="64"/>
  <c r="E45" i="64" s="1"/>
  <c r="G45" i="64" s="1"/>
  <c r="D51" i="64"/>
  <c r="E51" i="64" s="1"/>
  <c r="G51" i="64" s="1"/>
  <c r="D89" i="64"/>
  <c r="E89" i="64" s="1"/>
  <c r="G89" i="64" s="1"/>
  <c r="D96" i="64"/>
  <c r="E96" i="64" s="1"/>
  <c r="G96" i="64" s="1"/>
  <c r="D143" i="64"/>
  <c r="E143" i="64" s="1"/>
  <c r="G143" i="64" s="1"/>
  <c r="D148" i="64"/>
  <c r="E148" i="64" s="1"/>
  <c r="G148" i="64" s="1"/>
  <c r="D153" i="64"/>
  <c r="E153" i="64" s="1"/>
  <c r="G153" i="64" s="1"/>
  <c r="D159" i="64"/>
  <c r="E159" i="64" s="1"/>
  <c r="G159" i="64" s="1"/>
  <c r="D174" i="64"/>
  <c r="E174" i="64" s="1"/>
  <c r="G174" i="64" s="1"/>
  <c r="D252" i="64"/>
  <c r="E252" i="64" s="1"/>
  <c r="G252" i="64" s="1"/>
  <c r="D257" i="64"/>
  <c r="E257" i="64" s="1"/>
  <c r="G257" i="64" s="1"/>
  <c r="D263" i="64"/>
  <c r="E263" i="64" s="1"/>
  <c r="G263" i="64" s="1"/>
  <c r="D268" i="64"/>
  <c r="E268" i="64" s="1"/>
  <c r="G268" i="64" s="1"/>
  <c r="D312" i="64"/>
  <c r="E312" i="64" s="1"/>
  <c r="G312" i="64" s="1"/>
  <c r="D359" i="64"/>
  <c r="E359" i="64" s="1"/>
  <c r="D364" i="64"/>
  <c r="E364" i="64" s="1"/>
  <c r="G364" i="64" s="1"/>
  <c r="D369" i="64"/>
  <c r="E369" i="64" s="1"/>
  <c r="D375" i="64"/>
  <c r="E375" i="64" s="1"/>
  <c r="G375" i="64" s="1"/>
  <c r="D415" i="64"/>
  <c r="E415" i="64" s="1"/>
  <c r="D422" i="64"/>
  <c r="E422" i="64" s="1"/>
  <c r="G422" i="64" s="1"/>
  <c r="G453" i="64"/>
  <c r="G457" i="64"/>
  <c r="G478" i="64"/>
  <c r="D522" i="64"/>
  <c r="E522" i="64" s="1"/>
  <c r="G522" i="64" s="1"/>
  <c r="D528" i="64"/>
  <c r="E528" i="64" s="1"/>
  <c r="G528" i="64" s="1"/>
  <c r="D549" i="64"/>
  <c r="E549" i="64" s="1"/>
  <c r="G549" i="64" s="1"/>
  <c r="D554" i="64"/>
  <c r="E554" i="64" s="1"/>
  <c r="G554" i="64" s="1"/>
  <c r="D560" i="64"/>
  <c r="E560" i="64" s="1"/>
  <c r="D565" i="64"/>
  <c r="E565" i="64" s="1"/>
  <c r="G565" i="64" s="1"/>
  <c r="D80" i="64"/>
  <c r="E80" i="64" s="1"/>
  <c r="G80" i="64" s="1"/>
  <c r="D76" i="64"/>
  <c r="E76" i="64" s="1"/>
  <c r="G76" i="64" s="1"/>
  <c r="D72" i="64"/>
  <c r="E72" i="64" s="1"/>
  <c r="G72" i="64" s="1"/>
  <c r="D68" i="64"/>
  <c r="E68" i="64" s="1"/>
  <c r="G68" i="64" s="1"/>
  <c r="D64" i="64"/>
  <c r="E64" i="64" s="1"/>
  <c r="G64" i="64" s="1"/>
  <c r="D71" i="64"/>
  <c r="E71" i="64" s="1"/>
  <c r="G71" i="64" s="1"/>
  <c r="D77" i="64"/>
  <c r="E77" i="64" s="1"/>
  <c r="G77" i="64" s="1"/>
  <c r="D132" i="64"/>
  <c r="E132" i="64" s="1"/>
  <c r="G132" i="64" s="1"/>
  <c r="D128" i="64"/>
  <c r="E128" i="64" s="1"/>
  <c r="G128" i="64" s="1"/>
  <c r="D124" i="64"/>
  <c r="E124" i="64" s="1"/>
  <c r="G124" i="64" s="1"/>
  <c r="D120" i="64"/>
  <c r="E120" i="64" s="1"/>
  <c r="G120" i="64" s="1"/>
  <c r="D116" i="64"/>
  <c r="E116" i="64" s="1"/>
  <c r="G116" i="64" s="1"/>
  <c r="D133" i="64"/>
  <c r="E133" i="64" s="1"/>
  <c r="G133" i="64" s="1"/>
  <c r="D127" i="64"/>
  <c r="E127" i="64" s="1"/>
  <c r="G127" i="64" s="1"/>
  <c r="D122" i="64"/>
  <c r="E122" i="64" s="1"/>
  <c r="G122" i="64" s="1"/>
  <c r="D117" i="64"/>
  <c r="E117" i="64" s="1"/>
  <c r="G117" i="64" s="1"/>
  <c r="D134" i="64"/>
  <c r="E134" i="64" s="1"/>
  <c r="G134" i="64" s="1"/>
  <c r="D126" i="64"/>
  <c r="E126" i="64" s="1"/>
  <c r="G126" i="64" s="1"/>
  <c r="D119" i="64"/>
  <c r="E119" i="64" s="1"/>
  <c r="G119" i="64" s="1"/>
  <c r="D125" i="64"/>
  <c r="E125" i="64" s="1"/>
  <c r="G125" i="64" s="1"/>
  <c r="D135" i="64"/>
  <c r="E135" i="64" s="1"/>
  <c r="G135" i="64" s="1"/>
  <c r="D62" i="64"/>
  <c r="E62" i="64" s="1"/>
  <c r="G62" i="64" s="1"/>
  <c r="D67" i="64"/>
  <c r="E67" i="64" s="1"/>
  <c r="G67" i="64" s="1"/>
  <c r="D73" i="64"/>
  <c r="E73" i="64" s="1"/>
  <c r="G73" i="64" s="1"/>
  <c r="D78" i="64"/>
  <c r="E78" i="64" s="1"/>
  <c r="G78" i="64" s="1"/>
  <c r="D118" i="64"/>
  <c r="E118" i="64" s="1"/>
  <c r="G118" i="64" s="1"/>
  <c r="D129" i="64"/>
  <c r="E129" i="64" s="1"/>
  <c r="G129" i="64" s="1"/>
  <c r="D203" i="64"/>
  <c r="E203" i="64" s="1"/>
  <c r="G203" i="64" s="1"/>
  <c r="D282" i="64"/>
  <c r="E282" i="64" s="1"/>
  <c r="G282" i="64" s="1"/>
  <c r="D297" i="64"/>
  <c r="E297" i="64" s="1"/>
  <c r="G297" i="64" s="1"/>
  <c r="D338" i="64"/>
  <c r="E338" i="64" s="1"/>
  <c r="G338" i="64" s="1"/>
  <c r="D63" i="64"/>
  <c r="E63" i="64" s="1"/>
  <c r="G63" i="64" s="1"/>
  <c r="D69" i="64"/>
  <c r="E69" i="64" s="1"/>
  <c r="G69" i="64" s="1"/>
  <c r="D74" i="64"/>
  <c r="E74" i="64" s="1"/>
  <c r="G74" i="64" s="1"/>
  <c r="D79" i="64"/>
  <c r="E79" i="64" s="1"/>
  <c r="G79" i="64" s="1"/>
  <c r="D106" i="64"/>
  <c r="E106" i="64" s="1"/>
  <c r="G106" i="64" s="1"/>
  <c r="D102" i="64"/>
  <c r="E102" i="64" s="1"/>
  <c r="G102" i="64" s="1"/>
  <c r="D98" i="64"/>
  <c r="E98" i="64" s="1"/>
  <c r="G98" i="64" s="1"/>
  <c r="D94" i="64"/>
  <c r="E94" i="64" s="1"/>
  <c r="G94" i="64" s="1"/>
  <c r="D90" i="64"/>
  <c r="E90" i="64" s="1"/>
  <c r="G90" i="64" s="1"/>
  <c r="D93" i="64"/>
  <c r="E93" i="64" s="1"/>
  <c r="G93" i="64" s="1"/>
  <c r="D99" i="64"/>
  <c r="E99" i="64" s="1"/>
  <c r="G99" i="64" s="1"/>
  <c r="D104" i="64"/>
  <c r="E104" i="64" s="1"/>
  <c r="G104" i="64" s="1"/>
  <c r="D121" i="64"/>
  <c r="E121" i="64" s="1"/>
  <c r="G121" i="64" s="1"/>
  <c r="D130" i="64"/>
  <c r="E130" i="64" s="1"/>
  <c r="G130" i="64" s="1"/>
  <c r="D188" i="64"/>
  <c r="E188" i="64" s="1"/>
  <c r="G188" i="64" s="1"/>
  <c r="D184" i="64"/>
  <c r="E184" i="64" s="1"/>
  <c r="G184" i="64" s="1"/>
  <c r="D180" i="64"/>
  <c r="E180" i="64" s="1"/>
  <c r="G180" i="64" s="1"/>
  <c r="D176" i="64"/>
  <c r="E176" i="64" s="1"/>
  <c r="G176" i="64" s="1"/>
  <c r="D172" i="64"/>
  <c r="E172" i="64" s="1"/>
  <c r="G172" i="64" s="1"/>
  <c r="D186" i="64"/>
  <c r="E186" i="64" s="1"/>
  <c r="G186" i="64" s="1"/>
  <c r="D181" i="64"/>
  <c r="E181" i="64" s="1"/>
  <c r="G181" i="64" s="1"/>
  <c r="D175" i="64"/>
  <c r="E175" i="64" s="1"/>
  <c r="G175" i="64" s="1"/>
  <c r="D170" i="64"/>
  <c r="E170" i="64" s="1"/>
  <c r="G170" i="64" s="1"/>
  <c r="D187" i="64"/>
  <c r="E187" i="64" s="1"/>
  <c r="G187" i="64" s="1"/>
  <c r="D179" i="64"/>
  <c r="E179" i="64" s="1"/>
  <c r="G179" i="64" s="1"/>
  <c r="D173" i="64"/>
  <c r="E173" i="64" s="1"/>
  <c r="G173" i="64" s="1"/>
  <c r="D178" i="64"/>
  <c r="E178" i="64" s="1"/>
  <c r="G178" i="64" s="1"/>
  <c r="D189" i="64"/>
  <c r="E189" i="64" s="1"/>
  <c r="G189" i="64" s="1"/>
  <c r="D240" i="64"/>
  <c r="E240" i="64" s="1"/>
  <c r="G240" i="64" s="1"/>
  <c r="D236" i="64"/>
  <c r="E236" i="64" s="1"/>
  <c r="G236" i="64" s="1"/>
  <c r="D232" i="64"/>
  <c r="E232" i="64" s="1"/>
  <c r="G232" i="64" s="1"/>
  <c r="D228" i="64"/>
  <c r="E228" i="64" s="1"/>
  <c r="G228" i="64" s="1"/>
  <c r="D224" i="64"/>
  <c r="E224" i="64" s="1"/>
  <c r="G224" i="64" s="1"/>
  <c r="D241" i="64"/>
  <c r="E241" i="64" s="1"/>
  <c r="G241" i="64" s="1"/>
  <c r="D235" i="64"/>
  <c r="E235" i="64" s="1"/>
  <c r="G235" i="64" s="1"/>
  <c r="D230" i="64"/>
  <c r="E230" i="64" s="1"/>
  <c r="G230" i="64" s="1"/>
  <c r="D225" i="64"/>
  <c r="E225" i="64" s="1"/>
  <c r="G225" i="64" s="1"/>
  <c r="D242" i="64"/>
  <c r="E242" i="64" s="1"/>
  <c r="G242" i="64" s="1"/>
  <c r="D234" i="64"/>
  <c r="E234" i="64" s="1"/>
  <c r="G234" i="64" s="1"/>
  <c r="D227" i="64"/>
  <c r="E227" i="64" s="1"/>
  <c r="G227" i="64" s="1"/>
  <c r="D239" i="64"/>
  <c r="E239" i="64" s="1"/>
  <c r="G239" i="64" s="1"/>
  <c r="D233" i="64"/>
  <c r="E233" i="64" s="1"/>
  <c r="G233" i="64" s="1"/>
  <c r="D226" i="64"/>
  <c r="E226" i="64" s="1"/>
  <c r="G226" i="64" s="1"/>
  <c r="D238" i="64"/>
  <c r="E238" i="64" s="1"/>
  <c r="G238" i="64" s="1"/>
  <c r="D403" i="64"/>
  <c r="E403" i="64" s="1"/>
  <c r="G403" i="64" s="1"/>
  <c r="D399" i="64"/>
  <c r="E399" i="64" s="1"/>
  <c r="G399" i="64" s="1"/>
  <c r="D395" i="64"/>
  <c r="E395" i="64" s="1"/>
  <c r="G395" i="64" s="1"/>
  <c r="D391" i="64"/>
  <c r="E391" i="64" s="1"/>
  <c r="G391" i="64" s="1"/>
  <c r="D387" i="64"/>
  <c r="E387" i="64" s="1"/>
  <c r="G387" i="64" s="1"/>
  <c r="D404" i="64"/>
  <c r="E404" i="64" s="1"/>
  <c r="G404" i="64" s="1"/>
  <c r="D398" i="64"/>
  <c r="E398" i="64" s="1"/>
  <c r="G398" i="64" s="1"/>
  <c r="D393" i="64"/>
  <c r="E393" i="64" s="1"/>
  <c r="G393" i="64" s="1"/>
  <c r="D388" i="64"/>
  <c r="E388" i="64" s="1"/>
  <c r="G388" i="64" s="1"/>
  <c r="D401" i="64"/>
  <c r="E401" i="64" s="1"/>
  <c r="G401" i="64" s="1"/>
  <c r="D394" i="64"/>
  <c r="E394" i="64" s="1"/>
  <c r="G394" i="64" s="1"/>
  <c r="D386" i="64"/>
  <c r="E386" i="64" s="1"/>
  <c r="G386" i="64" s="1"/>
  <c r="D400" i="64"/>
  <c r="E400" i="64" s="1"/>
  <c r="G400" i="64" s="1"/>
  <c r="D390" i="64"/>
  <c r="E390" i="64" s="1"/>
  <c r="G390" i="64" s="1"/>
  <c r="D396" i="64"/>
  <c r="E396" i="64" s="1"/>
  <c r="G396" i="64" s="1"/>
  <c r="D405" i="64"/>
  <c r="E405" i="64" s="1"/>
  <c r="G405" i="64" s="1"/>
  <c r="D392" i="64"/>
  <c r="E392" i="64" s="1"/>
  <c r="G392" i="64" s="1"/>
  <c r="D66" i="64"/>
  <c r="E66" i="64" s="1"/>
  <c r="G66" i="64" s="1"/>
  <c r="D296" i="64"/>
  <c r="E296" i="64" s="1"/>
  <c r="G296" i="64" s="1"/>
  <c r="D292" i="64"/>
  <c r="E292" i="64" s="1"/>
  <c r="G292" i="64" s="1"/>
  <c r="D288" i="64"/>
  <c r="E288" i="64" s="1"/>
  <c r="G288" i="64" s="1"/>
  <c r="D284" i="64"/>
  <c r="E284" i="64" s="1"/>
  <c r="G284" i="64" s="1"/>
  <c r="D280" i="64"/>
  <c r="E280" i="64" s="1"/>
  <c r="G280" i="64" s="1"/>
  <c r="D294" i="64"/>
  <c r="E294" i="64" s="1"/>
  <c r="G294" i="64" s="1"/>
  <c r="D289" i="64"/>
  <c r="E289" i="64" s="1"/>
  <c r="G289" i="64" s="1"/>
  <c r="D283" i="64"/>
  <c r="E283" i="64" s="1"/>
  <c r="G283" i="64" s="1"/>
  <c r="D278" i="64"/>
  <c r="E278" i="64" s="1"/>
  <c r="G278" i="64" s="1"/>
  <c r="D295" i="64"/>
  <c r="E295" i="64" s="1"/>
  <c r="G295" i="64" s="1"/>
  <c r="D287" i="64"/>
  <c r="E287" i="64" s="1"/>
  <c r="G287" i="64" s="1"/>
  <c r="D281" i="64"/>
  <c r="E281" i="64" s="1"/>
  <c r="G281" i="64" s="1"/>
  <c r="D293" i="64"/>
  <c r="E293" i="64" s="1"/>
  <c r="G293" i="64" s="1"/>
  <c r="D286" i="64"/>
  <c r="E286" i="64" s="1"/>
  <c r="G286" i="64" s="1"/>
  <c r="D279" i="64"/>
  <c r="E279" i="64" s="1"/>
  <c r="G279" i="64" s="1"/>
  <c r="D291" i="64"/>
  <c r="E291" i="64" s="1"/>
  <c r="G291" i="64" s="1"/>
  <c r="D348" i="64"/>
  <c r="E348" i="64" s="1"/>
  <c r="G348" i="64" s="1"/>
  <c r="D344" i="64"/>
  <c r="E344" i="64" s="1"/>
  <c r="G344" i="64" s="1"/>
  <c r="D340" i="64"/>
  <c r="E340" i="64" s="1"/>
  <c r="G340" i="64" s="1"/>
  <c r="D336" i="64"/>
  <c r="E336" i="64" s="1"/>
  <c r="G336" i="64" s="1"/>
  <c r="D332" i="64"/>
  <c r="E332" i="64" s="1"/>
  <c r="G332" i="64" s="1"/>
  <c r="D351" i="64"/>
  <c r="E351" i="64" s="1"/>
  <c r="G351" i="64" s="1"/>
  <c r="D346" i="64"/>
  <c r="E346" i="64" s="1"/>
  <c r="G346" i="64" s="1"/>
  <c r="D341" i="64"/>
  <c r="E341" i="64" s="1"/>
  <c r="G341" i="64" s="1"/>
  <c r="D335" i="64"/>
  <c r="E335" i="64" s="1"/>
  <c r="G335" i="64" s="1"/>
  <c r="D350" i="64"/>
  <c r="E350" i="64" s="1"/>
  <c r="G350" i="64" s="1"/>
  <c r="D343" i="64"/>
  <c r="E343" i="64" s="1"/>
  <c r="G343" i="64" s="1"/>
  <c r="D337" i="64"/>
  <c r="E337" i="64" s="1"/>
  <c r="G337" i="64" s="1"/>
  <c r="D345" i="64"/>
  <c r="E345" i="64" s="1"/>
  <c r="G345" i="64" s="1"/>
  <c r="D334" i="64"/>
  <c r="E334" i="64" s="1"/>
  <c r="G334" i="64" s="1"/>
  <c r="D342" i="64"/>
  <c r="E342" i="64" s="1"/>
  <c r="G342" i="64" s="1"/>
  <c r="D333" i="64"/>
  <c r="E333" i="64" s="1"/>
  <c r="G333" i="64" s="1"/>
  <c r="D349" i="64"/>
  <c r="E349" i="64" s="1"/>
  <c r="G349" i="64" s="1"/>
  <c r="D65" i="64"/>
  <c r="E65" i="64" s="1"/>
  <c r="G65" i="64" s="1"/>
  <c r="D70" i="64"/>
  <c r="E70" i="64" s="1"/>
  <c r="G70" i="64" s="1"/>
  <c r="D75" i="64"/>
  <c r="E75" i="64" s="1"/>
  <c r="G75" i="64" s="1"/>
  <c r="D81" i="64"/>
  <c r="E81" i="64" s="1"/>
  <c r="G81" i="64" s="1"/>
  <c r="D123" i="64"/>
  <c r="E123" i="64" s="1"/>
  <c r="G123" i="64" s="1"/>
  <c r="D131" i="64"/>
  <c r="E131" i="64" s="1"/>
  <c r="G131" i="64" s="1"/>
  <c r="D214" i="64"/>
  <c r="E214" i="64" s="1"/>
  <c r="G214" i="64" s="1"/>
  <c r="D210" i="64"/>
  <c r="E210" i="64" s="1"/>
  <c r="G210" i="64" s="1"/>
  <c r="D206" i="64"/>
  <c r="E206" i="64" s="1"/>
  <c r="G206" i="64" s="1"/>
  <c r="D202" i="64"/>
  <c r="E202" i="64" s="1"/>
  <c r="G202" i="64" s="1"/>
  <c r="D198" i="64"/>
  <c r="E198" i="64" s="1"/>
  <c r="G198" i="64" s="1"/>
  <c r="D216" i="64"/>
  <c r="E216" i="64" s="1"/>
  <c r="G216" i="64" s="1"/>
  <c r="D211" i="64"/>
  <c r="E211" i="64" s="1"/>
  <c r="G211" i="64" s="1"/>
  <c r="D205" i="64"/>
  <c r="E205" i="64" s="1"/>
  <c r="G205" i="64" s="1"/>
  <c r="D200" i="64"/>
  <c r="E200" i="64" s="1"/>
  <c r="G200" i="64" s="1"/>
  <c r="D213" i="64"/>
  <c r="E213" i="64" s="1"/>
  <c r="G213" i="64" s="1"/>
  <c r="D207" i="64"/>
  <c r="E207" i="64" s="1"/>
  <c r="G207" i="64" s="1"/>
  <c r="D199" i="64"/>
  <c r="E199" i="64" s="1"/>
  <c r="G199" i="64" s="1"/>
  <c r="D212" i="64"/>
  <c r="E212" i="64" s="1"/>
  <c r="G212" i="64" s="1"/>
  <c r="D204" i="64"/>
  <c r="E204" i="64" s="1"/>
  <c r="G204" i="64" s="1"/>
  <c r="D197" i="64"/>
  <c r="E197" i="64" s="1"/>
  <c r="G197" i="64" s="1"/>
  <c r="D209" i="64"/>
  <c r="E209" i="64" s="1"/>
  <c r="G209" i="64" s="1"/>
  <c r="D290" i="64"/>
  <c r="E290" i="64" s="1"/>
  <c r="G290" i="64" s="1"/>
  <c r="D347" i="64"/>
  <c r="E347" i="64" s="1"/>
  <c r="G347" i="64" s="1"/>
  <c r="D322" i="64"/>
  <c r="E322" i="64" s="1"/>
  <c r="G322" i="64" s="1"/>
  <c r="D318" i="64"/>
  <c r="E318" i="64" s="1"/>
  <c r="G318" i="64" s="1"/>
  <c r="D314" i="64"/>
  <c r="E314" i="64" s="1"/>
  <c r="G314" i="64" s="1"/>
  <c r="D310" i="64"/>
  <c r="E310" i="64" s="1"/>
  <c r="G310" i="64" s="1"/>
  <c r="D306" i="64"/>
  <c r="E306" i="64" s="1"/>
  <c r="G306" i="64" s="1"/>
  <c r="D324" i="64"/>
  <c r="E324" i="64" s="1"/>
  <c r="G324" i="64" s="1"/>
  <c r="D319" i="64"/>
  <c r="E319" i="64" s="1"/>
  <c r="G319" i="64" s="1"/>
  <c r="D313" i="64"/>
  <c r="E313" i="64" s="1"/>
  <c r="G313" i="64" s="1"/>
  <c r="D308" i="64"/>
  <c r="E308" i="64" s="1"/>
  <c r="G308" i="64" s="1"/>
  <c r="D311" i="64"/>
  <c r="E311" i="64" s="1"/>
  <c r="G311" i="64" s="1"/>
  <c r="D317" i="64"/>
  <c r="E317" i="64" s="1"/>
  <c r="G317" i="64" s="1"/>
  <c r="G367" i="64"/>
  <c r="G415" i="64"/>
  <c r="G548" i="64"/>
  <c r="G567" i="64"/>
  <c r="G320" i="64"/>
  <c r="G456" i="64"/>
  <c r="D511" i="64"/>
  <c r="E511" i="64" s="1"/>
  <c r="G511" i="64" s="1"/>
  <c r="D507" i="64"/>
  <c r="E507" i="64" s="1"/>
  <c r="G507" i="64" s="1"/>
  <c r="D503" i="64"/>
  <c r="E503" i="64" s="1"/>
  <c r="G503" i="64" s="1"/>
  <c r="D499" i="64"/>
  <c r="E499" i="64" s="1"/>
  <c r="G499" i="64" s="1"/>
  <c r="D495" i="64"/>
  <c r="E495" i="64" s="1"/>
  <c r="G495" i="64" s="1"/>
  <c r="D512" i="64"/>
  <c r="E512" i="64" s="1"/>
  <c r="G512" i="64" s="1"/>
  <c r="D506" i="64"/>
  <c r="E506" i="64" s="1"/>
  <c r="G506" i="64" s="1"/>
  <c r="D501" i="64"/>
  <c r="E501" i="64" s="1"/>
  <c r="G501" i="64" s="1"/>
  <c r="D496" i="64"/>
  <c r="E496" i="64" s="1"/>
  <c r="G496" i="64" s="1"/>
  <c r="D509" i="64"/>
  <c r="E509" i="64" s="1"/>
  <c r="G509" i="64" s="1"/>
  <c r="D502" i="64"/>
  <c r="E502" i="64" s="1"/>
  <c r="G502" i="64" s="1"/>
  <c r="D494" i="64"/>
  <c r="E494" i="64" s="1"/>
  <c r="G494" i="64" s="1"/>
  <c r="D508" i="64"/>
  <c r="E508" i="64" s="1"/>
  <c r="G508" i="64" s="1"/>
  <c r="D498" i="64"/>
  <c r="E498" i="64" s="1"/>
  <c r="G498" i="64" s="1"/>
  <c r="D513" i="64"/>
  <c r="E513" i="64" s="1"/>
  <c r="G513" i="64" s="1"/>
  <c r="D500" i="64"/>
  <c r="E500" i="64" s="1"/>
  <c r="G500" i="64" s="1"/>
  <c r="D497" i="64"/>
  <c r="E497" i="64" s="1"/>
  <c r="G497" i="64" s="1"/>
  <c r="D510" i="64"/>
  <c r="E510" i="64" s="1"/>
  <c r="G510" i="64" s="1"/>
  <c r="D38" i="64"/>
  <c r="E38" i="64" s="1"/>
  <c r="G38" i="64" s="1"/>
  <c r="D42" i="64"/>
  <c r="E42" i="64" s="1"/>
  <c r="G42" i="64" s="1"/>
  <c r="D46" i="64"/>
  <c r="E46" i="64" s="1"/>
  <c r="G46" i="64" s="1"/>
  <c r="D50" i="64"/>
  <c r="E50" i="64" s="1"/>
  <c r="G50" i="64" s="1"/>
  <c r="G360" i="64"/>
  <c r="G376" i="64"/>
  <c r="G552" i="64"/>
  <c r="D146" i="64"/>
  <c r="E146" i="64" s="1"/>
  <c r="G146" i="64" s="1"/>
  <c r="D150" i="64"/>
  <c r="E150" i="64" s="1"/>
  <c r="G150" i="64" s="1"/>
  <c r="D154" i="64"/>
  <c r="E154" i="64" s="1"/>
  <c r="G154" i="64" s="1"/>
  <c r="D158" i="64"/>
  <c r="E158" i="64" s="1"/>
  <c r="G158" i="64" s="1"/>
  <c r="D254" i="64"/>
  <c r="E254" i="64" s="1"/>
  <c r="G254" i="64" s="1"/>
  <c r="D258" i="64"/>
  <c r="E258" i="64" s="1"/>
  <c r="G258" i="64" s="1"/>
  <c r="D262" i="64"/>
  <c r="E262" i="64" s="1"/>
  <c r="G262" i="64" s="1"/>
  <c r="D266" i="64"/>
  <c r="E266" i="64" s="1"/>
  <c r="G266" i="64" s="1"/>
  <c r="G359" i="64"/>
  <c r="G448" i="64"/>
  <c r="G484" i="64"/>
  <c r="G560" i="64"/>
  <c r="D362" i="64"/>
  <c r="E362" i="64" s="1"/>
  <c r="G362" i="64" s="1"/>
  <c r="D366" i="64"/>
  <c r="E366" i="64" s="1"/>
  <c r="G366" i="64" s="1"/>
  <c r="D370" i="64"/>
  <c r="E370" i="64" s="1"/>
  <c r="G370" i="64" s="1"/>
  <c r="D374" i="64"/>
  <c r="E374" i="64" s="1"/>
  <c r="G374" i="64" s="1"/>
  <c r="D429" i="64"/>
  <c r="E429" i="64" s="1"/>
  <c r="G429" i="64" s="1"/>
  <c r="D425" i="64"/>
  <c r="E425" i="64" s="1"/>
  <c r="G425" i="64" s="1"/>
  <c r="D421" i="64"/>
  <c r="E421" i="64" s="1"/>
  <c r="G421" i="64" s="1"/>
  <c r="D417" i="64"/>
  <c r="E417" i="64" s="1"/>
  <c r="G417" i="64" s="1"/>
  <c r="D413" i="64"/>
  <c r="E413" i="64" s="1"/>
  <c r="G413" i="64" s="1"/>
  <c r="D418" i="64"/>
  <c r="E418" i="64" s="1"/>
  <c r="G418" i="64" s="1"/>
  <c r="D423" i="64"/>
  <c r="E423" i="64" s="1"/>
  <c r="G423" i="64" s="1"/>
  <c r="D428" i="64"/>
  <c r="E428" i="64" s="1"/>
  <c r="G428" i="64" s="1"/>
  <c r="G475" i="64"/>
  <c r="G483" i="64"/>
  <c r="D485" i="64"/>
  <c r="E485" i="64" s="1"/>
  <c r="G485" i="64" s="1"/>
  <c r="D481" i="64"/>
  <c r="E481" i="64" s="1"/>
  <c r="G481" i="64" s="1"/>
  <c r="D477" i="64"/>
  <c r="E477" i="64" s="1"/>
  <c r="G477" i="64" s="1"/>
  <c r="D473" i="64"/>
  <c r="E473" i="64" s="1"/>
  <c r="G473" i="64" s="1"/>
  <c r="D469" i="64"/>
  <c r="E469" i="64" s="1"/>
  <c r="G469" i="64" s="1"/>
  <c r="D471" i="64"/>
  <c r="E471" i="64" s="1"/>
  <c r="G471" i="64" s="1"/>
  <c r="D476" i="64"/>
  <c r="E476" i="64" s="1"/>
  <c r="G476" i="64" s="1"/>
  <c r="D482" i="64"/>
  <c r="E482" i="64" s="1"/>
  <c r="G482" i="64" s="1"/>
  <c r="D537" i="64"/>
  <c r="E537" i="64" s="1"/>
  <c r="G537" i="64" s="1"/>
  <c r="D533" i="64"/>
  <c r="E533" i="64" s="1"/>
  <c r="G533" i="64" s="1"/>
  <c r="D529" i="64"/>
  <c r="E529" i="64" s="1"/>
  <c r="G529" i="64" s="1"/>
  <c r="D525" i="64"/>
  <c r="E525" i="64" s="1"/>
  <c r="G525" i="64" s="1"/>
  <c r="D521" i="64"/>
  <c r="E521" i="64" s="1"/>
  <c r="G521" i="64" s="1"/>
  <c r="D526" i="64"/>
  <c r="E526" i="64" s="1"/>
  <c r="G526" i="64" s="1"/>
  <c r="D531" i="64"/>
  <c r="E531" i="64" s="1"/>
  <c r="G531" i="64" s="1"/>
  <c r="D536" i="64"/>
  <c r="E536" i="64" s="1"/>
  <c r="G536" i="64" s="1"/>
  <c r="D443" i="64"/>
  <c r="E443" i="64" s="1"/>
  <c r="G443" i="64" s="1"/>
  <c r="D447" i="64"/>
  <c r="E447" i="64" s="1"/>
  <c r="G447" i="64" s="1"/>
  <c r="D451" i="64"/>
  <c r="E451" i="64" s="1"/>
  <c r="G451" i="64" s="1"/>
  <c r="D455" i="64"/>
  <c r="E455" i="64" s="1"/>
  <c r="G455" i="64" s="1"/>
  <c r="D551" i="64"/>
  <c r="E551" i="64" s="1"/>
  <c r="G551" i="64" s="1"/>
  <c r="D555" i="64"/>
  <c r="E555" i="64" s="1"/>
  <c r="G555" i="64" s="1"/>
  <c r="D559" i="64"/>
  <c r="E559" i="64" s="1"/>
  <c r="G559" i="64" s="1"/>
  <c r="D563" i="64"/>
  <c r="E563" i="64" s="1"/>
  <c r="G563" i="64" s="1"/>
  <c r="AG27" i="4"/>
  <c r="AG26" i="4"/>
  <c r="AG24" i="4"/>
  <c r="AG21" i="4"/>
  <c r="AG20" i="4"/>
  <c r="AG18" i="4"/>
  <c r="AG14" i="4"/>
  <c r="AG13" i="4"/>
  <c r="AG10" i="4"/>
  <c r="AG9" i="4"/>
  <c r="O7" i="17"/>
  <c r="P7" i="17"/>
  <c r="Q7" i="17"/>
  <c r="R7" i="17"/>
  <c r="S7" i="17"/>
  <c r="T7" i="17"/>
  <c r="U7" i="17"/>
  <c r="V7" i="17"/>
  <c r="W7" i="17"/>
  <c r="X7" i="17"/>
  <c r="Y7" i="17"/>
  <c r="Z7" i="17"/>
  <c r="AA7" i="17"/>
  <c r="AB7" i="17"/>
  <c r="AC7" i="17"/>
  <c r="AD7" i="17"/>
  <c r="AE7" i="17"/>
  <c r="AF7" i="17"/>
  <c r="O11" i="17"/>
  <c r="P11" i="17"/>
  <c r="P36" i="17" s="1"/>
  <c r="Q11" i="17"/>
  <c r="R11" i="17"/>
  <c r="S11" i="17"/>
  <c r="T11" i="17"/>
  <c r="U11" i="17"/>
  <c r="V11" i="17"/>
  <c r="W11" i="17"/>
  <c r="X11" i="17"/>
  <c r="Y11" i="17"/>
  <c r="Z11" i="17"/>
  <c r="AA11" i="17"/>
  <c r="AB11" i="17"/>
  <c r="AC11" i="17"/>
  <c r="AD11" i="17"/>
  <c r="AE11" i="17"/>
  <c r="AF11" i="17"/>
  <c r="O16" i="17"/>
  <c r="O15" i="17" s="1"/>
  <c r="P16" i="17"/>
  <c r="Q16" i="17"/>
  <c r="R16" i="17"/>
  <c r="S16" i="17"/>
  <c r="S15" i="17" s="1"/>
  <c r="T16" i="17"/>
  <c r="U16" i="17"/>
  <c r="V16" i="17"/>
  <c r="W16" i="17"/>
  <c r="W15" i="17" s="1"/>
  <c r="X16" i="17"/>
  <c r="Y16" i="17"/>
  <c r="Z16" i="17"/>
  <c r="AA16" i="17"/>
  <c r="AA15" i="17" s="1"/>
  <c r="AB16" i="17"/>
  <c r="AC16" i="17"/>
  <c r="AD16" i="17"/>
  <c r="AE16" i="17"/>
  <c r="AE15" i="17" s="1"/>
  <c r="AF16" i="17"/>
  <c r="O19" i="17"/>
  <c r="P19" i="17"/>
  <c r="Q19" i="17"/>
  <c r="R19" i="17"/>
  <c r="S19" i="17"/>
  <c r="T19" i="17"/>
  <c r="U19" i="17"/>
  <c r="V19" i="17"/>
  <c r="W19" i="17"/>
  <c r="X19" i="17"/>
  <c r="Y19" i="17"/>
  <c r="Z19" i="17"/>
  <c r="AA19" i="17"/>
  <c r="AB19" i="17"/>
  <c r="AC19" i="17"/>
  <c r="AD19" i="17"/>
  <c r="AE19" i="17"/>
  <c r="AF19" i="17"/>
  <c r="O24" i="17"/>
  <c r="P24" i="17"/>
  <c r="Q24" i="17"/>
  <c r="R24" i="17"/>
  <c r="S24" i="17"/>
  <c r="T24" i="17"/>
  <c r="U24" i="17"/>
  <c r="V24" i="17"/>
  <c r="W24" i="17"/>
  <c r="X24" i="17"/>
  <c r="Y24" i="17"/>
  <c r="Z24" i="17"/>
  <c r="AA24" i="17"/>
  <c r="AB24" i="17"/>
  <c r="AC24" i="17"/>
  <c r="AD24" i="17"/>
  <c r="AE24" i="17"/>
  <c r="AF24" i="17"/>
  <c r="O29" i="17"/>
  <c r="P29" i="17"/>
  <c r="Q29" i="17"/>
  <c r="R29" i="17"/>
  <c r="S29" i="17"/>
  <c r="T29" i="17"/>
  <c r="U29" i="17"/>
  <c r="V29" i="17"/>
  <c r="W29" i="17"/>
  <c r="X29" i="17"/>
  <c r="Y29" i="17"/>
  <c r="Z29" i="17"/>
  <c r="AA29" i="17"/>
  <c r="AB29" i="17"/>
  <c r="AC29" i="17"/>
  <c r="AD29" i="17"/>
  <c r="AE29" i="17"/>
  <c r="AF29" i="17"/>
  <c r="AG33" i="17"/>
  <c r="AG32" i="17"/>
  <c r="AG31" i="17"/>
  <c r="AG30" i="17"/>
  <c r="AG28" i="17"/>
  <c r="AG27" i="17"/>
  <c r="AG26" i="17"/>
  <c r="AG25" i="17"/>
  <c r="AG22" i="17"/>
  <c r="AG21" i="17"/>
  <c r="AG20" i="17"/>
  <c r="AG18" i="17"/>
  <c r="AG17" i="17"/>
  <c r="AG14" i="17"/>
  <c r="AG13" i="17"/>
  <c r="AG12" i="17"/>
  <c r="AG10" i="17"/>
  <c r="AG9" i="17"/>
  <c r="AG8" i="17"/>
  <c r="L7" i="17"/>
  <c r="N71" i="3"/>
  <c r="O71" i="3"/>
  <c r="P71" i="3"/>
  <c r="Q71" i="3"/>
  <c r="R71" i="3"/>
  <c r="S71" i="3"/>
  <c r="T71" i="3"/>
  <c r="U71" i="3"/>
  <c r="V71" i="3"/>
  <c r="W71" i="3"/>
  <c r="X71" i="3"/>
  <c r="Y71" i="3"/>
  <c r="Z71" i="3"/>
  <c r="AA71" i="3"/>
  <c r="AB71" i="3"/>
  <c r="AC71" i="3"/>
  <c r="AD71" i="3"/>
  <c r="AE71" i="3"/>
  <c r="AF71" i="3"/>
  <c r="N50" i="3"/>
  <c r="O50" i="3"/>
  <c r="P50" i="3"/>
  <c r="Q50" i="3"/>
  <c r="R50" i="3"/>
  <c r="S50" i="3"/>
  <c r="T50" i="3"/>
  <c r="U50" i="3"/>
  <c r="V50" i="3"/>
  <c r="W50" i="3"/>
  <c r="X50" i="3"/>
  <c r="Y50" i="3"/>
  <c r="Z50" i="3"/>
  <c r="AA50" i="3"/>
  <c r="AB50" i="3"/>
  <c r="AC50" i="3"/>
  <c r="AD50" i="3"/>
  <c r="AE50" i="3"/>
  <c r="AF50" i="3"/>
  <c r="N51" i="3"/>
  <c r="O51" i="3"/>
  <c r="P51" i="3"/>
  <c r="Q51" i="3"/>
  <c r="R51" i="3"/>
  <c r="S51" i="3"/>
  <c r="T51" i="3"/>
  <c r="U51" i="3"/>
  <c r="V51" i="3"/>
  <c r="W51" i="3"/>
  <c r="X51" i="3"/>
  <c r="Y51" i="3"/>
  <c r="Z51" i="3"/>
  <c r="AA51" i="3"/>
  <c r="AB51" i="3"/>
  <c r="AC51" i="3"/>
  <c r="AD51" i="3"/>
  <c r="AE51" i="3"/>
  <c r="AF51" i="3"/>
  <c r="N54" i="3"/>
  <c r="O54" i="3"/>
  <c r="P54" i="3"/>
  <c r="Q54" i="3"/>
  <c r="R54" i="3"/>
  <c r="S54" i="3"/>
  <c r="T54" i="3"/>
  <c r="U54" i="3"/>
  <c r="V54" i="3"/>
  <c r="W54" i="3"/>
  <c r="X54" i="3"/>
  <c r="Y54" i="3"/>
  <c r="Z54" i="3"/>
  <c r="AA54" i="3"/>
  <c r="AB54" i="3"/>
  <c r="AC54" i="3"/>
  <c r="AD54" i="3"/>
  <c r="AE54" i="3"/>
  <c r="AF54" i="3"/>
  <c r="N58" i="3"/>
  <c r="O58" i="3"/>
  <c r="P58" i="3"/>
  <c r="Q58" i="3"/>
  <c r="R58" i="3"/>
  <c r="S58" i="3"/>
  <c r="T58" i="3"/>
  <c r="U58" i="3"/>
  <c r="V58" i="3"/>
  <c r="W58" i="3"/>
  <c r="X58" i="3"/>
  <c r="Y58" i="3"/>
  <c r="Z58" i="3"/>
  <c r="AA58" i="3"/>
  <c r="AB58" i="3"/>
  <c r="AC58" i="3"/>
  <c r="AD58" i="3"/>
  <c r="AE58" i="3"/>
  <c r="AF58" i="3"/>
  <c r="N30" i="3"/>
  <c r="O30" i="3"/>
  <c r="P30" i="3"/>
  <c r="Q30" i="3"/>
  <c r="R30" i="3"/>
  <c r="S30" i="3"/>
  <c r="T30" i="3"/>
  <c r="U30" i="3"/>
  <c r="V30" i="3"/>
  <c r="W30" i="3"/>
  <c r="X30" i="3"/>
  <c r="Y30" i="3"/>
  <c r="Z30" i="3"/>
  <c r="Z29" i="3" s="1"/>
  <c r="AA30" i="3"/>
  <c r="AB30" i="3"/>
  <c r="AC30" i="3"/>
  <c r="AD30" i="3"/>
  <c r="AD29" i="3" s="1"/>
  <c r="AE30" i="3"/>
  <c r="AF30" i="3"/>
  <c r="N31" i="3"/>
  <c r="O31" i="3"/>
  <c r="P31" i="3"/>
  <c r="Q31" i="3"/>
  <c r="R31" i="3"/>
  <c r="S31" i="3"/>
  <c r="T31" i="3"/>
  <c r="U31" i="3"/>
  <c r="V31" i="3"/>
  <c r="W31" i="3"/>
  <c r="X31" i="3"/>
  <c r="Y31" i="3"/>
  <c r="Z31" i="3"/>
  <c r="AA31" i="3"/>
  <c r="AB31" i="3"/>
  <c r="AC31" i="3"/>
  <c r="AD31" i="3"/>
  <c r="AE31" i="3"/>
  <c r="AF31" i="3"/>
  <c r="N34" i="3"/>
  <c r="O34" i="3"/>
  <c r="P34" i="3"/>
  <c r="Q34" i="3"/>
  <c r="R34" i="3"/>
  <c r="S34" i="3"/>
  <c r="T34" i="3"/>
  <c r="U34" i="3"/>
  <c r="V34" i="3"/>
  <c r="W34" i="3"/>
  <c r="X34" i="3"/>
  <c r="Y34" i="3"/>
  <c r="Z34" i="3"/>
  <c r="AA34" i="3"/>
  <c r="AB34" i="3"/>
  <c r="AC34" i="3"/>
  <c r="AD34" i="3"/>
  <c r="AE34" i="3"/>
  <c r="AF34" i="3"/>
  <c r="N35" i="3"/>
  <c r="O35" i="3"/>
  <c r="P35" i="3"/>
  <c r="Q35" i="3"/>
  <c r="R35" i="3"/>
  <c r="S35" i="3"/>
  <c r="T35" i="3"/>
  <c r="U35" i="3"/>
  <c r="V35" i="3"/>
  <c r="W35" i="3"/>
  <c r="X35" i="3"/>
  <c r="Y35" i="3"/>
  <c r="Z35" i="3"/>
  <c r="AA35" i="3"/>
  <c r="AB35" i="3"/>
  <c r="AC35" i="3"/>
  <c r="AD35" i="3"/>
  <c r="AE35" i="3"/>
  <c r="AF35" i="3"/>
  <c r="N36" i="3"/>
  <c r="O36" i="3"/>
  <c r="P36" i="3"/>
  <c r="Q36" i="3"/>
  <c r="R36" i="3"/>
  <c r="S36" i="3"/>
  <c r="T36" i="3"/>
  <c r="U36" i="3"/>
  <c r="V36" i="3"/>
  <c r="W36" i="3"/>
  <c r="X36" i="3"/>
  <c r="Y36" i="3"/>
  <c r="Z36" i="3"/>
  <c r="AA36" i="3"/>
  <c r="AB36" i="3"/>
  <c r="AC36" i="3"/>
  <c r="AD36" i="3"/>
  <c r="AE36" i="3"/>
  <c r="AF36" i="3"/>
  <c r="AF40" i="3"/>
  <c r="N41" i="3"/>
  <c r="O41" i="3"/>
  <c r="P41" i="3"/>
  <c r="Q41" i="3"/>
  <c r="R41" i="3"/>
  <c r="S41" i="3"/>
  <c r="T41" i="3"/>
  <c r="U41" i="3"/>
  <c r="V41" i="3"/>
  <c r="W41" i="3"/>
  <c r="X41" i="3"/>
  <c r="Y41" i="3"/>
  <c r="Z41" i="3"/>
  <c r="AA41" i="3"/>
  <c r="AB41" i="3"/>
  <c r="AC41" i="3"/>
  <c r="AD41" i="3"/>
  <c r="AE41" i="3"/>
  <c r="AF41" i="3"/>
  <c r="M41" i="3"/>
  <c r="N15" i="3"/>
  <c r="O15" i="3"/>
  <c r="P15" i="3"/>
  <c r="Q15" i="3"/>
  <c r="R15" i="3"/>
  <c r="S15" i="3"/>
  <c r="T15" i="3"/>
  <c r="U15" i="3"/>
  <c r="V15" i="3"/>
  <c r="W15" i="3"/>
  <c r="X15" i="3"/>
  <c r="Y15" i="3"/>
  <c r="Z15" i="3"/>
  <c r="AA15" i="3"/>
  <c r="AB15" i="3"/>
  <c r="AC15" i="3"/>
  <c r="AD15" i="3"/>
  <c r="AE15" i="3"/>
  <c r="AF15" i="3"/>
  <c r="N21" i="3"/>
  <c r="O21" i="3"/>
  <c r="P21" i="3"/>
  <c r="Q21" i="3"/>
  <c r="R21" i="3"/>
  <c r="S21" i="3"/>
  <c r="T21" i="3"/>
  <c r="U21" i="3"/>
  <c r="V21" i="3"/>
  <c r="W21" i="3"/>
  <c r="X21" i="3"/>
  <c r="Y21" i="3"/>
  <c r="Z21" i="3"/>
  <c r="AA21" i="3"/>
  <c r="AB21" i="3"/>
  <c r="AC21" i="3"/>
  <c r="AD21" i="3"/>
  <c r="AE21" i="3"/>
  <c r="AF21" i="3"/>
  <c r="AG73" i="3"/>
  <c r="AG72" i="3"/>
  <c r="AG63" i="3"/>
  <c r="AG62" i="3"/>
  <c r="AG60" i="3"/>
  <c r="AG59" i="3"/>
  <c r="AG45" i="3"/>
  <c r="AG43" i="3"/>
  <c r="AG42" i="3"/>
  <c r="L8" i="3"/>
  <c r="L7" i="3" s="1"/>
  <c r="L6" i="3" s="1"/>
  <c r="L15" i="3"/>
  <c r="L19" i="3"/>
  <c r="L18" i="3" s="1"/>
  <c r="L17" i="3" s="1"/>
  <c r="L21" i="3"/>
  <c r="L58" i="3"/>
  <c r="L52" i="3"/>
  <c r="L49" i="3"/>
  <c r="L61" i="3"/>
  <c r="L32" i="3"/>
  <c r="L41" i="3"/>
  <c r="L37" i="3"/>
  <c r="L29" i="3"/>
  <c r="L44" i="3"/>
  <c r="L71" i="3"/>
  <c r="AA142" i="42"/>
  <c r="D332" i="57" a="1"/>
  <c r="D334" i="57" s="1"/>
  <c r="D494" i="57" a="1"/>
  <c r="D494" i="57" s="1"/>
  <c r="W25" i="57"/>
  <c r="W24" i="57"/>
  <c r="W23" i="57"/>
  <c r="W22" i="57"/>
  <c r="W21" i="57"/>
  <c r="W20" i="57"/>
  <c r="W19" i="57"/>
  <c r="W18" i="57"/>
  <c r="W17" i="57"/>
  <c r="W16" i="57"/>
  <c r="W15" i="57"/>
  <c r="W14" i="57"/>
  <c r="W13" i="57"/>
  <c r="W12" i="57"/>
  <c r="W11" i="57"/>
  <c r="W10" i="57"/>
  <c r="W9" i="57"/>
  <c r="W8" i="57"/>
  <c r="W6" i="57"/>
  <c r="W7" i="57"/>
  <c r="M29" i="31"/>
  <c r="N53" i="3" s="1"/>
  <c r="N29" i="31"/>
  <c r="O53" i="3" s="1"/>
  <c r="O29" i="31"/>
  <c r="P53" i="3" s="1"/>
  <c r="P29" i="31"/>
  <c r="Q53" i="3" s="1"/>
  <c r="Q29" i="31"/>
  <c r="R53" i="3" s="1"/>
  <c r="R29" i="31"/>
  <c r="S53" i="3" s="1"/>
  <c r="S29" i="31"/>
  <c r="T53" i="3" s="1"/>
  <c r="T29" i="31"/>
  <c r="U53" i="3" s="1"/>
  <c r="U29" i="31"/>
  <c r="V53" i="3" s="1"/>
  <c r="V29" i="31"/>
  <c r="W53" i="3" s="1"/>
  <c r="W29" i="31"/>
  <c r="X53" i="3" s="1"/>
  <c r="X29" i="31"/>
  <c r="Y53" i="3" s="1"/>
  <c r="Y29" i="31"/>
  <c r="Z53" i="3" s="1"/>
  <c r="Z29" i="31"/>
  <c r="AA53" i="3" s="1"/>
  <c r="AA29" i="31"/>
  <c r="AB53" i="3" s="1"/>
  <c r="AB29" i="31"/>
  <c r="AC53" i="3" s="1"/>
  <c r="AC29" i="31"/>
  <c r="AD53" i="3" s="1"/>
  <c r="AD29" i="31"/>
  <c r="AE53" i="3" s="1"/>
  <c r="AE29" i="31"/>
  <c r="AF53" i="3" s="1"/>
  <c r="M32" i="31"/>
  <c r="N55" i="3" s="1"/>
  <c r="N32" i="31"/>
  <c r="O55" i="3" s="1"/>
  <c r="O32" i="31"/>
  <c r="P55" i="3" s="1"/>
  <c r="P32" i="31"/>
  <c r="Q55" i="3" s="1"/>
  <c r="Q32" i="31"/>
  <c r="R55" i="3" s="1"/>
  <c r="R32" i="31"/>
  <c r="S55" i="3" s="1"/>
  <c r="S32" i="31"/>
  <c r="T55" i="3" s="1"/>
  <c r="T32" i="31"/>
  <c r="U55" i="3" s="1"/>
  <c r="U32" i="31"/>
  <c r="V55" i="3" s="1"/>
  <c r="V32" i="31"/>
  <c r="W32" i="31"/>
  <c r="X55" i="3" s="1"/>
  <c r="X32" i="31"/>
  <c r="Y32" i="31"/>
  <c r="Z55" i="3" s="1"/>
  <c r="Z32" i="31"/>
  <c r="AA55" i="3" s="1"/>
  <c r="AA32" i="31"/>
  <c r="AB55" i="3" s="1"/>
  <c r="AB32" i="31"/>
  <c r="AC55" i="3" s="1"/>
  <c r="AC32" i="31"/>
  <c r="AD55" i="3" s="1"/>
  <c r="AD32" i="31"/>
  <c r="AE55" i="3" s="1"/>
  <c r="AE32" i="31"/>
  <c r="AF55" i="3" s="1"/>
  <c r="M38" i="31"/>
  <c r="N56" i="3" s="1"/>
  <c r="N38" i="31"/>
  <c r="O56" i="3" s="1"/>
  <c r="O38" i="31"/>
  <c r="P56" i="3" s="1"/>
  <c r="P38" i="31"/>
  <c r="Q56" i="3" s="1"/>
  <c r="Q38" i="31"/>
  <c r="R56" i="3" s="1"/>
  <c r="R38" i="31"/>
  <c r="S56" i="3" s="1"/>
  <c r="S38" i="31"/>
  <c r="T56" i="3" s="1"/>
  <c r="T38" i="31"/>
  <c r="U56" i="3" s="1"/>
  <c r="U38" i="31"/>
  <c r="V56" i="3" s="1"/>
  <c r="V38" i="31"/>
  <c r="W56" i="3" s="1"/>
  <c r="W38" i="31"/>
  <c r="X56" i="3" s="1"/>
  <c r="X38" i="31"/>
  <c r="Y56" i="3" s="1"/>
  <c r="Y38" i="31"/>
  <c r="Z56" i="3" s="1"/>
  <c r="Z38" i="31"/>
  <c r="AA56" i="3" s="1"/>
  <c r="AA38" i="31"/>
  <c r="AB56" i="3" s="1"/>
  <c r="AB38" i="31"/>
  <c r="AC56" i="3" s="1"/>
  <c r="AC38" i="31"/>
  <c r="AD56" i="3" s="1"/>
  <c r="AD38" i="31"/>
  <c r="AE56" i="3" s="1"/>
  <c r="AE38" i="31"/>
  <c r="AF56" i="3" s="1"/>
  <c r="L38" i="31"/>
  <c r="L32" i="31"/>
  <c r="L29" i="31"/>
  <c r="M11" i="31"/>
  <c r="N33" i="3" s="1"/>
  <c r="N11" i="31"/>
  <c r="O33" i="3" s="1"/>
  <c r="O11" i="31"/>
  <c r="P33" i="3" s="1"/>
  <c r="P11" i="31"/>
  <c r="Q33" i="3" s="1"/>
  <c r="Q11" i="31"/>
  <c r="R33" i="3" s="1"/>
  <c r="R11" i="31"/>
  <c r="S33" i="3" s="1"/>
  <c r="S11" i="31"/>
  <c r="T33" i="3" s="1"/>
  <c r="T11" i="31"/>
  <c r="U33" i="3" s="1"/>
  <c r="U11" i="31"/>
  <c r="V33" i="3" s="1"/>
  <c r="V11" i="31"/>
  <c r="W33" i="3" s="1"/>
  <c r="W11" i="31"/>
  <c r="X33" i="3" s="1"/>
  <c r="X11" i="31"/>
  <c r="Y33" i="3" s="1"/>
  <c r="Y11" i="31"/>
  <c r="Z33" i="3" s="1"/>
  <c r="Z11" i="31"/>
  <c r="AA33" i="3" s="1"/>
  <c r="AA11" i="31"/>
  <c r="AB33" i="3" s="1"/>
  <c r="AB11" i="31"/>
  <c r="AC33" i="3" s="1"/>
  <c r="AC11" i="31"/>
  <c r="AD33" i="3" s="1"/>
  <c r="AD11" i="31"/>
  <c r="AE33" i="3" s="1"/>
  <c r="AE11" i="31"/>
  <c r="AF33" i="3" s="1"/>
  <c r="M14" i="31"/>
  <c r="N14" i="31"/>
  <c r="O14" i="31"/>
  <c r="P14" i="31"/>
  <c r="Q14" i="31"/>
  <c r="R14" i="31"/>
  <c r="S14" i="31"/>
  <c r="T14" i="31"/>
  <c r="U14" i="31"/>
  <c r="V14" i="31"/>
  <c r="W14" i="31"/>
  <c r="X14" i="31"/>
  <c r="Y14" i="31"/>
  <c r="Z14" i="31"/>
  <c r="AA14" i="31"/>
  <c r="AB14" i="31"/>
  <c r="AC14" i="31"/>
  <c r="AD14" i="31"/>
  <c r="AE14" i="31"/>
  <c r="M20" i="31"/>
  <c r="N20" i="31"/>
  <c r="O20" i="31"/>
  <c r="P20" i="31"/>
  <c r="Q20" i="31"/>
  <c r="R20" i="31"/>
  <c r="S20" i="31"/>
  <c r="T20" i="31"/>
  <c r="U20" i="31"/>
  <c r="V20" i="31"/>
  <c r="W20" i="31"/>
  <c r="X20" i="31"/>
  <c r="Y20" i="31"/>
  <c r="Z20" i="31"/>
  <c r="AA20" i="31"/>
  <c r="AB20" i="31"/>
  <c r="AC20" i="31"/>
  <c r="AD20" i="31"/>
  <c r="AE20" i="31"/>
  <c r="L20" i="31"/>
  <c r="L14" i="31"/>
  <c r="L11" i="31"/>
  <c r="I26" i="57"/>
  <c r="J26" i="57"/>
  <c r="K26" i="57"/>
  <c r="L26" i="57"/>
  <c r="M26" i="57"/>
  <c r="U36" i="17" l="1"/>
  <c r="AE29" i="3"/>
  <c r="AA29" i="3"/>
  <c r="W29" i="3"/>
  <c r="S29" i="3"/>
  <c r="O29" i="3"/>
  <c r="V29" i="3"/>
  <c r="R29" i="3"/>
  <c r="N29" i="3"/>
  <c r="X36" i="17"/>
  <c r="AC36" i="17"/>
  <c r="AF49" i="3"/>
  <c r="AB49" i="3"/>
  <c r="X49" i="3"/>
  <c r="T49" i="3"/>
  <c r="AE49" i="3"/>
  <c r="AA49" i="3"/>
  <c r="W49" i="3"/>
  <c r="S49" i="3"/>
  <c r="O49" i="3"/>
  <c r="Y36" i="17"/>
  <c r="T36" i="17"/>
  <c r="V28" i="31"/>
  <c r="AG41" i="3"/>
  <c r="W55" i="3"/>
  <c r="X28" i="31"/>
  <c r="Y55" i="3"/>
  <c r="Y52" i="3" s="1"/>
  <c r="Q36" i="17"/>
  <c r="AB36" i="17"/>
  <c r="AB10" i="31"/>
  <c r="AB20" i="46" s="1"/>
  <c r="AB19" i="46" s="1"/>
  <c r="X10" i="31"/>
  <c r="X20" i="46" s="1"/>
  <c r="X19" i="46" s="1"/>
  <c r="T10" i="31"/>
  <c r="T20" i="46" s="1"/>
  <c r="T19" i="46" s="1"/>
  <c r="P10" i="31"/>
  <c r="P20" i="46" s="1"/>
  <c r="P19" i="46" s="1"/>
  <c r="AB28" i="31"/>
  <c r="T28" i="31"/>
  <c r="P28" i="31"/>
  <c r="AC49" i="3"/>
  <c r="Y49" i="3"/>
  <c r="U49" i="3"/>
  <c r="Q49" i="3"/>
  <c r="AE36" i="17"/>
  <c r="AA36" i="17"/>
  <c r="W36" i="17"/>
  <c r="S36" i="17"/>
  <c r="O36" i="17"/>
  <c r="AF29" i="3"/>
  <c r="AB29" i="3"/>
  <c r="X29" i="3"/>
  <c r="T29" i="3"/>
  <c r="P29" i="3"/>
  <c r="P49" i="3"/>
  <c r="AD15" i="17"/>
  <c r="Z15" i="17"/>
  <c r="V15" i="17"/>
  <c r="R15" i="17"/>
  <c r="AB15" i="17"/>
  <c r="X15" i="17"/>
  <c r="T15" i="17"/>
  <c r="P15" i="17"/>
  <c r="AD36" i="17"/>
  <c r="Z36" i="17"/>
  <c r="V36" i="17"/>
  <c r="R36" i="17"/>
  <c r="AE32" i="3"/>
  <c r="AA32" i="3"/>
  <c r="W32" i="3"/>
  <c r="S32" i="3"/>
  <c r="O32" i="3"/>
  <c r="AD32" i="3"/>
  <c r="Z32" i="3"/>
  <c r="V32" i="3"/>
  <c r="R32" i="3"/>
  <c r="AF32" i="3"/>
  <c r="AB32" i="3"/>
  <c r="X32" i="3"/>
  <c r="T32" i="3"/>
  <c r="P32" i="3"/>
  <c r="AF52" i="3"/>
  <c r="AB52" i="3"/>
  <c r="X52" i="3"/>
  <c r="T52" i="3"/>
  <c r="P52" i="3"/>
  <c r="AE52" i="3"/>
  <c r="AA52" i="3"/>
  <c r="W52" i="3"/>
  <c r="S52" i="3"/>
  <c r="AC52" i="3"/>
  <c r="U52" i="3"/>
  <c r="Q52" i="3"/>
  <c r="AC29" i="3"/>
  <c r="Y29" i="3"/>
  <c r="U29" i="3"/>
  <c r="Q29" i="3"/>
  <c r="AD52" i="3"/>
  <c r="Z52" i="3"/>
  <c r="V52" i="3"/>
  <c r="R52" i="3"/>
  <c r="N52" i="3"/>
  <c r="AC32" i="3"/>
  <c r="Y32" i="3"/>
  <c r="U32" i="3"/>
  <c r="Q32" i="3"/>
  <c r="AD49" i="3"/>
  <c r="Z49" i="3"/>
  <c r="V49" i="3"/>
  <c r="R49" i="3"/>
  <c r="N49" i="3"/>
  <c r="AF23" i="17"/>
  <c r="AB23" i="17"/>
  <c r="X23" i="17"/>
  <c r="T23" i="17"/>
  <c r="P23" i="17"/>
  <c r="AD23" i="17"/>
  <c r="Z23" i="17"/>
  <c r="V23" i="17"/>
  <c r="R23" i="17"/>
  <c r="AF36" i="17"/>
  <c r="AD35" i="17"/>
  <c r="Z35" i="17"/>
  <c r="Z34" i="17" s="1"/>
  <c r="V35" i="17"/>
  <c r="V34" i="17" s="1"/>
  <c r="R35" i="17"/>
  <c r="AE23" i="17"/>
  <c r="AA23" i="17"/>
  <c r="W23" i="17"/>
  <c r="S23" i="17"/>
  <c r="O23" i="17"/>
  <c r="AC23" i="17"/>
  <c r="Y23" i="17"/>
  <c r="U23" i="17"/>
  <c r="Q23" i="17"/>
  <c r="AC35" i="17"/>
  <c r="AC34" i="17" s="1"/>
  <c r="Y35" i="17"/>
  <c r="Y34" i="17" s="1"/>
  <c r="U35" i="17"/>
  <c r="U34" i="17" s="1"/>
  <c r="Q15" i="17"/>
  <c r="AF15" i="17"/>
  <c r="Q35" i="17"/>
  <c r="AF35" i="17"/>
  <c r="AF34" i="17" s="1"/>
  <c r="X35" i="17"/>
  <c r="X34" i="17" s="1"/>
  <c r="P35" i="17"/>
  <c r="P34" i="17" s="1"/>
  <c r="AB35" i="17"/>
  <c r="AB34" i="17" s="1"/>
  <c r="T35" i="17"/>
  <c r="T34" i="17" s="1"/>
  <c r="AC15" i="17"/>
  <c r="Y15" i="17"/>
  <c r="U15" i="17"/>
  <c r="AE35" i="17"/>
  <c r="AE34" i="17" s="1"/>
  <c r="AA35" i="17"/>
  <c r="AA34" i="17" s="1"/>
  <c r="W35" i="17"/>
  <c r="S35" i="17"/>
  <c r="O35" i="17"/>
  <c r="O34" i="17" s="1"/>
  <c r="AA6" i="17"/>
  <c r="R6" i="17"/>
  <c r="Z6" i="17"/>
  <c r="S6" i="17"/>
  <c r="AD6" i="17"/>
  <c r="V6" i="17"/>
  <c r="AE6" i="17"/>
  <c r="W6" i="17"/>
  <c r="O6" i="17"/>
  <c r="AF6" i="17"/>
  <c r="AB6" i="17"/>
  <c r="X6" i="17"/>
  <c r="T6" i="17"/>
  <c r="P6" i="17"/>
  <c r="Q6" i="17"/>
  <c r="AC6" i="17"/>
  <c r="Y6" i="17"/>
  <c r="U6" i="17"/>
  <c r="O52" i="3"/>
  <c r="N32" i="3"/>
  <c r="L48" i="3"/>
  <c r="L47" i="3" s="1"/>
  <c r="L46" i="3" s="1"/>
  <c r="L67" i="3" s="1"/>
  <c r="L70" i="3" s="1"/>
  <c r="L76" i="3" s="1"/>
  <c r="AD28" i="31"/>
  <c r="Z28" i="31"/>
  <c r="R28" i="31"/>
  <c r="N28" i="31"/>
  <c r="AD10" i="31"/>
  <c r="AD20" i="46" s="1"/>
  <c r="AD19" i="46" s="1"/>
  <c r="V10" i="31"/>
  <c r="V20" i="46" s="1"/>
  <c r="V19" i="46" s="1"/>
  <c r="R10" i="31"/>
  <c r="R20" i="46" s="1"/>
  <c r="R19" i="46" s="1"/>
  <c r="AE10" i="31"/>
  <c r="AE20" i="46" s="1"/>
  <c r="AE19" i="46" s="1"/>
  <c r="AA10" i="31"/>
  <c r="AA20" i="46" s="1"/>
  <c r="AA19" i="46" s="1"/>
  <c r="W10" i="31"/>
  <c r="W20" i="46" s="1"/>
  <c r="W19" i="46" s="1"/>
  <c r="S10" i="31"/>
  <c r="S20" i="46" s="1"/>
  <c r="S19" i="46" s="1"/>
  <c r="O10" i="31"/>
  <c r="O20" i="46" s="1"/>
  <c r="O19" i="46" s="1"/>
  <c r="AC10" i="31"/>
  <c r="AC20" i="46" s="1"/>
  <c r="AC19" i="46" s="1"/>
  <c r="Y10" i="31"/>
  <c r="Y20" i="46" s="1"/>
  <c r="Y19" i="46" s="1"/>
  <c r="U10" i="31"/>
  <c r="U20" i="46" s="1"/>
  <c r="U19" i="46" s="1"/>
  <c r="Q10" i="31"/>
  <c r="Q20" i="46" s="1"/>
  <c r="Q19" i="46" s="1"/>
  <c r="M10" i="31"/>
  <c r="M20" i="46" s="1"/>
  <c r="M19" i="46" s="1"/>
  <c r="L28" i="31"/>
  <c r="Z10" i="31"/>
  <c r="Z20" i="46" s="1"/>
  <c r="Z19" i="46" s="1"/>
  <c r="N10" i="31"/>
  <c r="N20" i="46" s="1"/>
  <c r="N19" i="46" s="1"/>
  <c r="AE28" i="31"/>
  <c r="AA28" i="31"/>
  <c r="W28" i="31"/>
  <c r="S28" i="31"/>
  <c r="O28" i="31"/>
  <c r="AC28" i="31"/>
  <c r="Y28" i="31"/>
  <c r="U28" i="31"/>
  <c r="Q28" i="31"/>
  <c r="M28" i="31"/>
  <c r="D344" i="57"/>
  <c r="D337" i="57"/>
  <c r="D507" i="57"/>
  <c r="D512" i="57"/>
  <c r="D505" i="57"/>
  <c r="D499" i="57"/>
  <c r="D349" i="57"/>
  <c r="D343" i="57"/>
  <c r="D336" i="57"/>
  <c r="D511" i="57"/>
  <c r="D504" i="57"/>
  <c r="D496" i="57"/>
  <c r="D348" i="57"/>
  <c r="D341" i="57"/>
  <c r="D333" i="57"/>
  <c r="D500" i="57"/>
  <c r="D509" i="57"/>
  <c r="D501" i="57"/>
  <c r="D495" i="57"/>
  <c r="D347" i="57"/>
  <c r="D339" i="57"/>
  <c r="D332" i="57"/>
  <c r="D513" i="57"/>
  <c r="D508" i="57"/>
  <c r="D503" i="57"/>
  <c r="D497" i="57"/>
  <c r="D351" i="57"/>
  <c r="D345" i="57"/>
  <c r="D340" i="57"/>
  <c r="D335" i="57"/>
  <c r="D350" i="57"/>
  <c r="D346" i="57"/>
  <c r="D342" i="57"/>
  <c r="D338" i="57"/>
  <c r="D510" i="57"/>
  <c r="D506" i="57"/>
  <c r="D502" i="57"/>
  <c r="D498" i="57"/>
  <c r="L10" i="31"/>
  <c r="L20" i="46" s="1"/>
  <c r="L19" i="46" s="1"/>
  <c r="AG16" i="3"/>
  <c r="AG22" i="3"/>
  <c r="AG23" i="3"/>
  <c r="R34" i="17" l="1"/>
  <c r="S34" i="17"/>
  <c r="Q34" i="17"/>
  <c r="W34" i="17"/>
  <c r="AD34" i="17"/>
  <c r="M7" i="17"/>
  <c r="N7" i="17"/>
  <c r="M11" i="17"/>
  <c r="N11" i="17"/>
  <c r="M16" i="17"/>
  <c r="N16" i="17"/>
  <c r="M19" i="17"/>
  <c r="N19" i="17"/>
  <c r="AG7" i="17" l="1"/>
  <c r="AG19" i="17"/>
  <c r="AG11" i="17"/>
  <c r="AG16" i="17"/>
  <c r="N15" i="17"/>
  <c r="M15" i="17"/>
  <c r="F567" i="57"/>
  <c r="F566" i="57"/>
  <c r="F565" i="57"/>
  <c r="F564" i="57"/>
  <c r="F563" i="57"/>
  <c r="F562" i="57"/>
  <c r="F561" i="57"/>
  <c r="F560" i="57"/>
  <c r="F559" i="57"/>
  <c r="F558" i="57"/>
  <c r="F557" i="57"/>
  <c r="F556" i="57"/>
  <c r="F555" i="57"/>
  <c r="F554" i="57"/>
  <c r="F553" i="57"/>
  <c r="F552" i="57"/>
  <c r="F551" i="57"/>
  <c r="F550" i="57"/>
  <c r="F549" i="57"/>
  <c r="F548" i="57"/>
  <c r="D548" i="57" a="1"/>
  <c r="D566" i="57" s="1"/>
  <c r="F540" i="57"/>
  <c r="F539" i="57"/>
  <c r="F538" i="57"/>
  <c r="F537" i="57"/>
  <c r="F536" i="57"/>
  <c r="F535" i="57"/>
  <c r="F534" i="57"/>
  <c r="F533" i="57"/>
  <c r="F532" i="57"/>
  <c r="F531" i="57"/>
  <c r="F530" i="57"/>
  <c r="F529" i="57"/>
  <c r="F528" i="57"/>
  <c r="F527" i="57"/>
  <c r="F526" i="57"/>
  <c r="F525" i="57"/>
  <c r="F524" i="57"/>
  <c r="F523" i="57"/>
  <c r="F522" i="57"/>
  <c r="F521" i="57"/>
  <c r="D521" i="57" a="1"/>
  <c r="F513" i="57"/>
  <c r="F512" i="57"/>
  <c r="F511" i="57"/>
  <c r="F510" i="57"/>
  <c r="F509" i="57"/>
  <c r="F508" i="57"/>
  <c r="F507" i="57"/>
  <c r="F506" i="57"/>
  <c r="F505" i="57"/>
  <c r="F504" i="57"/>
  <c r="F503" i="57"/>
  <c r="F502" i="57"/>
  <c r="F501" i="57"/>
  <c r="F500" i="57"/>
  <c r="F499" i="57"/>
  <c r="F498" i="57"/>
  <c r="F497" i="57"/>
  <c r="F496" i="57"/>
  <c r="F495" i="57"/>
  <c r="F494" i="57"/>
  <c r="E497" i="57"/>
  <c r="G497" i="57" s="1"/>
  <c r="F486" i="57"/>
  <c r="F485" i="57"/>
  <c r="F484" i="57"/>
  <c r="F483" i="57"/>
  <c r="F482" i="57"/>
  <c r="F481" i="57"/>
  <c r="F480" i="57"/>
  <c r="F479" i="57"/>
  <c r="F478" i="57"/>
  <c r="F477" i="57"/>
  <c r="F476" i="57"/>
  <c r="F475" i="57"/>
  <c r="F474" i="57"/>
  <c r="F473" i="57"/>
  <c r="F472" i="57"/>
  <c r="F471" i="57"/>
  <c r="F470" i="57"/>
  <c r="F469" i="57"/>
  <c r="F468" i="57"/>
  <c r="F467" i="57"/>
  <c r="D467" i="57" a="1"/>
  <c r="D481" i="57" s="1"/>
  <c r="F459" i="57"/>
  <c r="F458" i="57"/>
  <c r="F457" i="57"/>
  <c r="F456" i="57"/>
  <c r="F455" i="57"/>
  <c r="F454" i="57"/>
  <c r="F453" i="57"/>
  <c r="F452" i="57"/>
  <c r="F451" i="57"/>
  <c r="F450" i="57"/>
  <c r="F449" i="57"/>
  <c r="F448" i="57"/>
  <c r="F447" i="57"/>
  <c r="F446" i="57"/>
  <c r="F445" i="57"/>
  <c r="F444" i="57"/>
  <c r="F443" i="57"/>
  <c r="F442" i="57"/>
  <c r="F441" i="57"/>
  <c r="F440" i="57"/>
  <c r="D440" i="57" a="1"/>
  <c r="D459" i="57" s="1"/>
  <c r="E459" i="57" s="1"/>
  <c r="F432" i="57"/>
  <c r="F431" i="57"/>
  <c r="F430" i="57"/>
  <c r="F429" i="57"/>
  <c r="F428" i="57"/>
  <c r="F427" i="57"/>
  <c r="F426" i="57"/>
  <c r="F425" i="57"/>
  <c r="F424" i="57"/>
  <c r="F423" i="57"/>
  <c r="F422" i="57"/>
  <c r="F421" i="57"/>
  <c r="F420" i="57"/>
  <c r="F419" i="57"/>
  <c r="F418" i="57"/>
  <c r="F417" i="57"/>
  <c r="F416" i="57"/>
  <c r="F415" i="57"/>
  <c r="F414" i="57"/>
  <c r="F413" i="57"/>
  <c r="D413" i="57" a="1"/>
  <c r="D430" i="57" s="1"/>
  <c r="F405" i="57"/>
  <c r="F404" i="57"/>
  <c r="F403" i="57"/>
  <c r="F402" i="57"/>
  <c r="F401" i="57"/>
  <c r="F400" i="57"/>
  <c r="F399" i="57"/>
  <c r="F398" i="57"/>
  <c r="F397" i="57"/>
  <c r="F396" i="57"/>
  <c r="F395" i="57"/>
  <c r="F394" i="57"/>
  <c r="F393" i="57"/>
  <c r="F392" i="57"/>
  <c r="F391" i="57"/>
  <c r="F390" i="57"/>
  <c r="F389" i="57"/>
  <c r="F388" i="57"/>
  <c r="F387" i="57"/>
  <c r="F386" i="57"/>
  <c r="D386" i="57" a="1"/>
  <c r="D400" i="57" s="1"/>
  <c r="F378" i="57"/>
  <c r="F377" i="57"/>
  <c r="F376" i="57"/>
  <c r="F375" i="57"/>
  <c r="F374" i="57"/>
  <c r="F373" i="57"/>
  <c r="F372" i="57"/>
  <c r="F371" i="57"/>
  <c r="F370" i="57"/>
  <c r="F369" i="57"/>
  <c r="F368" i="57"/>
  <c r="F367" i="57"/>
  <c r="F366" i="57"/>
  <c r="F365" i="57"/>
  <c r="F364" i="57"/>
  <c r="F363" i="57"/>
  <c r="F362" i="57"/>
  <c r="F361" i="57"/>
  <c r="F360" i="57"/>
  <c r="F359" i="57"/>
  <c r="D359" i="57" a="1"/>
  <c r="D376" i="57" s="1"/>
  <c r="F351" i="57"/>
  <c r="F350" i="57"/>
  <c r="F349" i="57"/>
  <c r="F348" i="57"/>
  <c r="F347" i="57"/>
  <c r="F346" i="57"/>
  <c r="F345" i="57"/>
  <c r="F344" i="57"/>
  <c r="F343" i="57"/>
  <c r="F342" i="57"/>
  <c r="F341" i="57"/>
  <c r="F340" i="57"/>
  <c r="F339" i="57"/>
  <c r="F338" i="57"/>
  <c r="F337" i="57"/>
  <c r="F336" i="57"/>
  <c r="F335" i="57"/>
  <c r="F334" i="57"/>
  <c r="F333" i="57"/>
  <c r="F332" i="57"/>
  <c r="F324" i="57"/>
  <c r="F323" i="57"/>
  <c r="F322" i="57"/>
  <c r="F321" i="57"/>
  <c r="F320" i="57"/>
  <c r="F319" i="57"/>
  <c r="F318" i="57"/>
  <c r="F317" i="57"/>
  <c r="F316" i="57"/>
  <c r="F315" i="57"/>
  <c r="F314" i="57"/>
  <c r="F313" i="57"/>
  <c r="F312" i="57"/>
  <c r="F311" i="57"/>
  <c r="F310" i="57"/>
  <c r="F309" i="57"/>
  <c r="F308" i="57"/>
  <c r="F307" i="57"/>
  <c r="F306" i="57"/>
  <c r="F305" i="57"/>
  <c r="D305" i="57" a="1"/>
  <c r="D324" i="57" s="1"/>
  <c r="F297" i="57"/>
  <c r="F296" i="57"/>
  <c r="F295" i="57"/>
  <c r="F294" i="57"/>
  <c r="F293" i="57"/>
  <c r="F292" i="57"/>
  <c r="F291" i="57"/>
  <c r="F290" i="57"/>
  <c r="F289" i="57"/>
  <c r="F288" i="57"/>
  <c r="F287" i="57"/>
  <c r="F286" i="57"/>
  <c r="F285" i="57"/>
  <c r="F284" i="57"/>
  <c r="F283" i="57"/>
  <c r="F282" i="57"/>
  <c r="F281" i="57"/>
  <c r="F280" i="57"/>
  <c r="F279" i="57"/>
  <c r="F278" i="57"/>
  <c r="D278" i="57" a="1"/>
  <c r="D297" i="57" s="1"/>
  <c r="F270" i="57"/>
  <c r="F269" i="57"/>
  <c r="F268" i="57"/>
  <c r="F267" i="57"/>
  <c r="F266" i="57"/>
  <c r="F265" i="57"/>
  <c r="F264" i="57"/>
  <c r="F263" i="57"/>
  <c r="F262" i="57"/>
  <c r="F261" i="57"/>
  <c r="F260" i="57"/>
  <c r="F259" i="57"/>
  <c r="F258" i="57"/>
  <c r="F257" i="57"/>
  <c r="F256" i="57"/>
  <c r="F255" i="57"/>
  <c r="F254" i="57"/>
  <c r="F253" i="57"/>
  <c r="F252" i="57"/>
  <c r="F251" i="57"/>
  <c r="D251" i="57" a="1"/>
  <c r="D264" i="57" s="1"/>
  <c r="F243" i="57"/>
  <c r="F242" i="57"/>
  <c r="F241" i="57"/>
  <c r="F240" i="57"/>
  <c r="F239" i="57"/>
  <c r="F238" i="57"/>
  <c r="F237" i="57"/>
  <c r="F236" i="57"/>
  <c r="F235" i="57"/>
  <c r="F234" i="57"/>
  <c r="F233" i="57"/>
  <c r="F232" i="57"/>
  <c r="F231" i="57"/>
  <c r="F230" i="57"/>
  <c r="F229" i="57"/>
  <c r="F228" i="57"/>
  <c r="F227" i="57"/>
  <c r="F226" i="57"/>
  <c r="F225" i="57"/>
  <c r="F224" i="57"/>
  <c r="D224" i="57" a="1"/>
  <c r="D243" i="57" s="1"/>
  <c r="F216" i="57"/>
  <c r="F215" i="57"/>
  <c r="F214" i="57"/>
  <c r="F213" i="57"/>
  <c r="F212" i="57"/>
  <c r="F211" i="57"/>
  <c r="F210" i="57"/>
  <c r="F209" i="57"/>
  <c r="F208" i="57"/>
  <c r="F207" i="57"/>
  <c r="F206" i="57"/>
  <c r="F205" i="57"/>
  <c r="F204" i="57"/>
  <c r="F203" i="57"/>
  <c r="F202" i="57"/>
  <c r="F201" i="57"/>
  <c r="F200" i="57"/>
  <c r="F199" i="57"/>
  <c r="F198" i="57"/>
  <c r="F197" i="57"/>
  <c r="D197" i="57" a="1"/>
  <c r="D216" i="57" s="1"/>
  <c r="F189" i="57"/>
  <c r="F188" i="57"/>
  <c r="F187" i="57"/>
  <c r="F186" i="57"/>
  <c r="F185" i="57"/>
  <c r="F184" i="57"/>
  <c r="F183" i="57"/>
  <c r="F182" i="57"/>
  <c r="F181" i="57"/>
  <c r="F180" i="57"/>
  <c r="F179" i="57"/>
  <c r="F178" i="57"/>
  <c r="F177" i="57"/>
  <c r="F176" i="57"/>
  <c r="F175" i="57"/>
  <c r="F174" i="57"/>
  <c r="F173" i="57"/>
  <c r="F172" i="57"/>
  <c r="F171" i="57"/>
  <c r="F170" i="57"/>
  <c r="D170" i="57" a="1"/>
  <c r="D189" i="57" s="1"/>
  <c r="F162" i="57"/>
  <c r="F161" i="57"/>
  <c r="F160" i="57"/>
  <c r="F159" i="57"/>
  <c r="F158" i="57"/>
  <c r="F157" i="57"/>
  <c r="F156" i="57"/>
  <c r="F155" i="57"/>
  <c r="F154" i="57"/>
  <c r="F153" i="57"/>
  <c r="F152" i="57"/>
  <c r="F151" i="57"/>
  <c r="F150" i="57"/>
  <c r="F149" i="57"/>
  <c r="F148" i="57"/>
  <c r="F147" i="57"/>
  <c r="F146" i="57"/>
  <c r="F145" i="57"/>
  <c r="F144" i="57"/>
  <c r="F143" i="57"/>
  <c r="D143" i="57" a="1"/>
  <c r="D155" i="57" s="1"/>
  <c r="F135" i="57"/>
  <c r="F134" i="57"/>
  <c r="F133" i="57"/>
  <c r="F132" i="57"/>
  <c r="F131" i="57"/>
  <c r="F130" i="57"/>
  <c r="F129" i="57"/>
  <c r="F128" i="57"/>
  <c r="F127" i="57"/>
  <c r="F126" i="57"/>
  <c r="F125" i="57"/>
  <c r="F124" i="57"/>
  <c r="F123" i="57"/>
  <c r="F122" i="57"/>
  <c r="F121" i="57"/>
  <c r="F120" i="57"/>
  <c r="F119" i="57"/>
  <c r="F118" i="57"/>
  <c r="F117" i="57"/>
  <c r="F116" i="57"/>
  <c r="D116" i="57" a="1"/>
  <c r="D132" i="57" s="1"/>
  <c r="F108" i="57"/>
  <c r="F107" i="57"/>
  <c r="F106" i="57"/>
  <c r="F105" i="57"/>
  <c r="F104" i="57"/>
  <c r="F103" i="57"/>
  <c r="F102" i="57"/>
  <c r="F101" i="57"/>
  <c r="F100" i="57"/>
  <c r="F99" i="57"/>
  <c r="F98" i="57"/>
  <c r="F97" i="57"/>
  <c r="F96" i="57"/>
  <c r="F95" i="57"/>
  <c r="F94" i="57"/>
  <c r="F93" i="57"/>
  <c r="F92" i="57"/>
  <c r="F91" i="57"/>
  <c r="F90" i="57"/>
  <c r="F89" i="57"/>
  <c r="D89" i="57" a="1"/>
  <c r="F81" i="57"/>
  <c r="F80" i="57"/>
  <c r="F79" i="57"/>
  <c r="F78" i="57"/>
  <c r="F77" i="57"/>
  <c r="F76" i="57"/>
  <c r="F75" i="57"/>
  <c r="F74" i="57"/>
  <c r="F73" i="57"/>
  <c r="F72" i="57"/>
  <c r="F71" i="57"/>
  <c r="F70" i="57"/>
  <c r="F69" i="57"/>
  <c r="F68" i="57"/>
  <c r="F67" i="57"/>
  <c r="F66" i="57"/>
  <c r="F65" i="57"/>
  <c r="F64" i="57"/>
  <c r="F63" i="57"/>
  <c r="F62" i="57"/>
  <c r="D62" i="57" a="1"/>
  <c r="D76" i="57" s="1"/>
  <c r="F54" i="57"/>
  <c r="F53" i="57"/>
  <c r="F52" i="57"/>
  <c r="F51" i="57"/>
  <c r="F50" i="57"/>
  <c r="F49" i="57"/>
  <c r="F48" i="57"/>
  <c r="F47" i="57"/>
  <c r="F46" i="57"/>
  <c r="F45" i="57"/>
  <c r="F44" i="57"/>
  <c r="F43" i="57"/>
  <c r="F42" i="57"/>
  <c r="F41" i="57"/>
  <c r="F40" i="57"/>
  <c r="F39" i="57"/>
  <c r="F38" i="57"/>
  <c r="F37" i="57"/>
  <c r="F36" i="57"/>
  <c r="F35" i="57"/>
  <c r="D35" i="57" a="1"/>
  <c r="V26" i="57"/>
  <c r="U26" i="57"/>
  <c r="T26" i="57"/>
  <c r="S26" i="57"/>
  <c r="R26" i="57"/>
  <c r="Q26" i="57"/>
  <c r="P26" i="57"/>
  <c r="O26" i="57"/>
  <c r="N26" i="57"/>
  <c r="H26" i="57"/>
  <c r="G26" i="57"/>
  <c r="F26" i="57"/>
  <c r="E26" i="57"/>
  <c r="D26" i="57"/>
  <c r="C26" i="57"/>
  <c r="M10" i="49"/>
  <c r="N10" i="49"/>
  <c r="O10" i="49"/>
  <c r="P10" i="49"/>
  <c r="Q10" i="49"/>
  <c r="R10" i="49"/>
  <c r="S10" i="49"/>
  <c r="T10" i="49"/>
  <c r="U10" i="49"/>
  <c r="V10" i="49"/>
  <c r="W10" i="49"/>
  <c r="X10" i="49"/>
  <c r="Y10" i="49"/>
  <c r="Z10" i="49"/>
  <c r="AA10" i="49"/>
  <c r="AB10" i="49"/>
  <c r="AC10" i="49"/>
  <c r="AD10" i="49"/>
  <c r="AE10" i="49"/>
  <c r="AG15" i="17" l="1"/>
  <c r="W26" i="57"/>
  <c r="D457" i="57"/>
  <c r="E457" i="57" s="1"/>
  <c r="G457" i="57" s="1"/>
  <c r="D172" i="57"/>
  <c r="D552" i="57"/>
  <c r="E552" i="57" s="1"/>
  <c r="G552" i="57" s="1"/>
  <c r="D176" i="57"/>
  <c r="D226" i="57"/>
  <c r="D560" i="57"/>
  <c r="D183" i="57"/>
  <c r="D232" i="57"/>
  <c r="E232" i="57" s="1"/>
  <c r="G232" i="57" s="1"/>
  <c r="D241" i="57"/>
  <c r="D391" i="57"/>
  <c r="E391" i="57" s="1"/>
  <c r="G391" i="57" s="1"/>
  <c r="D458" i="57"/>
  <c r="E458" i="57" s="1"/>
  <c r="G458" i="57" s="1"/>
  <c r="D234" i="57"/>
  <c r="D395" i="57"/>
  <c r="E395" i="57" s="1"/>
  <c r="G395" i="57" s="1"/>
  <c r="D442" i="57"/>
  <c r="E442" i="57" s="1"/>
  <c r="G442" i="57" s="1"/>
  <c r="D187" i="57"/>
  <c r="E187" i="57" s="1"/>
  <c r="G187" i="57" s="1"/>
  <c r="D225" i="57"/>
  <c r="D240" i="57"/>
  <c r="D401" i="57"/>
  <c r="E401" i="57" s="1"/>
  <c r="G401" i="57" s="1"/>
  <c r="D443" i="57"/>
  <c r="E443" i="57" s="1"/>
  <c r="D46" i="57"/>
  <c r="E46" i="57" s="1"/>
  <c r="G46" i="57" s="1"/>
  <c r="D53" i="57"/>
  <c r="E53" i="57" s="1"/>
  <c r="G53" i="57" s="1"/>
  <c r="D41" i="57"/>
  <c r="D105" i="57"/>
  <c r="E105" i="57" s="1"/>
  <c r="G105" i="57" s="1"/>
  <c r="D95" i="57"/>
  <c r="E95" i="57" s="1"/>
  <c r="G95" i="57" s="1"/>
  <c r="D91" i="57"/>
  <c r="E91" i="57" s="1"/>
  <c r="G91" i="57" s="1"/>
  <c r="D107" i="57"/>
  <c r="D99" i="57"/>
  <c r="E99" i="57" s="1"/>
  <c r="G99" i="57" s="1"/>
  <c r="D162" i="57"/>
  <c r="D160" i="57"/>
  <c r="E160" i="57" s="1"/>
  <c r="G160" i="57" s="1"/>
  <c r="D153" i="57"/>
  <c r="D145" i="57"/>
  <c r="E145" i="57" s="1"/>
  <c r="G145" i="57" s="1"/>
  <c r="D159" i="57"/>
  <c r="D151" i="57"/>
  <c r="D144" i="57"/>
  <c r="D161" i="57"/>
  <c r="D148" i="57"/>
  <c r="D156" i="57"/>
  <c r="D143" i="57"/>
  <c r="D149" i="57"/>
  <c r="D270" i="57"/>
  <c r="D259" i="57"/>
  <c r="D253" i="57"/>
  <c r="E253" i="57" s="1"/>
  <c r="G253" i="57" s="1"/>
  <c r="D269" i="57"/>
  <c r="E269" i="57" s="1"/>
  <c r="G269" i="57" s="1"/>
  <c r="D539" i="57"/>
  <c r="D533" i="57"/>
  <c r="E533" i="57" s="1"/>
  <c r="G533" i="57" s="1"/>
  <c r="D525" i="57"/>
  <c r="E525" i="57" s="1"/>
  <c r="G525" i="57" s="1"/>
  <c r="G443" i="57"/>
  <c r="E508" i="57"/>
  <c r="G508" i="57" s="1"/>
  <c r="E505" i="57"/>
  <c r="G505" i="57" s="1"/>
  <c r="D178" i="57"/>
  <c r="D188" i="57"/>
  <c r="D229" i="57"/>
  <c r="D236" i="57"/>
  <c r="D242" i="57"/>
  <c r="D449" i="57"/>
  <c r="E449" i="57" s="1"/>
  <c r="G449" i="57" s="1"/>
  <c r="D126" i="57"/>
  <c r="E126" i="57" s="1"/>
  <c r="G126" i="57" s="1"/>
  <c r="D171" i="57"/>
  <c r="D182" i="57"/>
  <c r="D224" i="57"/>
  <c r="D230" i="57"/>
  <c r="D237" i="57"/>
  <c r="G459" i="57"/>
  <c r="D451" i="57"/>
  <c r="E451" i="57" s="1"/>
  <c r="G451" i="57" s="1"/>
  <c r="D201" i="57"/>
  <c r="D211" i="57"/>
  <c r="D282" i="57"/>
  <c r="D292" i="57"/>
  <c r="D314" i="57"/>
  <c r="D38" i="57"/>
  <c r="E38" i="57" s="1"/>
  <c r="G38" i="57" s="1"/>
  <c r="D49" i="57"/>
  <c r="E49" i="57" s="1"/>
  <c r="G49" i="57" s="1"/>
  <c r="D103" i="57"/>
  <c r="E103" i="57" s="1"/>
  <c r="G103" i="57" s="1"/>
  <c r="D122" i="57"/>
  <c r="E122" i="57" s="1"/>
  <c r="G122" i="57" s="1"/>
  <c r="D147" i="57"/>
  <c r="D152" i="57"/>
  <c r="D157" i="57"/>
  <c r="E155" i="57"/>
  <c r="G155" i="57" s="1"/>
  <c r="D170" i="57"/>
  <c r="E170" i="57" s="1"/>
  <c r="G170" i="57" s="1"/>
  <c r="D175" i="57"/>
  <c r="D180" i="57"/>
  <c r="E180" i="57" s="1"/>
  <c r="G180" i="57" s="1"/>
  <c r="D186" i="57"/>
  <c r="D199" i="57"/>
  <c r="E199" i="57" s="1"/>
  <c r="G199" i="57" s="1"/>
  <c r="D205" i="57"/>
  <c r="D210" i="57"/>
  <c r="D215" i="57"/>
  <c r="D228" i="57"/>
  <c r="D233" i="57"/>
  <c r="D238" i="57"/>
  <c r="E243" i="57"/>
  <c r="G243" i="57" s="1"/>
  <c r="D252" i="57"/>
  <c r="D257" i="57"/>
  <c r="D263" i="57"/>
  <c r="D268" i="57"/>
  <c r="D280" i="57"/>
  <c r="D286" i="57"/>
  <c r="E286" i="57" s="1"/>
  <c r="G286" i="57" s="1"/>
  <c r="D291" i="57"/>
  <c r="D296" i="57"/>
  <c r="D307" i="57"/>
  <c r="D313" i="57"/>
  <c r="E313" i="57" s="1"/>
  <c r="G313" i="57" s="1"/>
  <c r="D318" i="57"/>
  <c r="D323" i="57"/>
  <c r="D405" i="57"/>
  <c r="E405" i="57" s="1"/>
  <c r="G405" i="57" s="1"/>
  <c r="D420" i="57"/>
  <c r="E420" i="57" s="1"/>
  <c r="G420" i="57" s="1"/>
  <c r="D431" i="57"/>
  <c r="E431" i="57" s="1"/>
  <c r="G431" i="57" s="1"/>
  <c r="D441" i="57"/>
  <c r="E441" i="57" s="1"/>
  <c r="G441" i="57" s="1"/>
  <c r="D447" i="57"/>
  <c r="E447" i="57" s="1"/>
  <c r="G447" i="57" s="1"/>
  <c r="D454" i="57"/>
  <c r="E454" i="57" s="1"/>
  <c r="G454" i="57" s="1"/>
  <c r="E496" i="57"/>
  <c r="G496" i="57" s="1"/>
  <c r="D522" i="57"/>
  <c r="D530" i="57"/>
  <c r="D538" i="57"/>
  <c r="D549" i="57"/>
  <c r="E549" i="57" s="1"/>
  <c r="G549" i="57" s="1"/>
  <c r="D557" i="57"/>
  <c r="E557" i="57" s="1"/>
  <c r="G557" i="57" s="1"/>
  <c r="D565" i="57"/>
  <c r="D206" i="57"/>
  <c r="D309" i="57"/>
  <c r="D319" i="57"/>
  <c r="D45" i="57"/>
  <c r="D54" i="57"/>
  <c r="E54" i="57" s="1"/>
  <c r="G54" i="57" s="1"/>
  <c r="D130" i="57"/>
  <c r="E130" i="57" s="1"/>
  <c r="G130" i="57" s="1"/>
  <c r="D197" i="57"/>
  <c r="D202" i="57"/>
  <c r="D207" i="57"/>
  <c r="D213" i="57"/>
  <c r="D255" i="57"/>
  <c r="D260" i="57"/>
  <c r="D265" i="57"/>
  <c r="D278" i="57"/>
  <c r="E278" i="57" s="1"/>
  <c r="G278" i="57" s="1"/>
  <c r="D283" i="57"/>
  <c r="D288" i="57"/>
  <c r="D294" i="57"/>
  <c r="E294" i="57" s="1"/>
  <c r="G294" i="57" s="1"/>
  <c r="D305" i="57"/>
  <c r="D310" i="57"/>
  <c r="E310" i="57" s="1"/>
  <c r="G310" i="57" s="1"/>
  <c r="D315" i="57"/>
  <c r="D321" i="57"/>
  <c r="E348" i="57"/>
  <c r="G348" i="57" s="1"/>
  <c r="D365" i="57"/>
  <c r="D415" i="57"/>
  <c r="E415" i="57" s="1"/>
  <c r="G415" i="57" s="1"/>
  <c r="D426" i="57"/>
  <c r="E426" i="57" s="1"/>
  <c r="G426" i="57" s="1"/>
  <c r="E500" i="57"/>
  <c r="G500" i="57" s="1"/>
  <c r="D526" i="57"/>
  <c r="D534" i="57"/>
  <c r="D553" i="57"/>
  <c r="E553" i="57" s="1"/>
  <c r="G553" i="57" s="1"/>
  <c r="D561" i="57"/>
  <c r="E561" i="57" s="1"/>
  <c r="G561" i="57" s="1"/>
  <c r="D287" i="57"/>
  <c r="D422" i="57"/>
  <c r="E422" i="57" s="1"/>
  <c r="G422" i="57" s="1"/>
  <c r="D432" i="57"/>
  <c r="E432" i="57" s="1"/>
  <c r="G432" i="57" s="1"/>
  <c r="D37" i="57"/>
  <c r="D118" i="57"/>
  <c r="E118" i="57" s="1"/>
  <c r="G118" i="57" s="1"/>
  <c r="D134" i="57"/>
  <c r="E134" i="57" s="1"/>
  <c r="G134" i="57" s="1"/>
  <c r="D174" i="57"/>
  <c r="D179" i="57"/>
  <c r="D184" i="57"/>
  <c r="E189" i="57"/>
  <c r="G189" i="57" s="1"/>
  <c r="D198" i="57"/>
  <c r="D203" i="57"/>
  <c r="E203" i="57" s="1"/>
  <c r="G203" i="57" s="1"/>
  <c r="D209" i="57"/>
  <c r="D214" i="57"/>
  <c r="D251" i="57"/>
  <c r="D256" i="57"/>
  <c r="D261" i="57"/>
  <c r="D267" i="57"/>
  <c r="D279" i="57"/>
  <c r="D284" i="57"/>
  <c r="D290" i="57"/>
  <c r="D295" i="57"/>
  <c r="E297" i="57"/>
  <c r="G297" i="57" s="1"/>
  <c r="D306" i="57"/>
  <c r="D311" i="57"/>
  <c r="D317" i="57"/>
  <c r="D322" i="57"/>
  <c r="E324" i="57"/>
  <c r="G324" i="57" s="1"/>
  <c r="E349" i="57"/>
  <c r="G349" i="57" s="1"/>
  <c r="E351" i="57"/>
  <c r="G351" i="57" s="1"/>
  <c r="D416" i="57"/>
  <c r="E416" i="57" s="1"/>
  <c r="G416" i="57" s="1"/>
  <c r="D427" i="57"/>
  <c r="E427" i="57" s="1"/>
  <c r="G427" i="57" s="1"/>
  <c r="D446" i="57"/>
  <c r="E446" i="57" s="1"/>
  <c r="G446" i="57" s="1"/>
  <c r="D453" i="57"/>
  <c r="E453" i="57" s="1"/>
  <c r="G453" i="57" s="1"/>
  <c r="E495" i="57"/>
  <c r="G495" i="57" s="1"/>
  <c r="E501" i="57"/>
  <c r="G501" i="57" s="1"/>
  <c r="D521" i="57"/>
  <c r="D529" i="57"/>
  <c r="D537" i="57"/>
  <c r="D548" i="57"/>
  <c r="D556" i="57"/>
  <c r="D564" i="57"/>
  <c r="E76" i="57"/>
  <c r="G76" i="57" s="1"/>
  <c r="E132" i="57"/>
  <c r="G132" i="57" s="1"/>
  <c r="D78" i="57"/>
  <c r="D74" i="57"/>
  <c r="D70" i="57"/>
  <c r="D66" i="57"/>
  <c r="D62" i="57"/>
  <c r="D81" i="57"/>
  <c r="D77" i="57"/>
  <c r="D73" i="57"/>
  <c r="D69" i="57"/>
  <c r="D79" i="57"/>
  <c r="D75" i="57"/>
  <c r="D71" i="57"/>
  <c r="D67" i="57"/>
  <c r="D63" i="57"/>
  <c r="D65" i="57"/>
  <c r="D72" i="57"/>
  <c r="D80" i="57"/>
  <c r="D64" i="57"/>
  <c r="D68" i="57"/>
  <c r="E481" i="57"/>
  <c r="G481" i="57" s="1"/>
  <c r="E376" i="57"/>
  <c r="G376" i="57" s="1"/>
  <c r="E400" i="57"/>
  <c r="G400" i="57" s="1"/>
  <c r="D51" i="57"/>
  <c r="D47" i="57"/>
  <c r="D43" i="57"/>
  <c r="D39" i="57"/>
  <c r="D35" i="57"/>
  <c r="D52" i="57"/>
  <c r="D48" i="57"/>
  <c r="D44" i="57"/>
  <c r="D40" i="57"/>
  <c r="D36" i="57"/>
  <c r="D42" i="57"/>
  <c r="D50" i="57"/>
  <c r="E264" i="57"/>
  <c r="G264" i="57" s="1"/>
  <c r="D483" i="57"/>
  <c r="D479" i="57"/>
  <c r="D475" i="57"/>
  <c r="D471" i="57"/>
  <c r="D467" i="57"/>
  <c r="D484" i="57"/>
  <c r="D478" i="57"/>
  <c r="D473" i="57"/>
  <c r="D468" i="57"/>
  <c r="D482" i="57"/>
  <c r="D476" i="57"/>
  <c r="D469" i="57"/>
  <c r="D485" i="57"/>
  <c r="D477" i="57"/>
  <c r="D470" i="57"/>
  <c r="D474" i="57"/>
  <c r="D480" i="57"/>
  <c r="D486" i="57"/>
  <c r="D472" i="57"/>
  <c r="D92" i="57"/>
  <c r="D100" i="57"/>
  <c r="D104" i="57"/>
  <c r="D119" i="57"/>
  <c r="D123" i="57"/>
  <c r="D131" i="57"/>
  <c r="D135" i="57"/>
  <c r="D375" i="57"/>
  <c r="D371" i="57"/>
  <c r="D367" i="57"/>
  <c r="D363" i="57"/>
  <c r="D359" i="57"/>
  <c r="D377" i="57"/>
  <c r="D372" i="57"/>
  <c r="D366" i="57"/>
  <c r="D361" i="57"/>
  <c r="D378" i="57"/>
  <c r="D373" i="57"/>
  <c r="D368" i="57"/>
  <c r="D362" i="57"/>
  <c r="D369" i="57"/>
  <c r="D90" i="57"/>
  <c r="D94" i="57"/>
  <c r="D98" i="57"/>
  <c r="D102" i="57"/>
  <c r="D106" i="57"/>
  <c r="D117" i="57"/>
  <c r="D121" i="57"/>
  <c r="D125" i="57"/>
  <c r="D129" i="57"/>
  <c r="D133" i="57"/>
  <c r="D364" i="57"/>
  <c r="D374" i="57"/>
  <c r="D389" i="57"/>
  <c r="E430" i="57"/>
  <c r="G430" i="57" s="1"/>
  <c r="E566" i="57"/>
  <c r="G566" i="57" s="1"/>
  <c r="D96" i="57"/>
  <c r="D108" i="57"/>
  <c r="D127" i="57"/>
  <c r="D89" i="57"/>
  <c r="D93" i="57"/>
  <c r="D97" i="57"/>
  <c r="D101" i="57"/>
  <c r="D116" i="57"/>
  <c r="D120" i="57"/>
  <c r="D124" i="57"/>
  <c r="D128" i="57"/>
  <c r="E216" i="57"/>
  <c r="G216" i="57" s="1"/>
  <c r="D360" i="57"/>
  <c r="D370" i="57"/>
  <c r="D402" i="57"/>
  <c r="D398" i="57"/>
  <c r="D394" i="57"/>
  <c r="D390" i="57"/>
  <c r="D386" i="57"/>
  <c r="D403" i="57"/>
  <c r="D397" i="57"/>
  <c r="D392" i="57"/>
  <c r="D387" i="57"/>
  <c r="D404" i="57"/>
  <c r="D399" i="57"/>
  <c r="D393" i="57"/>
  <c r="D388" i="57"/>
  <c r="D396" i="57"/>
  <c r="D146" i="57"/>
  <c r="D150" i="57"/>
  <c r="D154" i="57"/>
  <c r="D158" i="57"/>
  <c r="D173" i="57"/>
  <c r="D177" i="57"/>
  <c r="D181" i="57"/>
  <c r="D185" i="57"/>
  <c r="D200" i="57"/>
  <c r="D204" i="57"/>
  <c r="D208" i="57"/>
  <c r="D212" i="57"/>
  <c r="D227" i="57"/>
  <c r="D231" i="57"/>
  <c r="D235" i="57"/>
  <c r="D239" i="57"/>
  <c r="D254" i="57"/>
  <c r="D258" i="57"/>
  <c r="D262" i="57"/>
  <c r="D266" i="57"/>
  <c r="D281" i="57"/>
  <c r="D285" i="57"/>
  <c r="D289" i="57"/>
  <c r="D293" i="57"/>
  <c r="D308" i="57"/>
  <c r="D312" i="57"/>
  <c r="D316" i="57"/>
  <c r="D320" i="57"/>
  <c r="D414" i="57"/>
  <c r="D419" i="57"/>
  <c r="D424" i="57"/>
  <c r="D456" i="57"/>
  <c r="D452" i="57"/>
  <c r="D448" i="57"/>
  <c r="D444" i="57"/>
  <c r="D440" i="57"/>
  <c r="D445" i="57"/>
  <c r="D450" i="57"/>
  <c r="D455" i="57"/>
  <c r="D429" i="57"/>
  <c r="D425" i="57"/>
  <c r="D421" i="57"/>
  <c r="D417" i="57"/>
  <c r="D413" i="57"/>
  <c r="D418" i="57"/>
  <c r="D423" i="57"/>
  <c r="D428" i="57"/>
  <c r="D524" i="57"/>
  <c r="D528" i="57"/>
  <c r="D532" i="57"/>
  <c r="D536" i="57"/>
  <c r="D540" i="57"/>
  <c r="D551" i="57"/>
  <c r="D555" i="57"/>
  <c r="D559" i="57"/>
  <c r="D563" i="57"/>
  <c r="D567" i="57"/>
  <c r="D523" i="57"/>
  <c r="D527" i="57"/>
  <c r="D531" i="57"/>
  <c r="D535" i="57"/>
  <c r="D550" i="57"/>
  <c r="D554" i="57"/>
  <c r="D558" i="57"/>
  <c r="D562" i="57"/>
  <c r="E151" i="57" l="1"/>
  <c r="G151" i="57" s="1"/>
  <c r="E565" i="57"/>
  <c r="G565" i="57" s="1"/>
  <c r="E560" i="57"/>
  <c r="G560" i="57" s="1"/>
  <c r="E183" i="57"/>
  <c r="G183" i="57" s="1"/>
  <c r="E259" i="57"/>
  <c r="G259" i="57" s="1"/>
  <c r="E207" i="57"/>
  <c r="G207" i="57" s="1"/>
  <c r="E205" i="57"/>
  <c r="G205" i="57" s="1"/>
  <c r="E186" i="57"/>
  <c r="G186" i="57" s="1"/>
  <c r="E240" i="57"/>
  <c r="G240" i="57" s="1"/>
  <c r="E229" i="57"/>
  <c r="G229" i="57" s="1"/>
  <c r="E172" i="57"/>
  <c r="G172" i="57" s="1"/>
  <c r="E226" i="57"/>
  <c r="G226" i="57" s="1"/>
  <c r="E241" i="57"/>
  <c r="G241" i="57" s="1"/>
  <c r="E162" i="57"/>
  <c r="G162" i="57" s="1"/>
  <c r="E306" i="57"/>
  <c r="G306" i="57" s="1"/>
  <c r="E257" i="57"/>
  <c r="G257" i="57" s="1"/>
  <c r="E176" i="57"/>
  <c r="G176" i="57" s="1"/>
  <c r="E539" i="57"/>
  <c r="G539" i="57" s="1"/>
  <c r="E148" i="57"/>
  <c r="G148" i="57" s="1"/>
  <c r="E270" i="57"/>
  <c r="G270" i="57" s="1"/>
  <c r="E178" i="57"/>
  <c r="G178" i="57" s="1"/>
  <c r="E171" i="57"/>
  <c r="G171" i="57" s="1"/>
  <c r="E147" i="57"/>
  <c r="G147" i="57" s="1"/>
  <c r="E236" i="57"/>
  <c r="G236" i="57" s="1"/>
  <c r="E305" i="57"/>
  <c r="G305" i="57" s="1"/>
  <c r="E225" i="57"/>
  <c r="G225" i="57" s="1"/>
  <c r="E282" i="57"/>
  <c r="G282" i="57" s="1"/>
  <c r="E333" i="57"/>
  <c r="G333" i="57" s="1"/>
  <c r="E215" i="57"/>
  <c r="G215" i="57" s="1"/>
  <c r="E321" i="57"/>
  <c r="G321" i="57" s="1"/>
  <c r="E161" i="57"/>
  <c r="G161" i="57" s="1"/>
  <c r="E107" i="57"/>
  <c r="G107" i="57" s="1"/>
  <c r="E234" i="57"/>
  <c r="G234" i="57" s="1"/>
  <c r="E224" i="57"/>
  <c r="G224" i="57" s="1"/>
  <c r="E507" i="57"/>
  <c r="G507" i="57" s="1"/>
  <c r="E295" i="57"/>
  <c r="G295" i="57" s="1"/>
  <c r="E317" i="57"/>
  <c r="G317" i="57" s="1"/>
  <c r="E265" i="57"/>
  <c r="G265" i="57" s="1"/>
  <c r="E211" i="57"/>
  <c r="G211" i="57" s="1"/>
  <c r="E149" i="57"/>
  <c r="G149" i="57" s="1"/>
  <c r="E230" i="57"/>
  <c r="G230" i="57" s="1"/>
  <c r="E332" i="57"/>
  <c r="G332" i="57" s="1"/>
  <c r="E365" i="57"/>
  <c r="G365" i="57" s="1"/>
  <c r="E175" i="57"/>
  <c r="G175" i="57" s="1"/>
  <c r="E188" i="57"/>
  <c r="G188" i="57" s="1"/>
  <c r="E279" i="57"/>
  <c r="G279" i="57" s="1"/>
  <c r="E144" i="57"/>
  <c r="G144" i="57" s="1"/>
  <c r="E242" i="57"/>
  <c r="G242" i="57" s="1"/>
  <c r="E41" i="57"/>
  <c r="G41" i="57" s="1"/>
  <c r="E344" i="57"/>
  <c r="G344" i="57" s="1"/>
  <c r="E153" i="57"/>
  <c r="G153" i="57" s="1"/>
  <c r="E322" i="57"/>
  <c r="G322" i="57" s="1"/>
  <c r="E283" i="57"/>
  <c r="G283" i="57" s="1"/>
  <c r="E340" i="57"/>
  <c r="G340" i="57" s="1"/>
  <c r="E309" i="57"/>
  <c r="G309" i="57" s="1"/>
  <c r="E512" i="57"/>
  <c r="G512" i="57" s="1"/>
  <c r="E210" i="57"/>
  <c r="G210" i="57" s="1"/>
  <c r="E143" i="57"/>
  <c r="G143" i="57" s="1"/>
  <c r="E159" i="57"/>
  <c r="G159" i="57" s="1"/>
  <c r="E513" i="57"/>
  <c r="G513" i="57" s="1"/>
  <c r="E237" i="57"/>
  <c r="G237" i="57" s="1"/>
  <c r="E336" i="57"/>
  <c r="G336" i="57" s="1"/>
  <c r="E290" i="57"/>
  <c r="G290" i="57" s="1"/>
  <c r="E261" i="57"/>
  <c r="G261" i="57" s="1"/>
  <c r="E228" i="57"/>
  <c r="G228" i="57" s="1"/>
  <c r="E182" i="57"/>
  <c r="G182" i="57" s="1"/>
  <c r="E201" i="57"/>
  <c r="G201" i="57" s="1"/>
  <c r="E156" i="57"/>
  <c r="G156" i="57" s="1"/>
  <c r="E284" i="57"/>
  <c r="G284" i="57" s="1"/>
  <c r="E256" i="57"/>
  <c r="G256" i="57" s="1"/>
  <c r="E179" i="57"/>
  <c r="G179" i="57" s="1"/>
  <c r="E287" i="57"/>
  <c r="G287" i="57" s="1"/>
  <c r="E526" i="57"/>
  <c r="G526" i="57" s="1"/>
  <c r="E342" i="57"/>
  <c r="G342" i="57" s="1"/>
  <c r="E315" i="57"/>
  <c r="G315" i="57" s="1"/>
  <c r="E288" i="57"/>
  <c r="G288" i="57" s="1"/>
  <c r="E260" i="57"/>
  <c r="G260" i="57" s="1"/>
  <c r="E202" i="57"/>
  <c r="G202" i="57" s="1"/>
  <c r="E341" i="57"/>
  <c r="G341" i="57" s="1"/>
  <c r="E530" i="57"/>
  <c r="G530" i="57" s="1"/>
  <c r="E350" i="57"/>
  <c r="G350" i="57" s="1"/>
  <c r="E323" i="57"/>
  <c r="G323" i="57" s="1"/>
  <c r="E296" i="57"/>
  <c r="G296" i="57" s="1"/>
  <c r="E268" i="57"/>
  <c r="G268" i="57" s="1"/>
  <c r="E346" i="57"/>
  <c r="G346" i="57" s="1"/>
  <c r="E537" i="57"/>
  <c r="G537" i="57" s="1"/>
  <c r="E251" i="57"/>
  <c r="G251" i="57" s="1"/>
  <c r="E319" i="57"/>
  <c r="G319" i="57" s="1"/>
  <c r="E522" i="57"/>
  <c r="G522" i="57" s="1"/>
  <c r="E345" i="57"/>
  <c r="G345" i="57" s="1"/>
  <c r="E318" i="57"/>
  <c r="G318" i="57" s="1"/>
  <c r="E291" i="57"/>
  <c r="G291" i="57" s="1"/>
  <c r="E263" i="57"/>
  <c r="G263" i="57" s="1"/>
  <c r="E238" i="57"/>
  <c r="G238" i="57" s="1"/>
  <c r="E564" i="57"/>
  <c r="G564" i="57" s="1"/>
  <c r="E198" i="57"/>
  <c r="G198" i="57" s="1"/>
  <c r="E255" i="57"/>
  <c r="G255" i="57" s="1"/>
  <c r="E174" i="57"/>
  <c r="G174" i="57" s="1"/>
  <c r="E337" i="57"/>
  <c r="G337" i="57" s="1"/>
  <c r="E556" i="57"/>
  <c r="G556" i="57" s="1"/>
  <c r="E529" i="57"/>
  <c r="G529" i="57" s="1"/>
  <c r="E338" i="57"/>
  <c r="G338" i="57" s="1"/>
  <c r="E267" i="57"/>
  <c r="G267" i="57" s="1"/>
  <c r="E214" i="57"/>
  <c r="G214" i="57" s="1"/>
  <c r="E213" i="57"/>
  <c r="G213" i="57" s="1"/>
  <c r="E45" i="57"/>
  <c r="G45" i="57" s="1"/>
  <c r="E511" i="57"/>
  <c r="G511" i="57" s="1"/>
  <c r="E233" i="57"/>
  <c r="G233" i="57" s="1"/>
  <c r="E152" i="57"/>
  <c r="G152" i="57" s="1"/>
  <c r="E314" i="57"/>
  <c r="G314" i="57" s="1"/>
  <c r="E37" i="57"/>
  <c r="G37" i="57" s="1"/>
  <c r="E197" i="57"/>
  <c r="G197" i="57" s="1"/>
  <c r="E157" i="57"/>
  <c r="G157" i="57" s="1"/>
  <c r="E548" i="57"/>
  <c r="G548" i="57" s="1"/>
  <c r="E521" i="57"/>
  <c r="G521" i="57" s="1"/>
  <c r="E311" i="57"/>
  <c r="G311" i="57" s="1"/>
  <c r="E209" i="57"/>
  <c r="G209" i="57" s="1"/>
  <c r="E184" i="57"/>
  <c r="G184" i="57" s="1"/>
  <c r="E534" i="57"/>
  <c r="G534" i="57" s="1"/>
  <c r="E206" i="57"/>
  <c r="G206" i="57" s="1"/>
  <c r="E538" i="57"/>
  <c r="G538" i="57" s="1"/>
  <c r="E503" i="57"/>
  <c r="G503" i="57" s="1"/>
  <c r="E334" i="57"/>
  <c r="G334" i="57" s="1"/>
  <c r="E307" i="57"/>
  <c r="G307" i="57" s="1"/>
  <c r="E280" i="57"/>
  <c r="G280" i="57" s="1"/>
  <c r="E252" i="57"/>
  <c r="G252" i="57" s="1"/>
  <c r="E292" i="57"/>
  <c r="G292" i="57" s="1"/>
  <c r="E550" i="57"/>
  <c r="G550" i="57" s="1"/>
  <c r="E523" i="57"/>
  <c r="G523" i="57" s="1"/>
  <c r="E555" i="57"/>
  <c r="G555" i="57" s="1"/>
  <c r="E532" i="57"/>
  <c r="G532" i="57" s="1"/>
  <c r="E499" i="57"/>
  <c r="G499" i="57" s="1"/>
  <c r="E506" i="57"/>
  <c r="G506" i="57" s="1"/>
  <c r="E452" i="57"/>
  <c r="G452" i="57" s="1"/>
  <c r="E414" i="57"/>
  <c r="G414" i="57" s="1"/>
  <c r="E308" i="57"/>
  <c r="G308" i="57" s="1"/>
  <c r="E281" i="57"/>
  <c r="G281" i="57" s="1"/>
  <c r="E227" i="57"/>
  <c r="G227" i="57" s="1"/>
  <c r="E200" i="57"/>
  <c r="G200" i="57" s="1"/>
  <c r="E146" i="57"/>
  <c r="G146" i="57" s="1"/>
  <c r="E360" i="57"/>
  <c r="G360" i="57" s="1"/>
  <c r="E108" i="57"/>
  <c r="G108" i="57" s="1"/>
  <c r="E125" i="57"/>
  <c r="G125" i="57" s="1"/>
  <c r="E102" i="57"/>
  <c r="G102" i="57" s="1"/>
  <c r="E368" i="57"/>
  <c r="G368" i="57" s="1"/>
  <c r="E366" i="57"/>
  <c r="G366" i="57" s="1"/>
  <c r="E363" i="57"/>
  <c r="G363" i="57" s="1"/>
  <c r="E123" i="57"/>
  <c r="G123" i="57" s="1"/>
  <c r="E92" i="57"/>
  <c r="G92" i="57" s="1"/>
  <c r="E474" i="57"/>
  <c r="G474" i="57" s="1"/>
  <c r="E469" i="57"/>
  <c r="G469" i="57" s="1"/>
  <c r="E473" i="57"/>
  <c r="G473" i="57" s="1"/>
  <c r="E471" i="57"/>
  <c r="G471" i="57" s="1"/>
  <c r="E36" i="57"/>
  <c r="G36" i="57" s="1"/>
  <c r="E68" i="57"/>
  <c r="G68" i="57" s="1"/>
  <c r="E65" i="57"/>
  <c r="G65" i="57" s="1"/>
  <c r="E77" i="57"/>
  <c r="G77" i="57" s="1"/>
  <c r="E70" i="57"/>
  <c r="G70" i="57" s="1"/>
  <c r="E562" i="57"/>
  <c r="G562" i="57" s="1"/>
  <c r="E535" i="57"/>
  <c r="G535" i="57" s="1"/>
  <c r="E567" i="57"/>
  <c r="G567" i="57" s="1"/>
  <c r="E551" i="57"/>
  <c r="G551" i="57" s="1"/>
  <c r="E528" i="57"/>
  <c r="G528" i="57" s="1"/>
  <c r="E494" i="57"/>
  <c r="G494" i="57" s="1"/>
  <c r="E510" i="57"/>
  <c r="G510" i="57" s="1"/>
  <c r="E418" i="57"/>
  <c r="G418" i="57" s="1"/>
  <c r="E425" i="57"/>
  <c r="G425" i="57" s="1"/>
  <c r="E440" i="57"/>
  <c r="G440" i="57" s="1"/>
  <c r="E456" i="57"/>
  <c r="G456" i="57" s="1"/>
  <c r="E320" i="57"/>
  <c r="G320" i="57" s="1"/>
  <c r="E293" i="57"/>
  <c r="G293" i="57" s="1"/>
  <c r="E266" i="57"/>
  <c r="G266" i="57" s="1"/>
  <c r="E239" i="57"/>
  <c r="G239" i="57" s="1"/>
  <c r="E212" i="57"/>
  <c r="G212" i="57" s="1"/>
  <c r="E185" i="57"/>
  <c r="G185" i="57" s="1"/>
  <c r="E158" i="57"/>
  <c r="G158" i="57" s="1"/>
  <c r="E396" i="57"/>
  <c r="G396" i="57" s="1"/>
  <c r="E403" i="57"/>
  <c r="G403" i="57" s="1"/>
  <c r="E116" i="57"/>
  <c r="G116" i="57" s="1"/>
  <c r="E89" i="57"/>
  <c r="G89" i="57" s="1"/>
  <c r="E373" i="57"/>
  <c r="G373" i="57" s="1"/>
  <c r="E372" i="57"/>
  <c r="G372" i="57" s="1"/>
  <c r="E367" i="57"/>
  <c r="G367" i="57" s="1"/>
  <c r="E119" i="57"/>
  <c r="G119" i="57" s="1"/>
  <c r="E472" i="57"/>
  <c r="G472" i="57" s="1"/>
  <c r="E470" i="57"/>
  <c r="G470" i="57" s="1"/>
  <c r="E476" i="57"/>
  <c r="G476" i="57" s="1"/>
  <c r="E478" i="57"/>
  <c r="G478" i="57" s="1"/>
  <c r="E475" i="57"/>
  <c r="G475" i="57" s="1"/>
  <c r="E40" i="57"/>
  <c r="G40" i="57" s="1"/>
  <c r="E35" i="57"/>
  <c r="G35" i="57" s="1"/>
  <c r="E51" i="57"/>
  <c r="G51" i="57" s="1"/>
  <c r="E64" i="57"/>
  <c r="G64" i="57" s="1"/>
  <c r="E63" i="57"/>
  <c r="G63" i="57" s="1"/>
  <c r="E79" i="57"/>
  <c r="G79" i="57" s="1"/>
  <c r="E81" i="57"/>
  <c r="G81" i="57" s="1"/>
  <c r="E74" i="57"/>
  <c r="G74" i="57" s="1"/>
  <c r="E509" i="57"/>
  <c r="G509" i="57" s="1"/>
  <c r="E554" i="57"/>
  <c r="G554" i="57" s="1"/>
  <c r="E527" i="57"/>
  <c r="G527" i="57" s="1"/>
  <c r="E559" i="57"/>
  <c r="G559" i="57" s="1"/>
  <c r="E536" i="57"/>
  <c r="G536" i="57" s="1"/>
  <c r="E504" i="57"/>
  <c r="G504" i="57" s="1"/>
  <c r="E502" i="57"/>
  <c r="G502" i="57" s="1"/>
  <c r="E428" i="57"/>
  <c r="G428" i="57" s="1"/>
  <c r="E417" i="57"/>
  <c r="G417" i="57" s="1"/>
  <c r="E450" i="57"/>
  <c r="G450" i="57" s="1"/>
  <c r="E448" i="57"/>
  <c r="G448" i="57" s="1"/>
  <c r="E419" i="57"/>
  <c r="G419" i="57" s="1"/>
  <c r="E339" i="57"/>
  <c r="G339" i="57" s="1"/>
  <c r="E312" i="57"/>
  <c r="G312" i="57" s="1"/>
  <c r="E285" i="57"/>
  <c r="G285" i="57" s="1"/>
  <c r="E258" i="57"/>
  <c r="G258" i="57" s="1"/>
  <c r="E231" i="57"/>
  <c r="G231" i="57" s="1"/>
  <c r="E204" i="57"/>
  <c r="G204" i="57" s="1"/>
  <c r="E177" i="57"/>
  <c r="G177" i="57" s="1"/>
  <c r="E150" i="57"/>
  <c r="G150" i="57" s="1"/>
  <c r="E393" i="57"/>
  <c r="G393" i="57" s="1"/>
  <c r="E392" i="57"/>
  <c r="G392" i="57" s="1"/>
  <c r="E390" i="57"/>
  <c r="G390" i="57" s="1"/>
  <c r="E370" i="57"/>
  <c r="G370" i="57" s="1"/>
  <c r="E124" i="57"/>
  <c r="G124" i="57" s="1"/>
  <c r="E97" i="57"/>
  <c r="G97" i="57" s="1"/>
  <c r="E127" i="57"/>
  <c r="G127" i="57" s="1"/>
  <c r="E389" i="57"/>
  <c r="G389" i="57" s="1"/>
  <c r="E129" i="57"/>
  <c r="G129" i="57" s="1"/>
  <c r="E106" i="57"/>
  <c r="G106" i="57" s="1"/>
  <c r="E90" i="57"/>
  <c r="G90" i="57" s="1"/>
  <c r="E362" i="57"/>
  <c r="G362" i="57" s="1"/>
  <c r="E361" i="57"/>
  <c r="G361" i="57" s="1"/>
  <c r="E359" i="57"/>
  <c r="G359" i="57" s="1"/>
  <c r="E375" i="57"/>
  <c r="G375" i="57" s="1"/>
  <c r="E131" i="57"/>
  <c r="G131" i="57" s="1"/>
  <c r="E100" i="57"/>
  <c r="G100" i="57" s="1"/>
  <c r="E480" i="57"/>
  <c r="G480" i="57" s="1"/>
  <c r="E485" i="57"/>
  <c r="G485" i="57" s="1"/>
  <c r="E468" i="57"/>
  <c r="G468" i="57" s="1"/>
  <c r="E467" i="57"/>
  <c r="G467" i="57" s="1"/>
  <c r="E483" i="57"/>
  <c r="G483" i="57" s="1"/>
  <c r="E42" i="57"/>
  <c r="G42" i="57" s="1"/>
  <c r="E48" i="57"/>
  <c r="G48" i="57" s="1"/>
  <c r="E43" i="57"/>
  <c r="G43" i="57" s="1"/>
  <c r="E72" i="57"/>
  <c r="G72" i="57" s="1"/>
  <c r="E71" i="57"/>
  <c r="G71" i="57" s="1"/>
  <c r="E73" i="57"/>
  <c r="G73" i="57" s="1"/>
  <c r="E66" i="57"/>
  <c r="G66" i="57" s="1"/>
  <c r="E423" i="57"/>
  <c r="G423" i="57" s="1"/>
  <c r="E421" i="57"/>
  <c r="G421" i="57" s="1"/>
  <c r="E445" i="57"/>
  <c r="G445" i="57" s="1"/>
  <c r="E335" i="57"/>
  <c r="G335" i="57" s="1"/>
  <c r="E254" i="57"/>
  <c r="G254" i="57" s="1"/>
  <c r="E173" i="57"/>
  <c r="G173" i="57" s="1"/>
  <c r="E399" i="57"/>
  <c r="G399" i="57" s="1"/>
  <c r="E397" i="57"/>
  <c r="G397" i="57" s="1"/>
  <c r="E394" i="57"/>
  <c r="G394" i="57" s="1"/>
  <c r="E120" i="57"/>
  <c r="G120" i="57" s="1"/>
  <c r="E93" i="57"/>
  <c r="G93" i="57" s="1"/>
  <c r="E374" i="57"/>
  <c r="G374" i="57" s="1"/>
  <c r="E52" i="57"/>
  <c r="G52" i="57" s="1"/>
  <c r="E47" i="57"/>
  <c r="G47" i="57" s="1"/>
  <c r="E75" i="57"/>
  <c r="G75" i="57" s="1"/>
  <c r="E347" i="57"/>
  <c r="G347" i="57" s="1"/>
  <c r="E404" i="57"/>
  <c r="G404" i="57" s="1"/>
  <c r="E398" i="57"/>
  <c r="G398" i="57" s="1"/>
  <c r="E96" i="57"/>
  <c r="G96" i="57" s="1"/>
  <c r="E364" i="57"/>
  <c r="G364" i="57" s="1"/>
  <c r="E121" i="57"/>
  <c r="G121" i="57" s="1"/>
  <c r="E98" i="57"/>
  <c r="G98" i="57" s="1"/>
  <c r="E558" i="57"/>
  <c r="G558" i="57" s="1"/>
  <c r="E531" i="57"/>
  <c r="G531" i="57" s="1"/>
  <c r="E563" i="57"/>
  <c r="G563" i="57" s="1"/>
  <c r="E540" i="57"/>
  <c r="G540" i="57" s="1"/>
  <c r="E524" i="57"/>
  <c r="G524" i="57" s="1"/>
  <c r="E498" i="57"/>
  <c r="G498" i="57" s="1"/>
  <c r="E413" i="57"/>
  <c r="G413" i="57" s="1"/>
  <c r="E429" i="57"/>
  <c r="G429" i="57" s="1"/>
  <c r="E455" i="57"/>
  <c r="G455" i="57" s="1"/>
  <c r="E444" i="57"/>
  <c r="G444" i="57" s="1"/>
  <c r="E424" i="57"/>
  <c r="G424" i="57" s="1"/>
  <c r="E343" i="57"/>
  <c r="G343" i="57" s="1"/>
  <c r="E316" i="57"/>
  <c r="G316" i="57" s="1"/>
  <c r="E289" i="57"/>
  <c r="G289" i="57" s="1"/>
  <c r="E262" i="57"/>
  <c r="G262" i="57" s="1"/>
  <c r="E235" i="57"/>
  <c r="G235" i="57" s="1"/>
  <c r="E208" i="57"/>
  <c r="G208" i="57" s="1"/>
  <c r="E181" i="57"/>
  <c r="G181" i="57" s="1"/>
  <c r="E154" i="57"/>
  <c r="G154" i="57" s="1"/>
  <c r="E388" i="57"/>
  <c r="G388" i="57" s="1"/>
  <c r="E387" i="57"/>
  <c r="G387" i="57" s="1"/>
  <c r="E386" i="57"/>
  <c r="G386" i="57" s="1"/>
  <c r="E402" i="57"/>
  <c r="G402" i="57" s="1"/>
  <c r="E128" i="57"/>
  <c r="G128" i="57" s="1"/>
  <c r="E101" i="57"/>
  <c r="G101" i="57" s="1"/>
  <c r="E133" i="57"/>
  <c r="G133" i="57" s="1"/>
  <c r="E117" i="57"/>
  <c r="G117" i="57" s="1"/>
  <c r="E94" i="57"/>
  <c r="G94" i="57" s="1"/>
  <c r="E369" i="57"/>
  <c r="G369" i="57" s="1"/>
  <c r="E378" i="57"/>
  <c r="G378" i="57" s="1"/>
  <c r="E377" i="57"/>
  <c r="G377" i="57" s="1"/>
  <c r="E371" i="57"/>
  <c r="G371" i="57" s="1"/>
  <c r="E135" i="57"/>
  <c r="G135" i="57" s="1"/>
  <c r="E104" i="57"/>
  <c r="G104" i="57" s="1"/>
  <c r="E486" i="57"/>
  <c r="G486" i="57" s="1"/>
  <c r="E477" i="57"/>
  <c r="G477" i="57" s="1"/>
  <c r="E482" i="57"/>
  <c r="G482" i="57" s="1"/>
  <c r="E484" i="57"/>
  <c r="G484" i="57" s="1"/>
  <c r="E479" i="57"/>
  <c r="G479" i="57" s="1"/>
  <c r="E50" i="57"/>
  <c r="G50" i="57" s="1"/>
  <c r="E44" i="57"/>
  <c r="G44" i="57" s="1"/>
  <c r="E39" i="57"/>
  <c r="G39" i="57" s="1"/>
  <c r="E80" i="57"/>
  <c r="G80" i="57" s="1"/>
  <c r="E67" i="57"/>
  <c r="G67" i="57" s="1"/>
  <c r="E69" i="57"/>
  <c r="G69" i="57" s="1"/>
  <c r="E62" i="57"/>
  <c r="G62" i="57" s="1"/>
  <c r="E78" i="57"/>
  <c r="G78" i="57" s="1"/>
  <c r="L194" i="34" l="1"/>
  <c r="N194" i="34" s="1"/>
  <c r="O194" i="34"/>
  <c r="W194" i="34" s="1"/>
  <c r="AC194" i="34"/>
  <c r="L225" i="34"/>
  <c r="AD225" i="34" s="1"/>
  <c r="O234" i="34"/>
  <c r="W234" i="34" s="1"/>
  <c r="O235" i="34"/>
  <c r="W235" i="34" s="1"/>
  <c r="O236" i="34"/>
  <c r="L235" i="34"/>
  <c r="Z235" i="34" s="1"/>
  <c r="L236" i="34"/>
  <c r="X236" i="34" s="1"/>
  <c r="L228" i="34"/>
  <c r="T228" i="34" s="1"/>
  <c r="O228" i="34"/>
  <c r="L231" i="34"/>
  <c r="Z231" i="34" s="1"/>
  <c r="O231" i="34"/>
  <c r="W231" i="34" s="1"/>
  <c r="O226" i="34"/>
  <c r="O227" i="34"/>
  <c r="O229" i="34"/>
  <c r="W229" i="34" s="1"/>
  <c r="O230" i="34"/>
  <c r="W230" i="34" s="1"/>
  <c r="O232" i="34"/>
  <c r="O233" i="34"/>
  <c r="O225" i="34"/>
  <c r="W225" i="34" s="1"/>
  <c r="L226" i="34"/>
  <c r="T226" i="34" s="1"/>
  <c r="L227" i="34"/>
  <c r="Z227" i="34" s="1"/>
  <c r="L229" i="34"/>
  <c r="V229" i="34" s="1"/>
  <c r="L230" i="34"/>
  <c r="T230" i="34" s="1"/>
  <c r="L232" i="34"/>
  <c r="X232" i="34" s="1"/>
  <c r="L233" i="34"/>
  <c r="Y233" i="34" s="1"/>
  <c r="L234" i="34"/>
  <c r="V234" i="34" s="1"/>
  <c r="L212" i="34"/>
  <c r="V212" i="34" s="1"/>
  <c r="L213" i="34"/>
  <c r="AC213" i="34" s="1"/>
  <c r="L214" i="34"/>
  <c r="M214" i="34" s="1"/>
  <c r="L215" i="34"/>
  <c r="AD215" i="34" s="1"/>
  <c r="L216" i="34"/>
  <c r="L217" i="34"/>
  <c r="AC217" i="34" s="1"/>
  <c r="L218" i="34"/>
  <c r="M218" i="34" s="1"/>
  <c r="L219" i="34"/>
  <c r="L220" i="34"/>
  <c r="L221" i="34"/>
  <c r="AC221" i="34" s="1"/>
  <c r="L222" i="34"/>
  <c r="AB222" i="34" s="1"/>
  <c r="O212" i="34"/>
  <c r="W212" i="34" s="1"/>
  <c r="O213" i="34"/>
  <c r="W213" i="34" s="1"/>
  <c r="O214" i="34"/>
  <c r="AE214" i="34" s="1"/>
  <c r="O215" i="34"/>
  <c r="AA215" i="34" s="1"/>
  <c r="O216" i="34"/>
  <c r="W216" i="34" s="1"/>
  <c r="O217" i="34"/>
  <c r="W217" i="34" s="1"/>
  <c r="O218" i="34"/>
  <c r="AA218" i="34" s="1"/>
  <c r="O219" i="34"/>
  <c r="AE219" i="34" s="1"/>
  <c r="O220" i="34"/>
  <c r="AE220" i="34" s="1"/>
  <c r="O221" i="34"/>
  <c r="AA221" i="34" s="1"/>
  <c r="O222" i="34"/>
  <c r="AA222" i="34" s="1"/>
  <c r="O211" i="34"/>
  <c r="AA211" i="34" s="1"/>
  <c r="L211" i="34"/>
  <c r="N211" i="34" s="1"/>
  <c r="O196" i="34"/>
  <c r="AE196" i="34" s="1"/>
  <c r="O205" i="34"/>
  <c r="O195" i="34"/>
  <c r="AE195" i="34" s="1"/>
  <c r="O197" i="34"/>
  <c r="S197" i="34" s="1"/>
  <c r="O198" i="34"/>
  <c r="AA198" i="34" s="1"/>
  <c r="O199" i="34"/>
  <c r="O200" i="34"/>
  <c r="AE200" i="34" s="1"/>
  <c r="O201" i="34"/>
  <c r="W201" i="34" s="1"/>
  <c r="O202" i="34"/>
  <c r="W202" i="34" s="1"/>
  <c r="O203" i="34"/>
  <c r="O204" i="34"/>
  <c r="W204" i="34" s="1"/>
  <c r="L205" i="34"/>
  <c r="L195" i="34"/>
  <c r="V195" i="34" s="1"/>
  <c r="L196" i="34"/>
  <c r="AC196" i="34" s="1"/>
  <c r="L197" i="34"/>
  <c r="Q197" i="34" s="1"/>
  <c r="L198" i="34"/>
  <c r="L199" i="34"/>
  <c r="V199" i="34" s="1"/>
  <c r="L200" i="34"/>
  <c r="AC200" i="34" s="1"/>
  <c r="L201" i="34"/>
  <c r="V201" i="34" s="1"/>
  <c r="L202" i="34"/>
  <c r="L203" i="34"/>
  <c r="V203" i="34" s="1"/>
  <c r="L204" i="34"/>
  <c r="T204" i="34" s="1"/>
  <c r="P194" i="34" l="1"/>
  <c r="Y194" i="34"/>
  <c r="X194" i="34"/>
  <c r="AE194" i="34"/>
  <c r="Q194" i="34"/>
  <c r="AB194" i="34"/>
  <c r="U194" i="34"/>
  <c r="AA194" i="34"/>
  <c r="T194" i="34"/>
  <c r="M194" i="34"/>
  <c r="S194" i="34"/>
  <c r="AD194" i="34"/>
  <c r="Z194" i="34"/>
  <c r="V194" i="34"/>
  <c r="R194" i="34"/>
  <c r="Q229" i="34"/>
  <c r="Q227" i="34"/>
  <c r="Q233" i="34"/>
  <c r="AC232" i="34"/>
  <c r="AD228" i="34"/>
  <c r="AD226" i="34"/>
  <c r="M226" i="34"/>
  <c r="V232" i="34"/>
  <c r="Y228" i="34"/>
  <c r="Y226" i="34"/>
  <c r="P231" i="34"/>
  <c r="AD234" i="34"/>
  <c r="U232" i="34"/>
  <c r="V228" i="34"/>
  <c r="V226" i="34"/>
  <c r="Q226" i="34"/>
  <c r="P232" i="34"/>
  <c r="AD232" i="34"/>
  <c r="V227" i="34"/>
  <c r="R236" i="34"/>
  <c r="M236" i="34"/>
  <c r="V236" i="34"/>
  <c r="AC230" i="34"/>
  <c r="X230" i="34"/>
  <c r="P230" i="34"/>
  <c r="P235" i="34"/>
  <c r="N230" i="34"/>
  <c r="N236" i="34"/>
  <c r="Z236" i="34"/>
  <c r="U236" i="34"/>
  <c r="AB230" i="34"/>
  <c r="V230" i="34"/>
  <c r="Q225" i="34"/>
  <c r="P228" i="34"/>
  <c r="Q230" i="34"/>
  <c r="Q232" i="34"/>
  <c r="P236" i="34"/>
  <c r="N227" i="34"/>
  <c r="M232" i="34"/>
  <c r="AD236" i="34"/>
  <c r="Y236" i="34"/>
  <c r="T236" i="34"/>
  <c r="Z233" i="34"/>
  <c r="Z232" i="34"/>
  <c r="Z230" i="34"/>
  <c r="U230" i="34"/>
  <c r="AC228" i="34"/>
  <c r="U228" i="34"/>
  <c r="AC226" i="34"/>
  <c r="U226" i="34"/>
  <c r="M230" i="34"/>
  <c r="AB236" i="34"/>
  <c r="P226" i="34"/>
  <c r="Q228" i="34"/>
  <c r="R230" i="34"/>
  <c r="P233" i="34"/>
  <c r="Q236" i="34"/>
  <c r="M228" i="34"/>
  <c r="N233" i="34"/>
  <c r="AC236" i="34"/>
  <c r="Y232" i="34"/>
  <c r="AD230" i="34"/>
  <c r="Y230" i="34"/>
  <c r="Z228" i="34"/>
  <c r="Z226" i="34"/>
  <c r="T234" i="34"/>
  <c r="X234" i="34"/>
  <c r="AB234" i="34"/>
  <c r="N234" i="34"/>
  <c r="R234" i="34"/>
  <c r="X229" i="34"/>
  <c r="M229" i="34"/>
  <c r="T229" i="34"/>
  <c r="AB229" i="34"/>
  <c r="R229" i="34"/>
  <c r="U229" i="34"/>
  <c r="Y229" i="34"/>
  <c r="W233" i="34"/>
  <c r="AA233" i="34"/>
  <c r="AE233" i="34"/>
  <c r="S233" i="34"/>
  <c r="W227" i="34"/>
  <c r="AA227" i="34"/>
  <c r="AE227" i="34"/>
  <c r="S227" i="34"/>
  <c r="X231" i="34"/>
  <c r="R231" i="34"/>
  <c r="M231" i="34"/>
  <c r="T231" i="34"/>
  <c r="AB231" i="34"/>
  <c r="X235" i="34"/>
  <c r="R235" i="34"/>
  <c r="M235" i="34"/>
  <c r="T235" i="34"/>
  <c r="AB235" i="34"/>
  <c r="T225" i="34"/>
  <c r="X225" i="34"/>
  <c r="AB225" i="34"/>
  <c r="Y225" i="34"/>
  <c r="M225" i="34"/>
  <c r="L224" i="34"/>
  <c r="R225" i="34"/>
  <c r="U225" i="34"/>
  <c r="AC225" i="34"/>
  <c r="Q231" i="34"/>
  <c r="Q235" i="34"/>
  <c r="O224" i="34"/>
  <c r="M234" i="34"/>
  <c r="Y235" i="34"/>
  <c r="AC234" i="34"/>
  <c r="U234" i="34"/>
  <c r="Y231" i="34"/>
  <c r="AD229" i="34"/>
  <c r="Z225" i="34"/>
  <c r="AB233" i="34"/>
  <c r="R233" i="34"/>
  <c r="M233" i="34"/>
  <c r="T233" i="34"/>
  <c r="X233" i="34"/>
  <c r="T227" i="34"/>
  <c r="X227" i="34"/>
  <c r="AB227" i="34"/>
  <c r="AC227" i="34"/>
  <c r="M227" i="34"/>
  <c r="R227" i="34"/>
  <c r="U227" i="34"/>
  <c r="Y227" i="34"/>
  <c r="W232" i="34"/>
  <c r="AA232" i="34"/>
  <c r="AE232" i="34"/>
  <c r="S232" i="34"/>
  <c r="W226" i="34"/>
  <c r="AA226" i="34"/>
  <c r="AE226" i="34"/>
  <c r="S226" i="34"/>
  <c r="W228" i="34"/>
  <c r="AA228" i="34"/>
  <c r="AE228" i="34"/>
  <c r="S228" i="34"/>
  <c r="W236" i="34"/>
  <c r="AA236" i="34"/>
  <c r="AE236" i="34"/>
  <c r="S236" i="34"/>
  <c r="P234" i="34"/>
  <c r="N231" i="34"/>
  <c r="N235" i="34"/>
  <c r="AD235" i="34"/>
  <c r="V235" i="34"/>
  <c r="Z234" i="34"/>
  <c r="AD233" i="34"/>
  <c r="V233" i="34"/>
  <c r="AD231" i="34"/>
  <c r="V231" i="34"/>
  <c r="AC229" i="34"/>
  <c r="V225" i="34"/>
  <c r="P225" i="34"/>
  <c r="P227" i="34"/>
  <c r="P229" i="34"/>
  <c r="Q234" i="34"/>
  <c r="N225" i="34"/>
  <c r="N229" i="34"/>
  <c r="AC235" i="34"/>
  <c r="U235" i="34"/>
  <c r="Y234" i="34"/>
  <c r="AC233" i="34"/>
  <c r="U233" i="34"/>
  <c r="AC231" i="34"/>
  <c r="U231" i="34"/>
  <c r="Z229" i="34"/>
  <c r="AD227" i="34"/>
  <c r="R226" i="34"/>
  <c r="R232" i="34"/>
  <c r="N226" i="34"/>
  <c r="N232" i="34"/>
  <c r="AB232" i="34"/>
  <c r="T232" i="34"/>
  <c r="X226" i="34"/>
  <c r="S225" i="34"/>
  <c r="S229" i="34"/>
  <c r="S230" i="34"/>
  <c r="S231" i="34"/>
  <c r="S234" i="34"/>
  <c r="S235" i="34"/>
  <c r="AE235" i="34"/>
  <c r="AA235" i="34"/>
  <c r="AE234" i="34"/>
  <c r="AA234" i="34"/>
  <c r="AE231" i="34"/>
  <c r="AA231" i="34"/>
  <c r="AE230" i="34"/>
  <c r="AA230" i="34"/>
  <c r="AE229" i="34"/>
  <c r="AA229" i="34"/>
  <c r="AE225" i="34"/>
  <c r="AA225" i="34"/>
  <c r="R228" i="34"/>
  <c r="N228" i="34"/>
  <c r="AB228" i="34"/>
  <c r="X228" i="34"/>
  <c r="AB226" i="34"/>
  <c r="X215" i="34"/>
  <c r="P200" i="34"/>
  <c r="S219" i="34"/>
  <c r="R214" i="34"/>
  <c r="U201" i="34"/>
  <c r="M196" i="34"/>
  <c r="AC204" i="34"/>
  <c r="W197" i="34"/>
  <c r="N200" i="34"/>
  <c r="AB204" i="34"/>
  <c r="V197" i="34"/>
  <c r="X214" i="34"/>
  <c r="AA219" i="34"/>
  <c r="Q201" i="34"/>
  <c r="Y201" i="34"/>
  <c r="Q196" i="34"/>
  <c r="X204" i="34"/>
  <c r="Y200" i="34"/>
  <c r="Y196" i="34"/>
  <c r="X211" i="34"/>
  <c r="Z214" i="34"/>
  <c r="R218" i="34"/>
  <c r="P222" i="34"/>
  <c r="M200" i="34"/>
  <c r="R204" i="34"/>
  <c r="P196" i="34"/>
  <c r="V204" i="34"/>
  <c r="AE198" i="34"/>
  <c r="W196" i="34"/>
  <c r="AD211" i="34"/>
  <c r="AD214" i="34"/>
  <c r="X218" i="34"/>
  <c r="X222" i="34"/>
  <c r="N204" i="34"/>
  <c r="N196" i="34"/>
  <c r="Q204" i="34"/>
  <c r="R200" i="34"/>
  <c r="Q195" i="34"/>
  <c r="Z204" i="34"/>
  <c r="U204" i="34"/>
  <c r="U203" i="34"/>
  <c r="AD200" i="34"/>
  <c r="V200" i="34"/>
  <c r="AE197" i="34"/>
  <c r="AD196" i="34"/>
  <c r="V196" i="34"/>
  <c r="S211" i="34"/>
  <c r="AE211" i="34"/>
  <c r="T213" i="34"/>
  <c r="AB213" i="34"/>
  <c r="T214" i="34"/>
  <c r="AA214" i="34"/>
  <c r="S215" i="34"/>
  <c r="AE215" i="34"/>
  <c r="T217" i="34"/>
  <c r="AB217" i="34"/>
  <c r="T218" i="34"/>
  <c r="AB218" i="34"/>
  <c r="S220" i="34"/>
  <c r="T221" i="34"/>
  <c r="AB221" i="34"/>
  <c r="T222" i="34"/>
  <c r="N213" i="34"/>
  <c r="N199" i="34"/>
  <c r="Q199" i="34"/>
  <c r="M204" i="34"/>
  <c r="N203" i="34"/>
  <c r="N195" i="34"/>
  <c r="P204" i="34"/>
  <c r="Q200" i="34"/>
  <c r="R196" i="34"/>
  <c r="AD204" i="34"/>
  <c r="Y204" i="34"/>
  <c r="AC201" i="34"/>
  <c r="AD199" i="34"/>
  <c r="AA197" i="34"/>
  <c r="AD195" i="34"/>
  <c r="W211" i="34"/>
  <c r="S212" i="34"/>
  <c r="V213" i="34"/>
  <c r="AD213" i="34"/>
  <c r="W214" i="34"/>
  <c r="AB214" i="34"/>
  <c r="W215" i="34"/>
  <c r="S216" i="34"/>
  <c r="V217" i="34"/>
  <c r="AD217" i="34"/>
  <c r="W218" i="34"/>
  <c r="AE218" i="34"/>
  <c r="AA220" i="34"/>
  <c r="V221" i="34"/>
  <c r="AD221" i="34"/>
  <c r="W222" i="34"/>
  <c r="AE222" i="34"/>
  <c r="M221" i="34"/>
  <c r="Q203" i="34"/>
  <c r="AC203" i="34"/>
  <c r="Y199" i="34"/>
  <c r="Y195" i="34"/>
  <c r="P213" i="34"/>
  <c r="X213" i="34"/>
  <c r="P217" i="34"/>
  <c r="X217" i="34"/>
  <c r="P221" i="34"/>
  <c r="X221" i="34"/>
  <c r="M217" i="34"/>
  <c r="N221" i="34"/>
  <c r="Y203" i="34"/>
  <c r="W200" i="34"/>
  <c r="R213" i="34"/>
  <c r="Z213" i="34"/>
  <c r="S214" i="34"/>
  <c r="R217" i="34"/>
  <c r="Z217" i="34"/>
  <c r="S218" i="34"/>
  <c r="R221" i="34"/>
  <c r="Z221" i="34"/>
  <c r="S222" i="34"/>
  <c r="M213" i="34"/>
  <c r="N217" i="34"/>
  <c r="V202" i="34"/>
  <c r="Z202" i="34"/>
  <c r="AD202" i="34"/>
  <c r="R202" i="34"/>
  <c r="Y202" i="34"/>
  <c r="M202" i="34"/>
  <c r="T202" i="34"/>
  <c r="X202" i="34"/>
  <c r="AB202" i="34"/>
  <c r="P202" i="34"/>
  <c r="N202" i="34"/>
  <c r="U202" i="34"/>
  <c r="AC202" i="34"/>
  <c r="Q202" i="34"/>
  <c r="T198" i="34"/>
  <c r="X198" i="34"/>
  <c r="AB198" i="34"/>
  <c r="V198" i="34"/>
  <c r="R198" i="34"/>
  <c r="Z198" i="34"/>
  <c r="AC198" i="34"/>
  <c r="M198" i="34"/>
  <c r="Y198" i="34"/>
  <c r="AD198" i="34"/>
  <c r="P198" i="34"/>
  <c r="N198" i="34"/>
  <c r="U198" i="34"/>
  <c r="Q198" i="34"/>
  <c r="V205" i="34"/>
  <c r="Z205" i="34"/>
  <c r="AD205" i="34"/>
  <c r="R205" i="34"/>
  <c r="M205" i="34"/>
  <c r="AC205" i="34"/>
  <c r="N205" i="34"/>
  <c r="T205" i="34"/>
  <c r="X205" i="34"/>
  <c r="AB205" i="34"/>
  <c r="P205" i="34"/>
  <c r="U205" i="34"/>
  <c r="Y205" i="34"/>
  <c r="W203" i="34"/>
  <c r="AA203" i="34"/>
  <c r="AE203" i="34"/>
  <c r="S203" i="34"/>
  <c r="AE199" i="34"/>
  <c r="AA199" i="34"/>
  <c r="S199" i="34"/>
  <c r="W199" i="34"/>
  <c r="W205" i="34"/>
  <c r="AA205" i="34"/>
  <c r="AE205" i="34"/>
  <c r="S205" i="34"/>
  <c r="Q205" i="34"/>
  <c r="AD220" i="34"/>
  <c r="Z220" i="34"/>
  <c r="V220" i="34"/>
  <c r="R220" i="34"/>
  <c r="N220" i="34"/>
  <c r="AC220" i="34"/>
  <c r="Y220" i="34"/>
  <c r="U220" i="34"/>
  <c r="Q220" i="34"/>
  <c r="N216" i="34"/>
  <c r="AC216" i="34"/>
  <c r="Y216" i="34"/>
  <c r="U216" i="34"/>
  <c r="Q216" i="34"/>
  <c r="X212" i="34"/>
  <c r="S213" i="34"/>
  <c r="X216" i="34"/>
  <c r="AD216" i="34"/>
  <c r="S217" i="34"/>
  <c r="W221" i="34"/>
  <c r="T197" i="34"/>
  <c r="X197" i="34"/>
  <c r="AB197" i="34"/>
  <c r="M203" i="34"/>
  <c r="M199" i="34"/>
  <c r="M195" i="34"/>
  <c r="P203" i="34"/>
  <c r="P201" i="34"/>
  <c r="P199" i="34"/>
  <c r="P197" i="34"/>
  <c r="P195" i="34"/>
  <c r="AB203" i="34"/>
  <c r="X203" i="34"/>
  <c r="T203" i="34"/>
  <c r="AB201" i="34"/>
  <c r="X201" i="34"/>
  <c r="T201" i="34"/>
  <c r="AA200" i="34"/>
  <c r="AC199" i="34"/>
  <c r="Z197" i="34"/>
  <c r="U197" i="34"/>
  <c r="AA196" i="34"/>
  <c r="AC195" i="34"/>
  <c r="W195" i="34"/>
  <c r="L193" i="34"/>
  <c r="M211" i="34"/>
  <c r="AC211" i="34"/>
  <c r="Y211" i="34"/>
  <c r="U211" i="34"/>
  <c r="Q211" i="34"/>
  <c r="M219" i="34"/>
  <c r="AD219" i="34"/>
  <c r="Z219" i="34"/>
  <c r="V219" i="34"/>
  <c r="R219" i="34"/>
  <c r="AC219" i="34"/>
  <c r="Y219" i="34"/>
  <c r="U219" i="34"/>
  <c r="Q219" i="34"/>
  <c r="M215" i="34"/>
  <c r="AC215" i="34"/>
  <c r="Y215" i="34"/>
  <c r="U215" i="34"/>
  <c r="Q215" i="34"/>
  <c r="L210" i="34"/>
  <c r="T211" i="34"/>
  <c r="Z211" i="34"/>
  <c r="T212" i="34"/>
  <c r="Z212" i="34"/>
  <c r="AE212" i="34"/>
  <c r="AE213" i="34"/>
  <c r="T215" i="34"/>
  <c r="Z215" i="34"/>
  <c r="T216" i="34"/>
  <c r="Z216" i="34"/>
  <c r="AE216" i="34"/>
  <c r="AE217" i="34"/>
  <c r="T219" i="34"/>
  <c r="AB219" i="34"/>
  <c r="T220" i="34"/>
  <c r="AB220" i="34"/>
  <c r="S221" i="34"/>
  <c r="M212" i="34"/>
  <c r="N215" i="34"/>
  <c r="T200" i="34"/>
  <c r="X200" i="34"/>
  <c r="AB200" i="34"/>
  <c r="T196" i="34"/>
  <c r="X196" i="34"/>
  <c r="AB196" i="34"/>
  <c r="O193" i="34"/>
  <c r="N201" i="34"/>
  <c r="N197" i="34"/>
  <c r="S204" i="34"/>
  <c r="S202" i="34"/>
  <c r="S201" i="34"/>
  <c r="S200" i="34"/>
  <c r="S198" i="34"/>
  <c r="S196" i="34"/>
  <c r="S195" i="34"/>
  <c r="AE204" i="34"/>
  <c r="AA204" i="34"/>
  <c r="AE202" i="34"/>
  <c r="AA202" i="34"/>
  <c r="AE201" i="34"/>
  <c r="AA201" i="34"/>
  <c r="Z200" i="34"/>
  <c r="U200" i="34"/>
  <c r="W198" i="34"/>
  <c r="AD197" i="34"/>
  <c r="Y197" i="34"/>
  <c r="Z196" i="34"/>
  <c r="U196" i="34"/>
  <c r="AA195" i="34"/>
  <c r="AD222" i="34"/>
  <c r="Z222" i="34"/>
  <c r="V222" i="34"/>
  <c r="R222" i="34"/>
  <c r="N222" i="34"/>
  <c r="AC222" i="34"/>
  <c r="Y222" i="34"/>
  <c r="U222" i="34"/>
  <c r="Q222" i="34"/>
  <c r="AD218" i="34"/>
  <c r="Z218" i="34"/>
  <c r="V218" i="34"/>
  <c r="N218" i="34"/>
  <c r="AC218" i="34"/>
  <c r="Y218" i="34"/>
  <c r="U218" i="34"/>
  <c r="Q218" i="34"/>
  <c r="N214" i="34"/>
  <c r="AC214" i="34"/>
  <c r="Y214" i="34"/>
  <c r="U214" i="34"/>
  <c r="Q214" i="34"/>
  <c r="O210" i="34"/>
  <c r="V211" i="34"/>
  <c r="P212" i="34"/>
  <c r="AA212" i="34"/>
  <c r="AA213" i="34"/>
  <c r="P214" i="34"/>
  <c r="V214" i="34"/>
  <c r="P215" i="34"/>
  <c r="V215" i="34"/>
  <c r="P216" i="34"/>
  <c r="V216" i="34"/>
  <c r="AA216" i="34"/>
  <c r="AA217" i="34"/>
  <c r="P218" i="34"/>
  <c r="W219" i="34"/>
  <c r="W220" i="34"/>
  <c r="AE221" i="34"/>
  <c r="M216" i="34"/>
  <c r="N219" i="34"/>
  <c r="M222" i="34"/>
  <c r="N212" i="34"/>
  <c r="AC212" i="34"/>
  <c r="Y212" i="34"/>
  <c r="U212" i="34"/>
  <c r="Q212" i="34"/>
  <c r="AD212" i="34"/>
  <c r="T199" i="34"/>
  <c r="X199" i="34"/>
  <c r="AB199" i="34"/>
  <c r="T195" i="34"/>
  <c r="X195" i="34"/>
  <c r="AB195" i="34"/>
  <c r="M201" i="34"/>
  <c r="M197" i="34"/>
  <c r="R203" i="34"/>
  <c r="R201" i="34"/>
  <c r="R199" i="34"/>
  <c r="R197" i="34"/>
  <c r="R195" i="34"/>
  <c r="AD203" i="34"/>
  <c r="Z203" i="34"/>
  <c r="AD201" i="34"/>
  <c r="Z201" i="34"/>
  <c r="Z199" i="34"/>
  <c r="U199" i="34"/>
  <c r="AC197" i="34"/>
  <c r="Z195" i="34"/>
  <c r="U195" i="34"/>
  <c r="R211" i="34"/>
  <c r="AB211" i="34"/>
  <c r="R212" i="34"/>
  <c r="AB212" i="34"/>
  <c r="R215" i="34"/>
  <c r="AB215" i="34"/>
  <c r="R216" i="34"/>
  <c r="AB216" i="34"/>
  <c r="P219" i="34"/>
  <c r="X219" i="34"/>
  <c r="P220" i="34"/>
  <c r="X220" i="34"/>
  <c r="P211" i="34"/>
  <c r="M220" i="34"/>
  <c r="Q213" i="34"/>
  <c r="U213" i="34"/>
  <c r="Y213" i="34"/>
  <c r="Q217" i="34"/>
  <c r="U217" i="34"/>
  <c r="Y217" i="34"/>
  <c r="Q221" i="34"/>
  <c r="U221" i="34"/>
  <c r="Y221" i="34"/>
  <c r="O191" i="34" l="1"/>
  <c r="AA193" i="34"/>
  <c r="AD224" i="34"/>
  <c r="Z224" i="34"/>
  <c r="Q224" i="34"/>
  <c r="W224" i="34"/>
  <c r="N224" i="34"/>
  <c r="R224" i="34"/>
  <c r="AB224" i="34"/>
  <c r="X224" i="34"/>
  <c r="AE224" i="34"/>
  <c r="V224" i="34"/>
  <c r="S224" i="34"/>
  <c r="Y224" i="34"/>
  <c r="U224" i="34"/>
  <c r="AD210" i="34"/>
  <c r="AA224" i="34"/>
  <c r="P224" i="34"/>
  <c r="AC224" i="34"/>
  <c r="M224" i="34"/>
  <c r="T224" i="34"/>
  <c r="U193" i="34"/>
  <c r="N210" i="34"/>
  <c r="AC193" i="34"/>
  <c r="S193" i="34"/>
  <c r="S210" i="34"/>
  <c r="AA210" i="34"/>
  <c r="M193" i="34"/>
  <c r="Y193" i="34"/>
  <c r="P210" i="34"/>
  <c r="W210" i="34"/>
  <c r="Z193" i="34"/>
  <c r="AE210" i="34"/>
  <c r="R210" i="34"/>
  <c r="AE193" i="34"/>
  <c r="X210" i="34"/>
  <c r="Y210" i="34"/>
  <c r="P193" i="34"/>
  <c r="V193" i="34"/>
  <c r="R193" i="34"/>
  <c r="Q193" i="34"/>
  <c r="Z210" i="34"/>
  <c r="AC210" i="34"/>
  <c r="AD193" i="34"/>
  <c r="N193" i="34"/>
  <c r="AB193" i="34"/>
  <c r="V210" i="34"/>
  <c r="W193" i="34"/>
  <c r="T210" i="34"/>
  <c r="Q210" i="34"/>
  <c r="M210" i="34"/>
  <c r="X193" i="34"/>
  <c r="AB210" i="34"/>
  <c r="U210" i="34"/>
  <c r="T193" i="34"/>
  <c r="H319" i="48" l="1"/>
  <c r="X319" i="48"/>
  <c r="I319" i="48"/>
  <c r="M319" i="48"/>
  <c r="Q319" i="48"/>
  <c r="U319" i="48"/>
  <c r="Y319" i="48"/>
  <c r="P319" i="48"/>
  <c r="J319" i="48"/>
  <c r="N319" i="48"/>
  <c r="R319" i="48"/>
  <c r="V319" i="48"/>
  <c r="Z319" i="48"/>
  <c r="L319" i="48"/>
  <c r="T319" i="48"/>
  <c r="K319" i="48"/>
  <c r="O319" i="48"/>
  <c r="S319" i="48"/>
  <c r="W319" i="48"/>
  <c r="AA319" i="48"/>
  <c r="AF8" i="4" l="1"/>
  <c r="AE8" i="4"/>
  <c r="AD8" i="4"/>
  <c r="AC8" i="4"/>
  <c r="AB8" i="4"/>
  <c r="AA8" i="4"/>
  <c r="Z8" i="4"/>
  <c r="Y8" i="4"/>
  <c r="X8" i="4"/>
  <c r="W8" i="4"/>
  <c r="V8" i="4"/>
  <c r="U8" i="4"/>
  <c r="T8" i="4"/>
  <c r="S8" i="4"/>
  <c r="R8" i="4"/>
  <c r="Q8" i="4"/>
  <c r="P8" i="4"/>
  <c r="O8" i="4"/>
  <c r="N8" i="4"/>
  <c r="M8" i="4"/>
  <c r="AG8" i="4" s="1"/>
  <c r="AF44" i="3" l="1"/>
  <c r="N44" i="3"/>
  <c r="O44" i="3"/>
  <c r="P44" i="3"/>
  <c r="Q44" i="3"/>
  <c r="R44" i="3"/>
  <c r="S44" i="3"/>
  <c r="T44" i="3"/>
  <c r="U44" i="3"/>
  <c r="V44" i="3"/>
  <c r="W44" i="3"/>
  <c r="X44" i="3"/>
  <c r="Y44" i="3"/>
  <c r="Z44" i="3"/>
  <c r="AA44" i="3"/>
  <c r="AB44" i="3"/>
  <c r="AC44" i="3"/>
  <c r="AD44" i="3"/>
  <c r="AE44" i="3"/>
  <c r="L10" i="49"/>
  <c r="L8" i="49"/>
  <c r="L11" i="49" l="1"/>
  <c r="AF61" i="3"/>
  <c r="AE61" i="3"/>
  <c r="AD61" i="3"/>
  <c r="AC61" i="3"/>
  <c r="AB61" i="3"/>
  <c r="AA61" i="3"/>
  <c r="Z61" i="3"/>
  <c r="Y61" i="3"/>
  <c r="X61" i="3"/>
  <c r="W61" i="3"/>
  <c r="V61" i="3"/>
  <c r="U61" i="3"/>
  <c r="T61" i="3"/>
  <c r="S61" i="3"/>
  <c r="R61" i="3"/>
  <c r="Q61" i="3"/>
  <c r="P61" i="3"/>
  <c r="O61" i="3"/>
  <c r="N61" i="3"/>
  <c r="N24" i="17" l="1"/>
  <c r="N35" i="17" s="1"/>
  <c r="N29" i="17"/>
  <c r="N36" i="17" s="1"/>
  <c r="M61" i="3"/>
  <c r="AG61" i="3" s="1"/>
  <c r="M44" i="3"/>
  <c r="AG44" i="3" s="1"/>
  <c r="M21" i="3"/>
  <c r="AE8" i="49"/>
  <c r="AE11" i="49" s="1"/>
  <c r="AD8" i="49"/>
  <c r="AD11" i="49" s="1"/>
  <c r="AC8" i="49"/>
  <c r="AC11" i="49" s="1"/>
  <c r="AB8" i="49"/>
  <c r="AB11" i="49" s="1"/>
  <c r="AA8" i="49"/>
  <c r="AA11" i="49" s="1"/>
  <c r="Z8" i="49"/>
  <c r="Z11" i="49" s="1"/>
  <c r="Y8" i="49"/>
  <c r="Y11" i="49" s="1"/>
  <c r="X8" i="49"/>
  <c r="X11" i="49" s="1"/>
  <c r="W8" i="49"/>
  <c r="W11" i="49" s="1"/>
  <c r="V8" i="49"/>
  <c r="V11" i="49" s="1"/>
  <c r="U8" i="49"/>
  <c r="U11" i="49" s="1"/>
  <c r="T8" i="49"/>
  <c r="T11" i="49" s="1"/>
  <c r="S8" i="49"/>
  <c r="S11" i="49" s="1"/>
  <c r="R8" i="49"/>
  <c r="R11" i="49" s="1"/>
  <c r="Q8" i="49"/>
  <c r="Q11" i="49" s="1"/>
  <c r="P8" i="49"/>
  <c r="P11" i="49" s="1"/>
  <c r="O8" i="49"/>
  <c r="O11" i="49" s="1"/>
  <c r="N8" i="49"/>
  <c r="N11" i="49" s="1"/>
  <c r="M8" i="49"/>
  <c r="M11" i="49" s="1"/>
  <c r="AE19" i="51"/>
  <c r="AD19" i="51"/>
  <c r="AC19" i="51"/>
  <c r="AB19" i="51"/>
  <c r="AA19" i="51"/>
  <c r="Z19" i="51"/>
  <c r="Y19" i="51"/>
  <c r="X19" i="51"/>
  <c r="W19" i="51"/>
  <c r="V19" i="51"/>
  <c r="U19" i="51"/>
  <c r="T19" i="51"/>
  <c r="S19" i="51"/>
  <c r="R19" i="51"/>
  <c r="Q19" i="51"/>
  <c r="P19" i="51"/>
  <c r="O19" i="51"/>
  <c r="N19" i="51"/>
  <c r="M19" i="51"/>
  <c r="AE18" i="51"/>
  <c r="AD18" i="51"/>
  <c r="AC18" i="51"/>
  <c r="AB18" i="51"/>
  <c r="AA18" i="51"/>
  <c r="Z18" i="51"/>
  <c r="Y18" i="51"/>
  <c r="X18" i="51"/>
  <c r="W18" i="51"/>
  <c r="V18" i="51"/>
  <c r="U18" i="51"/>
  <c r="T18" i="51"/>
  <c r="S18" i="51"/>
  <c r="R18" i="51"/>
  <c r="Q18" i="51"/>
  <c r="P18" i="51"/>
  <c r="O18" i="51"/>
  <c r="N18" i="51"/>
  <c r="M18" i="51"/>
  <c r="AE17" i="51"/>
  <c r="AD17" i="51"/>
  <c r="AC17" i="51"/>
  <c r="AB17" i="51"/>
  <c r="AA17" i="51"/>
  <c r="Z17" i="51"/>
  <c r="Y17" i="51"/>
  <c r="X17" i="51"/>
  <c r="W17" i="51"/>
  <c r="V17" i="51"/>
  <c r="U17" i="51"/>
  <c r="T17" i="51"/>
  <c r="S17" i="51"/>
  <c r="R17" i="51"/>
  <c r="Q17" i="51"/>
  <c r="P17" i="51"/>
  <c r="O17" i="51"/>
  <c r="N17" i="51"/>
  <c r="M17" i="51"/>
  <c r="AE16" i="51"/>
  <c r="AD16" i="51"/>
  <c r="AC16" i="51"/>
  <c r="AB16" i="51"/>
  <c r="AA16" i="51"/>
  <c r="Z16" i="51"/>
  <c r="Y16" i="51"/>
  <c r="X16" i="51"/>
  <c r="W16" i="51"/>
  <c r="V16" i="51"/>
  <c r="U16" i="51"/>
  <c r="T16" i="51"/>
  <c r="S16" i="51"/>
  <c r="R16" i="51"/>
  <c r="Q16" i="51"/>
  <c r="P16" i="51"/>
  <c r="O16" i="51"/>
  <c r="N16" i="51"/>
  <c r="M16" i="51"/>
  <c r="L19" i="51"/>
  <c r="L18" i="51"/>
  <c r="L17" i="51"/>
  <c r="L16" i="51"/>
  <c r="AE6" i="52"/>
  <c r="AF57" i="3" s="1"/>
  <c r="AD6" i="52"/>
  <c r="AE57" i="3" s="1"/>
  <c r="AC6" i="52"/>
  <c r="AD57" i="3" s="1"/>
  <c r="AB6" i="52"/>
  <c r="AC57" i="3" s="1"/>
  <c r="AA6" i="52"/>
  <c r="AB57" i="3" s="1"/>
  <c r="Z6" i="52"/>
  <c r="AA57" i="3" s="1"/>
  <c r="Y6" i="52"/>
  <c r="Z57" i="3" s="1"/>
  <c r="X6" i="52"/>
  <c r="Y57" i="3" s="1"/>
  <c r="W6" i="52"/>
  <c r="X57" i="3" s="1"/>
  <c r="V6" i="52"/>
  <c r="W57" i="3" s="1"/>
  <c r="U6" i="52"/>
  <c r="V57" i="3" s="1"/>
  <c r="T6" i="52"/>
  <c r="U57" i="3" s="1"/>
  <c r="S6" i="52"/>
  <c r="T57" i="3" s="1"/>
  <c r="R6" i="52"/>
  <c r="S57" i="3" s="1"/>
  <c r="Q6" i="52"/>
  <c r="R57" i="3" s="1"/>
  <c r="P6" i="52"/>
  <c r="Q57" i="3" s="1"/>
  <c r="O6" i="52"/>
  <c r="P57" i="3" s="1"/>
  <c r="N6" i="52"/>
  <c r="O57" i="3" s="1"/>
  <c r="M6" i="52"/>
  <c r="N57" i="3" s="1"/>
  <c r="L6" i="52"/>
  <c r="M57" i="3" s="1"/>
  <c r="AE6" i="51"/>
  <c r="AE9" i="39" s="1"/>
  <c r="AD6" i="51"/>
  <c r="AD9" i="39" s="1"/>
  <c r="AC6" i="51"/>
  <c r="AC9" i="39" s="1"/>
  <c r="AB6" i="51"/>
  <c r="AB9" i="39" s="1"/>
  <c r="AA6" i="51"/>
  <c r="AA9" i="39" s="1"/>
  <c r="Z6" i="51"/>
  <c r="Z9" i="39" s="1"/>
  <c r="Y6" i="51"/>
  <c r="Y9" i="39" s="1"/>
  <c r="X6" i="51"/>
  <c r="X9" i="39" s="1"/>
  <c r="W6" i="51"/>
  <c r="W9" i="39" s="1"/>
  <c r="V6" i="51"/>
  <c r="V9" i="39" s="1"/>
  <c r="U6" i="51"/>
  <c r="U9" i="39" s="1"/>
  <c r="T6" i="51"/>
  <c r="T9" i="39" s="1"/>
  <c r="S6" i="51"/>
  <c r="S9" i="39" s="1"/>
  <c r="R6" i="51"/>
  <c r="R9" i="39" s="1"/>
  <c r="Q6" i="51"/>
  <c r="Q9" i="39" s="1"/>
  <c r="P6" i="51"/>
  <c r="P9" i="39" s="1"/>
  <c r="O6" i="51"/>
  <c r="O9" i="39" s="1"/>
  <c r="N6" i="51"/>
  <c r="N9" i="39" s="1"/>
  <c r="M6" i="51"/>
  <c r="M9" i="39" s="1"/>
  <c r="L6" i="51"/>
  <c r="L9" i="39" s="1"/>
  <c r="X39" i="3" l="1"/>
  <c r="X13" i="3"/>
  <c r="Q13" i="3"/>
  <c r="Q39" i="3"/>
  <c r="U39" i="3"/>
  <c r="U13" i="3"/>
  <c r="Y13" i="3"/>
  <c r="Y39" i="3"/>
  <c r="AC39" i="3"/>
  <c r="AC13" i="3"/>
  <c r="AG57" i="3"/>
  <c r="P39" i="3"/>
  <c r="P13" i="3"/>
  <c r="T39" i="3"/>
  <c r="T13" i="3"/>
  <c r="AB39" i="3"/>
  <c r="AB13" i="3"/>
  <c r="AF39" i="3"/>
  <c r="AF13" i="3"/>
  <c r="N39" i="3"/>
  <c r="N13" i="3"/>
  <c r="R39" i="3"/>
  <c r="R13" i="3"/>
  <c r="V39" i="3"/>
  <c r="V13" i="3"/>
  <c r="Z39" i="3"/>
  <c r="Z13" i="3"/>
  <c r="AD39" i="3"/>
  <c r="AD13" i="3"/>
  <c r="O39" i="3"/>
  <c r="O13" i="3"/>
  <c r="S39" i="3"/>
  <c r="S13" i="3"/>
  <c r="W39" i="3"/>
  <c r="W13" i="3"/>
  <c r="AA39" i="3"/>
  <c r="AA13" i="3"/>
  <c r="AE39" i="3"/>
  <c r="AE13" i="3"/>
  <c r="N34" i="17"/>
  <c r="L12" i="49"/>
  <c r="R12" i="49"/>
  <c r="S14" i="3" s="1"/>
  <c r="S12" i="49"/>
  <c r="T14" i="3" s="1"/>
  <c r="AB12" i="49"/>
  <c r="AC14" i="3" s="1"/>
  <c r="AD12" i="49"/>
  <c r="AE14" i="3" s="1"/>
  <c r="AA12" i="49"/>
  <c r="AB14" i="3" s="1"/>
  <c r="P12" i="49"/>
  <c r="Q14" i="3" s="1"/>
  <c r="AC12" i="49"/>
  <c r="AD14" i="3" s="1"/>
  <c r="X12" i="49"/>
  <c r="Y14" i="3" s="1"/>
  <c r="Q12" i="49"/>
  <c r="R14" i="3" s="1"/>
  <c r="Z12" i="49"/>
  <c r="AA14" i="3" s="1"/>
  <c r="T12" i="49"/>
  <c r="U14" i="3" s="1"/>
  <c r="N12" i="49"/>
  <c r="O14" i="3" s="1"/>
  <c r="Y12" i="49"/>
  <c r="Z14" i="3" s="1"/>
  <c r="W12" i="49"/>
  <c r="X14" i="3" s="1"/>
  <c r="M12" i="49"/>
  <c r="N14" i="3" s="1"/>
  <c r="AE12" i="49"/>
  <c r="AF14" i="3" s="1"/>
  <c r="O12" i="49"/>
  <c r="P14" i="3" s="1"/>
  <c r="V12" i="49"/>
  <c r="W14" i="3" s="1"/>
  <c r="U12" i="49"/>
  <c r="V14" i="3" s="1"/>
  <c r="N23" i="17"/>
  <c r="N6" i="17"/>
  <c r="AE15" i="51"/>
  <c r="AE40" i="3" s="1"/>
  <c r="AA15" i="51"/>
  <c r="AA40" i="3" s="1"/>
  <c r="W15" i="51"/>
  <c r="W40" i="3" s="1"/>
  <c r="S15" i="51"/>
  <c r="S40" i="3" s="1"/>
  <c r="O15" i="51"/>
  <c r="O40" i="3" s="1"/>
  <c r="Y15" i="51"/>
  <c r="Y40" i="3" s="1"/>
  <c r="Q15" i="51"/>
  <c r="Q40" i="3" s="1"/>
  <c r="M15" i="51"/>
  <c r="M40" i="3" s="1"/>
  <c r="AB15" i="51"/>
  <c r="AB40" i="3" s="1"/>
  <c r="T15" i="51"/>
  <c r="T40" i="3" s="1"/>
  <c r="L15" i="51"/>
  <c r="L40" i="3" s="1"/>
  <c r="L28" i="3" s="1"/>
  <c r="L27" i="3" s="1"/>
  <c r="L26" i="3" s="1"/>
  <c r="L66" i="3" s="1"/>
  <c r="AD15" i="51"/>
  <c r="AD40" i="3" s="1"/>
  <c r="Z15" i="51"/>
  <c r="Z40" i="3" s="1"/>
  <c r="V15" i="51"/>
  <c r="V40" i="3" s="1"/>
  <c r="R15" i="51"/>
  <c r="R40" i="3" s="1"/>
  <c r="N15" i="51"/>
  <c r="N40" i="3" s="1"/>
  <c r="AC15" i="51"/>
  <c r="AC40" i="3" s="1"/>
  <c r="U15" i="51"/>
  <c r="U40" i="3" s="1"/>
  <c r="X15" i="51"/>
  <c r="X40" i="3" s="1"/>
  <c r="P15" i="51"/>
  <c r="P40" i="3" s="1"/>
  <c r="AG40" i="3" l="1"/>
  <c r="L65" i="3"/>
  <c r="L69" i="3"/>
  <c r="M13" i="3"/>
  <c r="AG13" i="3" s="1"/>
  <c r="M15" i="3"/>
  <c r="AG15" i="3" s="1"/>
  <c r="M39" i="3"/>
  <c r="AG39" i="3" s="1"/>
  <c r="L75" i="3" l="1"/>
  <c r="L74" i="3" s="1"/>
  <c r="L68" i="3"/>
  <c r="AG21" i="3"/>
  <c r="M56" i="3"/>
  <c r="AG56" i="3" s="1"/>
  <c r="M55" i="3"/>
  <c r="AG55" i="3" s="1"/>
  <c r="M54" i="3"/>
  <c r="AG54" i="3" s="1"/>
  <c r="AA199" i="42"/>
  <c r="Z199" i="42"/>
  <c r="Y199" i="42"/>
  <c r="X199" i="42"/>
  <c r="W199" i="42"/>
  <c r="V199" i="42"/>
  <c r="U199" i="42"/>
  <c r="T199" i="42"/>
  <c r="S199" i="42"/>
  <c r="R199" i="42"/>
  <c r="Q199" i="42"/>
  <c r="P199" i="42"/>
  <c r="O199" i="42"/>
  <c r="N199" i="42"/>
  <c r="M199" i="42"/>
  <c r="L199" i="42"/>
  <c r="K199" i="42"/>
  <c r="J199" i="42"/>
  <c r="I199" i="42"/>
  <c r="Z142" i="42"/>
  <c r="Y142" i="42"/>
  <c r="X142" i="42"/>
  <c r="W142" i="42"/>
  <c r="V142" i="42"/>
  <c r="U142" i="42"/>
  <c r="T142" i="42"/>
  <c r="S142" i="42"/>
  <c r="R142" i="42"/>
  <c r="Q142" i="42"/>
  <c r="P142" i="42"/>
  <c r="O142" i="42"/>
  <c r="N142" i="42"/>
  <c r="M142" i="42"/>
  <c r="L142" i="42"/>
  <c r="K142" i="42"/>
  <c r="J142" i="42"/>
  <c r="I142" i="42"/>
  <c r="H142" i="42"/>
  <c r="AA66" i="42"/>
  <c r="Z66" i="42"/>
  <c r="Y66" i="42"/>
  <c r="X66" i="42"/>
  <c r="W66" i="42"/>
  <c r="V66" i="42"/>
  <c r="U66" i="42"/>
  <c r="T66" i="42"/>
  <c r="S66" i="42"/>
  <c r="R66" i="42"/>
  <c r="Q66" i="42"/>
  <c r="P66" i="42"/>
  <c r="O66" i="42"/>
  <c r="N66" i="42"/>
  <c r="M66" i="42"/>
  <c r="L66" i="42"/>
  <c r="K66" i="42"/>
  <c r="J66" i="42"/>
  <c r="I66" i="42"/>
  <c r="H66" i="42"/>
  <c r="AA52" i="42"/>
  <c r="Z52" i="42"/>
  <c r="Y52" i="42"/>
  <c r="X52" i="42"/>
  <c r="W52" i="42"/>
  <c r="V52" i="42"/>
  <c r="U52" i="42"/>
  <c r="T52" i="42"/>
  <c r="S52" i="42"/>
  <c r="R52" i="42"/>
  <c r="Q52" i="42"/>
  <c r="P52" i="42"/>
  <c r="O52" i="42"/>
  <c r="N52" i="42"/>
  <c r="M52" i="42"/>
  <c r="L52" i="42"/>
  <c r="K52" i="42"/>
  <c r="J52" i="42"/>
  <c r="I52" i="42"/>
  <c r="H52" i="42"/>
  <c r="AA24" i="42"/>
  <c r="Z24" i="42"/>
  <c r="Y24" i="42"/>
  <c r="X24" i="42"/>
  <c r="W24" i="42"/>
  <c r="V24" i="42"/>
  <c r="U24" i="42"/>
  <c r="T24" i="42"/>
  <c r="S24" i="42"/>
  <c r="R24" i="42"/>
  <c r="Q24" i="42"/>
  <c r="P24" i="42"/>
  <c r="O24" i="42"/>
  <c r="N24" i="42"/>
  <c r="M24" i="42"/>
  <c r="L24" i="42"/>
  <c r="K24" i="42"/>
  <c r="J24" i="42"/>
  <c r="I24" i="42"/>
  <c r="H24" i="42"/>
  <c r="AA318" i="36"/>
  <c r="Z318" i="36"/>
  <c r="Y318" i="36"/>
  <c r="X318" i="36"/>
  <c r="W318" i="36"/>
  <c r="V318" i="36"/>
  <c r="U318" i="36"/>
  <c r="T318" i="36"/>
  <c r="S318" i="36"/>
  <c r="R318" i="36"/>
  <c r="Q318" i="36"/>
  <c r="P318" i="36"/>
  <c r="O318" i="36"/>
  <c r="N318" i="36"/>
  <c r="M318" i="36"/>
  <c r="L318" i="36"/>
  <c r="K318" i="36"/>
  <c r="J318" i="36"/>
  <c r="I318" i="36"/>
  <c r="H318" i="36"/>
  <c r="AA215" i="36"/>
  <c r="Z215" i="36"/>
  <c r="Y215" i="36"/>
  <c r="X215" i="36"/>
  <c r="W215" i="36"/>
  <c r="V215" i="36"/>
  <c r="U215" i="36"/>
  <c r="T215" i="36"/>
  <c r="S215" i="36"/>
  <c r="R215" i="36"/>
  <c r="Q215" i="36"/>
  <c r="P215" i="36"/>
  <c r="O215" i="36"/>
  <c r="N215" i="36"/>
  <c r="M215" i="36"/>
  <c r="L215" i="36"/>
  <c r="K215" i="36"/>
  <c r="J215" i="36"/>
  <c r="I215" i="36"/>
  <c r="H215" i="36"/>
  <c r="AA84" i="36"/>
  <c r="Z84" i="36"/>
  <c r="Y84" i="36"/>
  <c r="X84" i="36"/>
  <c r="W84" i="36"/>
  <c r="V84" i="36"/>
  <c r="U84" i="36"/>
  <c r="T84" i="36"/>
  <c r="S84" i="36"/>
  <c r="R84" i="36"/>
  <c r="Q84" i="36"/>
  <c r="P84" i="36"/>
  <c r="O84" i="36"/>
  <c r="N84" i="36"/>
  <c r="M84" i="36"/>
  <c r="L84" i="36"/>
  <c r="K84" i="36"/>
  <c r="J84" i="36"/>
  <c r="I84" i="36"/>
  <c r="H84" i="36"/>
  <c r="AA69" i="36"/>
  <c r="Z69" i="36"/>
  <c r="Y69" i="36"/>
  <c r="X69" i="36"/>
  <c r="W69" i="36"/>
  <c r="V69" i="36"/>
  <c r="U69" i="36"/>
  <c r="T69" i="36"/>
  <c r="S69" i="36"/>
  <c r="R69" i="36"/>
  <c r="Q69" i="36"/>
  <c r="P69" i="36"/>
  <c r="O69" i="36"/>
  <c r="N69" i="36"/>
  <c r="M69" i="36"/>
  <c r="L69" i="36"/>
  <c r="K69" i="36"/>
  <c r="J69" i="36"/>
  <c r="I69" i="36"/>
  <c r="H69" i="36"/>
  <c r="AA44" i="36"/>
  <c r="Z44" i="36"/>
  <c r="Y44" i="36"/>
  <c r="X44" i="36"/>
  <c r="W44" i="36"/>
  <c r="V44" i="36"/>
  <c r="U44" i="36"/>
  <c r="T44" i="36"/>
  <c r="S44" i="36"/>
  <c r="R44" i="36"/>
  <c r="Q44" i="36"/>
  <c r="P44" i="36"/>
  <c r="O44" i="36"/>
  <c r="N44" i="36"/>
  <c r="M44" i="36"/>
  <c r="L44" i="36"/>
  <c r="L319" i="36" s="1"/>
  <c r="P8" i="39" s="1"/>
  <c r="K44" i="36"/>
  <c r="J44" i="36"/>
  <c r="I44" i="36"/>
  <c r="H44" i="36"/>
  <c r="M35" i="3"/>
  <c r="AG35" i="3" s="1"/>
  <c r="M33" i="3"/>
  <c r="M319" i="36" l="1"/>
  <c r="Q8" i="39" s="1"/>
  <c r="I200" i="42"/>
  <c r="M8" i="43" s="1"/>
  <c r="M9" i="43" s="1"/>
  <c r="Q200" i="42"/>
  <c r="U8" i="43" s="1"/>
  <c r="Y200" i="42"/>
  <c r="AC8" i="43" s="1"/>
  <c r="AC9" i="43" s="1"/>
  <c r="M200" i="42"/>
  <c r="Q8" i="43" s="1"/>
  <c r="Q10" i="43" s="1"/>
  <c r="U200" i="42"/>
  <c r="Y8" i="43" s="1"/>
  <c r="Y10" i="43" s="1"/>
  <c r="L200" i="42"/>
  <c r="P8" i="43" s="1"/>
  <c r="P9" i="43" s="1"/>
  <c r="P200" i="42"/>
  <c r="T8" i="43" s="1"/>
  <c r="T10" i="43" s="1"/>
  <c r="T200" i="42"/>
  <c r="X8" i="43" s="1"/>
  <c r="X10" i="43" s="1"/>
  <c r="X200" i="42"/>
  <c r="AB8" i="43" s="1"/>
  <c r="AB9" i="43" s="1"/>
  <c r="N200" i="42"/>
  <c r="R8" i="43" s="1"/>
  <c r="R9" i="43" s="1"/>
  <c r="R200" i="42"/>
  <c r="V8" i="43" s="1"/>
  <c r="V10" i="43" s="1"/>
  <c r="Z200" i="42"/>
  <c r="AD8" i="43" s="1"/>
  <c r="AD9" i="43" s="1"/>
  <c r="K200" i="42"/>
  <c r="O8" i="43" s="1"/>
  <c r="O9" i="43" s="1"/>
  <c r="O200" i="42"/>
  <c r="S8" i="43" s="1"/>
  <c r="S9" i="43" s="1"/>
  <c r="S200" i="42"/>
  <c r="W8" i="43" s="1"/>
  <c r="W9" i="43" s="1"/>
  <c r="W200" i="42"/>
  <c r="AA8" i="43" s="1"/>
  <c r="AA10" i="43" s="1"/>
  <c r="AA200" i="42"/>
  <c r="AE8" i="43" s="1"/>
  <c r="AE9" i="43" s="1"/>
  <c r="Q7" i="39"/>
  <c r="R38" i="3"/>
  <c r="R37" i="3" s="1"/>
  <c r="R28" i="3" s="1"/>
  <c r="R27" i="3" s="1"/>
  <c r="R26" i="3" s="1"/>
  <c r="R12" i="3"/>
  <c r="R11" i="3" s="1"/>
  <c r="J200" i="42"/>
  <c r="N8" i="43" s="1"/>
  <c r="N9" i="43" s="1"/>
  <c r="V200" i="42"/>
  <c r="Z8" i="43" s="1"/>
  <c r="Z9" i="43" s="1"/>
  <c r="P7" i="39"/>
  <c r="Q38" i="3"/>
  <c r="Q37" i="3" s="1"/>
  <c r="Q28" i="3" s="1"/>
  <c r="Q27" i="3" s="1"/>
  <c r="Q26" i="3" s="1"/>
  <c r="Q12" i="3"/>
  <c r="Q11" i="3" s="1"/>
  <c r="H200" i="42"/>
  <c r="L8" i="43" s="1"/>
  <c r="AG33" i="3"/>
  <c r="M53" i="3"/>
  <c r="AG53" i="3" s="1"/>
  <c r="R10" i="43"/>
  <c r="U9" i="43"/>
  <c r="U10" i="43"/>
  <c r="Y9" i="43"/>
  <c r="Q319" i="36"/>
  <c r="U8" i="39" s="1"/>
  <c r="U319" i="36"/>
  <c r="Y8" i="39" s="1"/>
  <c r="V319" i="36"/>
  <c r="Z8" i="39" s="1"/>
  <c r="S319" i="36"/>
  <c r="W8" i="39" s="1"/>
  <c r="W319" i="36"/>
  <c r="AA8" i="39" s="1"/>
  <c r="P319" i="36"/>
  <c r="T8" i="39" s="1"/>
  <c r="T319" i="36"/>
  <c r="X8" i="39" s="1"/>
  <c r="X319" i="36"/>
  <c r="AB8" i="39" s="1"/>
  <c r="R319" i="36"/>
  <c r="V8" i="39" s="1"/>
  <c r="Z319" i="36"/>
  <c r="AD8" i="39" s="1"/>
  <c r="O319" i="36"/>
  <c r="S8" i="39" s="1"/>
  <c r="AA319" i="36"/>
  <c r="AE8" i="39" s="1"/>
  <c r="Y319" i="36"/>
  <c r="AC8" i="39" s="1"/>
  <c r="M36" i="3"/>
  <c r="AG36" i="3" s="1"/>
  <c r="M34" i="3"/>
  <c r="AG34" i="3" s="1"/>
  <c r="N319" i="36"/>
  <c r="R8" i="39" s="1"/>
  <c r="K319" i="36"/>
  <c r="O8" i="39" s="1"/>
  <c r="J319" i="36"/>
  <c r="N8" i="39" s="1"/>
  <c r="H319" i="36"/>
  <c r="L8" i="39" s="1"/>
  <c r="L7" i="39" s="1"/>
  <c r="I319" i="36"/>
  <c r="M8" i="39" s="1"/>
  <c r="M164" i="34"/>
  <c r="N164" i="34"/>
  <c r="O164" i="34"/>
  <c r="P164" i="34"/>
  <c r="Q164" i="34"/>
  <c r="R164" i="34"/>
  <c r="S164" i="34"/>
  <c r="T164" i="34"/>
  <c r="U164" i="34"/>
  <c r="V164" i="34"/>
  <c r="W164" i="34"/>
  <c r="L164" i="34"/>
  <c r="M159" i="34"/>
  <c r="N159" i="34"/>
  <c r="O159" i="34"/>
  <c r="P159" i="34"/>
  <c r="Q159" i="34"/>
  <c r="R159" i="34"/>
  <c r="S159" i="34"/>
  <c r="T159" i="34"/>
  <c r="U159" i="34"/>
  <c r="V159" i="34"/>
  <c r="W159" i="34"/>
  <c r="L159" i="34"/>
  <c r="M154" i="34"/>
  <c r="N154" i="34"/>
  <c r="O154" i="34"/>
  <c r="P154" i="34"/>
  <c r="Q154" i="34"/>
  <c r="R154" i="34"/>
  <c r="S154" i="34"/>
  <c r="T154" i="34"/>
  <c r="U154" i="34"/>
  <c r="V154" i="34"/>
  <c r="W154" i="34"/>
  <c r="L154" i="34"/>
  <c r="M127" i="34"/>
  <c r="N127" i="34"/>
  <c r="O127" i="34"/>
  <c r="P127" i="34"/>
  <c r="Q127" i="34"/>
  <c r="R127" i="34"/>
  <c r="S127" i="34"/>
  <c r="T127" i="34"/>
  <c r="U127" i="34"/>
  <c r="V127" i="34"/>
  <c r="W127" i="34"/>
  <c r="L127" i="34"/>
  <c r="M65" i="34"/>
  <c r="N65" i="34"/>
  <c r="O65" i="34"/>
  <c r="P65" i="34"/>
  <c r="Q65" i="34"/>
  <c r="R65" i="34"/>
  <c r="S65" i="34"/>
  <c r="T65" i="34"/>
  <c r="U65" i="34"/>
  <c r="V65" i="34"/>
  <c r="W65" i="34"/>
  <c r="L65" i="34"/>
  <c r="M60" i="34"/>
  <c r="N60" i="34"/>
  <c r="O60" i="34"/>
  <c r="P60" i="34"/>
  <c r="Q60" i="34"/>
  <c r="R60" i="34"/>
  <c r="S60" i="34"/>
  <c r="T60" i="34"/>
  <c r="U60" i="34"/>
  <c r="V60" i="34"/>
  <c r="W60" i="34"/>
  <c r="L60" i="34"/>
  <c r="M55" i="34"/>
  <c r="N55" i="34"/>
  <c r="O55" i="34"/>
  <c r="P55" i="34"/>
  <c r="Q55" i="34"/>
  <c r="R55" i="34"/>
  <c r="S55" i="34"/>
  <c r="T55" i="34"/>
  <c r="U55" i="34"/>
  <c r="V55" i="34"/>
  <c r="W55" i="34"/>
  <c r="L55" i="34"/>
  <c r="M40" i="34"/>
  <c r="N40" i="34"/>
  <c r="O40" i="34"/>
  <c r="P40" i="34"/>
  <c r="Q40" i="34"/>
  <c r="R40" i="34"/>
  <c r="S40" i="34"/>
  <c r="T40" i="34"/>
  <c r="U40" i="34"/>
  <c r="V40" i="34"/>
  <c r="W40" i="34"/>
  <c r="L40" i="34"/>
  <c r="L10" i="34"/>
  <c r="M40" i="35"/>
  <c r="AB40" i="35"/>
  <c r="AC40" i="35" s="1"/>
  <c r="W40" i="35"/>
  <c r="R40" i="35"/>
  <c r="S40" i="35" s="1"/>
  <c r="AB36" i="35"/>
  <c r="AC36" i="35" s="1"/>
  <c r="AD36" i="35" s="1"/>
  <c r="AE36" i="35" s="1"/>
  <c r="W36" i="35"/>
  <c r="X36" i="35" s="1"/>
  <c r="Y36" i="35" s="1"/>
  <c r="Z36" i="35" s="1"/>
  <c r="R36" i="35"/>
  <c r="S36" i="35" s="1"/>
  <c r="T36" i="35" s="1"/>
  <c r="U36" i="35" s="1"/>
  <c r="M36" i="35"/>
  <c r="S10" i="43" l="1"/>
  <c r="Z10" i="43"/>
  <c r="P10" i="43"/>
  <c r="T9" i="43"/>
  <c r="Q9" i="43"/>
  <c r="V9" i="43"/>
  <c r="AA9" i="43"/>
  <c r="AC10" i="43"/>
  <c r="W10" i="43"/>
  <c r="M10" i="43"/>
  <c r="X9" i="43"/>
  <c r="AD10" i="43"/>
  <c r="N10" i="43"/>
  <c r="AB10" i="43"/>
  <c r="L9" i="43"/>
  <c r="L10" i="43"/>
  <c r="R7" i="39"/>
  <c r="S38" i="3"/>
  <c r="S37" i="3" s="1"/>
  <c r="S28" i="3" s="1"/>
  <c r="S27" i="3" s="1"/>
  <c r="S26" i="3" s="1"/>
  <c r="S12" i="3"/>
  <c r="S11" i="3" s="1"/>
  <c r="AE7" i="39"/>
  <c r="AF12" i="3"/>
  <c r="AF11" i="3" s="1"/>
  <c r="AF38" i="3"/>
  <c r="AF37" i="3" s="1"/>
  <c r="AF28" i="3" s="1"/>
  <c r="AF27" i="3" s="1"/>
  <c r="AF26" i="3" s="1"/>
  <c r="W7" i="39"/>
  <c r="X38" i="3"/>
  <c r="X37" i="3" s="1"/>
  <c r="X28" i="3" s="1"/>
  <c r="X27" i="3" s="1"/>
  <c r="X26" i="3" s="1"/>
  <c r="X12" i="3"/>
  <c r="X11" i="3" s="1"/>
  <c r="S7" i="39"/>
  <c r="T12" i="3"/>
  <c r="T11" i="3" s="1"/>
  <c r="T38" i="3"/>
  <c r="T37" i="3" s="1"/>
  <c r="T28" i="3" s="1"/>
  <c r="T27" i="3" s="1"/>
  <c r="T26" i="3" s="1"/>
  <c r="Z7" i="39"/>
  <c r="AA38" i="3"/>
  <c r="AA37" i="3" s="1"/>
  <c r="AA28" i="3" s="1"/>
  <c r="AA27" i="3" s="1"/>
  <c r="AA26" i="3" s="1"/>
  <c r="AA12" i="3"/>
  <c r="AA11" i="3" s="1"/>
  <c r="N7" i="39"/>
  <c r="O38" i="3"/>
  <c r="O37" i="3" s="1"/>
  <c r="O28" i="3" s="1"/>
  <c r="O27" i="3" s="1"/>
  <c r="O26" i="3" s="1"/>
  <c r="O12" i="3"/>
  <c r="O11" i="3" s="1"/>
  <c r="AD7" i="39"/>
  <c r="AE38" i="3"/>
  <c r="AE37" i="3" s="1"/>
  <c r="AE28" i="3" s="1"/>
  <c r="AE27" i="3" s="1"/>
  <c r="AE26" i="3" s="1"/>
  <c r="AE12" i="3"/>
  <c r="AE11" i="3" s="1"/>
  <c r="T7" i="39"/>
  <c r="U38" i="3"/>
  <c r="U37" i="3" s="1"/>
  <c r="U28" i="3" s="1"/>
  <c r="U27" i="3" s="1"/>
  <c r="U26" i="3" s="1"/>
  <c r="U12" i="3"/>
  <c r="U11" i="3" s="1"/>
  <c r="Y7" i="39"/>
  <c r="Z38" i="3"/>
  <c r="Z37" i="3" s="1"/>
  <c r="Z28" i="3" s="1"/>
  <c r="Z27" i="3" s="1"/>
  <c r="Z26" i="3" s="1"/>
  <c r="Z12" i="3"/>
  <c r="Z11" i="3" s="1"/>
  <c r="AE10" i="43"/>
  <c r="O10" i="43"/>
  <c r="M7" i="39"/>
  <c r="N38" i="3"/>
  <c r="N37" i="3" s="1"/>
  <c r="N28" i="3" s="1"/>
  <c r="N27" i="3" s="1"/>
  <c r="N26" i="3" s="1"/>
  <c r="N12" i="3"/>
  <c r="N11" i="3" s="1"/>
  <c r="AB7" i="39"/>
  <c r="AC38" i="3"/>
  <c r="AC37" i="3" s="1"/>
  <c r="AC28" i="3" s="1"/>
  <c r="AC27" i="3" s="1"/>
  <c r="AC26" i="3" s="1"/>
  <c r="AC12" i="3"/>
  <c r="AC11" i="3" s="1"/>
  <c r="X7" i="39"/>
  <c r="Y38" i="3"/>
  <c r="Y37" i="3" s="1"/>
  <c r="Y28" i="3" s="1"/>
  <c r="Y27" i="3" s="1"/>
  <c r="Y26" i="3" s="1"/>
  <c r="Y12" i="3"/>
  <c r="Y11" i="3" s="1"/>
  <c r="O7" i="39"/>
  <c r="P38" i="3"/>
  <c r="P37" i="3" s="1"/>
  <c r="P28" i="3" s="1"/>
  <c r="P27" i="3" s="1"/>
  <c r="P26" i="3" s="1"/>
  <c r="P12" i="3"/>
  <c r="P11" i="3" s="1"/>
  <c r="AC7" i="39"/>
  <c r="AD38" i="3"/>
  <c r="AD37" i="3" s="1"/>
  <c r="AD28" i="3" s="1"/>
  <c r="AD27" i="3" s="1"/>
  <c r="AD26" i="3" s="1"/>
  <c r="AD12" i="3"/>
  <c r="AD11" i="3" s="1"/>
  <c r="V7" i="39"/>
  <c r="W38" i="3"/>
  <c r="W37" i="3" s="1"/>
  <c r="W28" i="3" s="1"/>
  <c r="W27" i="3" s="1"/>
  <c r="W26" i="3" s="1"/>
  <c r="W12" i="3"/>
  <c r="W11" i="3" s="1"/>
  <c r="AA7" i="39"/>
  <c r="AB12" i="3"/>
  <c r="AB11" i="3" s="1"/>
  <c r="AB38" i="3"/>
  <c r="AB37" i="3" s="1"/>
  <c r="AB28" i="3" s="1"/>
  <c r="AB27" i="3" s="1"/>
  <c r="AB26" i="3" s="1"/>
  <c r="U7" i="39"/>
  <c r="V38" i="3"/>
  <c r="V37" i="3" s="1"/>
  <c r="V28" i="3" s="1"/>
  <c r="V27" i="3" s="1"/>
  <c r="V26" i="3" s="1"/>
  <c r="V12" i="3"/>
  <c r="V11" i="3" s="1"/>
  <c r="M32" i="3"/>
  <c r="AG32" i="3" s="1"/>
  <c r="V21" i="46"/>
  <c r="V22" i="46"/>
  <c r="V23" i="46"/>
  <c r="Q21" i="46"/>
  <c r="Q22" i="46"/>
  <c r="Q23" i="46"/>
  <c r="AE21" i="46"/>
  <c r="AE23" i="46"/>
  <c r="AE22" i="46"/>
  <c r="X23" i="46"/>
  <c r="X22" i="46"/>
  <c r="X21" i="46"/>
  <c r="S21" i="46"/>
  <c r="S23" i="46"/>
  <c r="S22" i="46"/>
  <c r="N21" i="46"/>
  <c r="N22" i="46"/>
  <c r="N23" i="46"/>
  <c r="AD21" i="46"/>
  <c r="AD22" i="46"/>
  <c r="AD23" i="46"/>
  <c r="AB23" i="46"/>
  <c r="AB21" i="46"/>
  <c r="AB22" i="46"/>
  <c r="Y21" i="46"/>
  <c r="Y22" i="46"/>
  <c r="Y23" i="46"/>
  <c r="AA21" i="46"/>
  <c r="AA23" i="46"/>
  <c r="AA22" i="46"/>
  <c r="T22" i="46"/>
  <c r="T23" i="46"/>
  <c r="T21" i="46"/>
  <c r="O21" i="46"/>
  <c r="O23" i="46"/>
  <c r="O22" i="46"/>
  <c r="Z21" i="46"/>
  <c r="Z22" i="46"/>
  <c r="Z23" i="46"/>
  <c r="U21" i="46"/>
  <c r="U23" i="46"/>
  <c r="U22" i="46"/>
  <c r="W21" i="46"/>
  <c r="W23" i="46"/>
  <c r="W22" i="46"/>
  <c r="R21" i="46"/>
  <c r="R23" i="46"/>
  <c r="R22" i="46"/>
  <c r="P23" i="46"/>
  <c r="P21" i="46"/>
  <c r="P22" i="46"/>
  <c r="M23" i="46"/>
  <c r="M22" i="46"/>
  <c r="M21" i="46"/>
  <c r="AC23" i="46"/>
  <c r="AC21" i="46"/>
  <c r="AC22" i="46"/>
  <c r="N40" i="35"/>
  <c r="O40" i="35" s="1"/>
  <c r="N36" i="35"/>
  <c r="O36" i="35" s="1"/>
  <c r="P36" i="35" s="1"/>
  <c r="L22" i="46"/>
  <c r="L21" i="46"/>
  <c r="L23" i="46"/>
  <c r="T40" i="35"/>
  <c r="AD40" i="35"/>
  <c r="X40" i="35"/>
  <c r="K37" i="35" l="1"/>
  <c r="Y40" i="35"/>
  <c r="U40" i="35"/>
  <c r="AE40" i="35"/>
  <c r="P40" i="35"/>
  <c r="Z40" i="35" l="1"/>
  <c r="K41" i="35" l="1"/>
  <c r="L380" i="34" l="1"/>
  <c r="M382" i="34"/>
  <c r="M383" i="34"/>
  <c r="M381" i="34"/>
  <c r="M367" i="34"/>
  <c r="M29" i="35" s="1"/>
  <c r="N367" i="34"/>
  <c r="N29" i="35" s="1"/>
  <c r="O367" i="34"/>
  <c r="O29" i="35" s="1"/>
  <c r="P367" i="34"/>
  <c r="P29" i="35" s="1"/>
  <c r="Q367" i="34"/>
  <c r="Q29" i="35" s="1"/>
  <c r="R367" i="34"/>
  <c r="R29" i="35" s="1"/>
  <c r="S367" i="34"/>
  <c r="S29" i="35" s="1"/>
  <c r="T367" i="34"/>
  <c r="T29" i="35" s="1"/>
  <c r="U367" i="34"/>
  <c r="U29" i="35" s="1"/>
  <c r="V367" i="34"/>
  <c r="V29" i="35" s="1"/>
  <c r="W367" i="34"/>
  <c r="W29" i="35" s="1"/>
  <c r="X367" i="34"/>
  <c r="X29" i="35" s="1"/>
  <c r="Y367" i="34"/>
  <c r="Y29" i="35" s="1"/>
  <c r="Z367" i="34"/>
  <c r="Z29" i="35" s="1"/>
  <c r="AA367" i="34"/>
  <c r="AA29" i="35" s="1"/>
  <c r="AB367" i="34"/>
  <c r="AB29" i="35" s="1"/>
  <c r="AC367" i="34"/>
  <c r="AC29" i="35" s="1"/>
  <c r="AD367" i="34"/>
  <c r="AD29" i="35" s="1"/>
  <c r="AE367" i="34"/>
  <c r="AE29" i="35" s="1"/>
  <c r="L367" i="34"/>
  <c r="L29" i="35" s="1"/>
  <c r="M362" i="34"/>
  <c r="M28" i="35" s="1"/>
  <c r="N362" i="34"/>
  <c r="N28" i="35" s="1"/>
  <c r="O362" i="34"/>
  <c r="O28" i="35" s="1"/>
  <c r="P362" i="34"/>
  <c r="P28" i="35" s="1"/>
  <c r="Q362" i="34"/>
  <c r="Q28" i="35" s="1"/>
  <c r="R362" i="34"/>
  <c r="R28" i="35" s="1"/>
  <c r="S362" i="34"/>
  <c r="S28" i="35" s="1"/>
  <c r="T362" i="34"/>
  <c r="T28" i="35" s="1"/>
  <c r="U362" i="34"/>
  <c r="U28" i="35" s="1"/>
  <c r="V362" i="34"/>
  <c r="V28" i="35" s="1"/>
  <c r="W362" i="34"/>
  <c r="W28" i="35" s="1"/>
  <c r="X362" i="34"/>
  <c r="X28" i="35" s="1"/>
  <c r="Y362" i="34"/>
  <c r="Y28" i="35" s="1"/>
  <c r="Z362" i="34"/>
  <c r="Z28" i="35" s="1"/>
  <c r="AA362" i="34"/>
  <c r="AA28" i="35" s="1"/>
  <c r="AB362" i="34"/>
  <c r="AB28" i="35" s="1"/>
  <c r="AC362" i="34"/>
  <c r="AC28" i="35" s="1"/>
  <c r="AD362" i="34"/>
  <c r="AD28" i="35" s="1"/>
  <c r="AE362" i="34"/>
  <c r="AE28" i="35" s="1"/>
  <c r="L362" i="34"/>
  <c r="L28" i="35" s="1"/>
  <c r="M357" i="34"/>
  <c r="M27" i="35" s="1"/>
  <c r="M26" i="35" s="1"/>
  <c r="N357" i="34"/>
  <c r="O357" i="34"/>
  <c r="P357" i="34"/>
  <c r="Q357" i="34"/>
  <c r="R357" i="34"/>
  <c r="S357" i="34"/>
  <c r="T357" i="34"/>
  <c r="U357" i="34"/>
  <c r="V357" i="34"/>
  <c r="W357" i="34"/>
  <c r="X357" i="34"/>
  <c r="Y357" i="34"/>
  <c r="Z357" i="34"/>
  <c r="AA357" i="34"/>
  <c r="AB357" i="34"/>
  <c r="AC357" i="34"/>
  <c r="AD357" i="34"/>
  <c r="AE357" i="34"/>
  <c r="L357" i="34"/>
  <c r="M330" i="34"/>
  <c r="N330" i="34"/>
  <c r="N387" i="34" s="1"/>
  <c r="O330" i="34"/>
  <c r="O25" i="35" s="1"/>
  <c r="O24" i="35" s="1"/>
  <c r="P330" i="34"/>
  <c r="P25" i="35" s="1"/>
  <c r="P24" i="35" s="1"/>
  <c r="Q330" i="34"/>
  <c r="R330" i="34"/>
  <c r="R387" i="34" s="1"/>
  <c r="S330" i="34"/>
  <c r="S25" i="35" s="1"/>
  <c r="S24" i="35" s="1"/>
  <c r="T330" i="34"/>
  <c r="T25" i="35" s="1"/>
  <c r="T24" i="35" s="1"/>
  <c r="U330" i="34"/>
  <c r="V330" i="34"/>
  <c r="W330" i="34"/>
  <c r="W25" i="35" s="1"/>
  <c r="W24" i="35" s="1"/>
  <c r="X330" i="34"/>
  <c r="X25" i="35" s="1"/>
  <c r="X24" i="35" s="1"/>
  <c r="Y330" i="34"/>
  <c r="Y25" i="35" s="1"/>
  <c r="Y24" i="35" s="1"/>
  <c r="Z330" i="34"/>
  <c r="Z387" i="34" s="1"/>
  <c r="AA330" i="34"/>
  <c r="AA25" i="35" s="1"/>
  <c r="AA24" i="35" s="1"/>
  <c r="AB330" i="34"/>
  <c r="AB25" i="35" s="1"/>
  <c r="AB24" i="35" s="1"/>
  <c r="AC330" i="34"/>
  <c r="AD330" i="34"/>
  <c r="AD387" i="34" s="1"/>
  <c r="AE330" i="34"/>
  <c r="AE25" i="35" s="1"/>
  <c r="AE24" i="35" s="1"/>
  <c r="L330" i="34"/>
  <c r="L25" i="35" s="1"/>
  <c r="L24" i="35" s="1"/>
  <c r="L243" i="34"/>
  <c r="AC297" i="34"/>
  <c r="M278" i="34"/>
  <c r="N278" i="34"/>
  <c r="O278" i="34"/>
  <c r="P278" i="34"/>
  <c r="Q278" i="34"/>
  <c r="R278" i="34"/>
  <c r="S278" i="34"/>
  <c r="T278" i="34"/>
  <c r="U278" i="34"/>
  <c r="V278" i="34"/>
  <c r="W278" i="34"/>
  <c r="X278" i="34"/>
  <c r="Y278" i="34"/>
  <c r="Z278" i="34"/>
  <c r="AA278" i="34"/>
  <c r="AB278" i="34"/>
  <c r="AC278" i="34"/>
  <c r="AD278" i="34"/>
  <c r="AE278" i="34"/>
  <c r="M279" i="34"/>
  <c r="N279" i="34"/>
  <c r="O279" i="34"/>
  <c r="P279" i="34"/>
  <c r="Q279" i="34"/>
  <c r="R279" i="34"/>
  <c r="S279" i="34"/>
  <c r="T279" i="34"/>
  <c r="U279" i="34"/>
  <c r="V279" i="34"/>
  <c r="W279" i="34"/>
  <c r="X279" i="34"/>
  <c r="Y279" i="34"/>
  <c r="Z279" i="34"/>
  <c r="AA279" i="34"/>
  <c r="AB279" i="34"/>
  <c r="AC279" i="34"/>
  <c r="AD279" i="34"/>
  <c r="AE279" i="34"/>
  <c r="M280" i="34"/>
  <c r="N280" i="34"/>
  <c r="O280" i="34"/>
  <c r="P280" i="34"/>
  <c r="Q280" i="34"/>
  <c r="R280" i="34"/>
  <c r="S280" i="34"/>
  <c r="T280" i="34"/>
  <c r="U280" i="34"/>
  <c r="V280" i="34"/>
  <c r="W280" i="34"/>
  <c r="X280" i="34"/>
  <c r="Y280" i="34"/>
  <c r="Z280" i="34"/>
  <c r="AA280" i="34"/>
  <c r="AB280" i="34"/>
  <c r="AC280" i="34"/>
  <c r="AD280" i="34"/>
  <c r="AE280" i="34"/>
  <c r="M281" i="34"/>
  <c r="N281" i="34"/>
  <c r="O281" i="34"/>
  <c r="P281" i="34"/>
  <c r="Q281" i="34"/>
  <c r="R281" i="34"/>
  <c r="S281" i="34"/>
  <c r="T281" i="34"/>
  <c r="U281" i="34"/>
  <c r="V281" i="34"/>
  <c r="W281" i="34"/>
  <c r="X281" i="34"/>
  <c r="Y281" i="34"/>
  <c r="Z281" i="34"/>
  <c r="AA281" i="34"/>
  <c r="AB281" i="34"/>
  <c r="AC281" i="34"/>
  <c r="AD281" i="34"/>
  <c r="AE281" i="34"/>
  <c r="M282" i="34"/>
  <c r="N282" i="34"/>
  <c r="O282" i="34"/>
  <c r="P282" i="34"/>
  <c r="Q282" i="34"/>
  <c r="R282" i="34"/>
  <c r="S282" i="34"/>
  <c r="T282" i="34"/>
  <c r="U282" i="34"/>
  <c r="V282" i="34"/>
  <c r="W282" i="34"/>
  <c r="X282" i="34"/>
  <c r="Y282" i="34"/>
  <c r="Z282" i="34"/>
  <c r="AA282" i="34"/>
  <c r="AB282" i="34"/>
  <c r="AC282" i="34"/>
  <c r="AD282" i="34"/>
  <c r="AE282" i="34"/>
  <c r="M283" i="34"/>
  <c r="N283" i="34"/>
  <c r="O283" i="34"/>
  <c r="P283" i="34"/>
  <c r="Q283" i="34"/>
  <c r="R283" i="34"/>
  <c r="S283" i="34"/>
  <c r="T283" i="34"/>
  <c r="U283" i="34"/>
  <c r="V283" i="34"/>
  <c r="W283" i="34"/>
  <c r="X283" i="34"/>
  <c r="Y283" i="34"/>
  <c r="Z283" i="34"/>
  <c r="AA283" i="34"/>
  <c r="AB283" i="34"/>
  <c r="AC283" i="34"/>
  <c r="AD283" i="34"/>
  <c r="AE283" i="34"/>
  <c r="M284" i="34"/>
  <c r="N284" i="34"/>
  <c r="O284" i="34"/>
  <c r="P284" i="34"/>
  <c r="Q284" i="34"/>
  <c r="R284" i="34"/>
  <c r="S284" i="34"/>
  <c r="T284" i="34"/>
  <c r="U284" i="34"/>
  <c r="V284" i="34"/>
  <c r="W284" i="34"/>
  <c r="X284" i="34"/>
  <c r="Y284" i="34"/>
  <c r="Z284" i="34"/>
  <c r="AA284" i="34"/>
  <c r="AB284" i="34"/>
  <c r="AC284" i="34"/>
  <c r="AD284" i="34"/>
  <c r="AE284" i="34"/>
  <c r="M285" i="34"/>
  <c r="N285" i="34"/>
  <c r="O285" i="34"/>
  <c r="P285" i="34"/>
  <c r="Q285" i="34"/>
  <c r="R285" i="34"/>
  <c r="S285" i="34"/>
  <c r="T285" i="34"/>
  <c r="U285" i="34"/>
  <c r="V285" i="34"/>
  <c r="W285" i="34"/>
  <c r="X285" i="34"/>
  <c r="Y285" i="34"/>
  <c r="Z285" i="34"/>
  <c r="AA285" i="34"/>
  <c r="AB285" i="34"/>
  <c r="AC285" i="34"/>
  <c r="AD285" i="34"/>
  <c r="AE285" i="34"/>
  <c r="M286" i="34"/>
  <c r="N286" i="34"/>
  <c r="O286" i="34"/>
  <c r="P286" i="34"/>
  <c r="Q286" i="34"/>
  <c r="R286" i="34"/>
  <c r="S286" i="34"/>
  <c r="T286" i="34"/>
  <c r="U286" i="34"/>
  <c r="V286" i="34"/>
  <c r="W286" i="34"/>
  <c r="X286" i="34"/>
  <c r="Y286" i="34"/>
  <c r="Z286" i="34"/>
  <c r="AA286" i="34"/>
  <c r="AB286" i="34"/>
  <c r="AC286" i="34"/>
  <c r="AD286" i="34"/>
  <c r="AE286" i="34"/>
  <c r="M287" i="34"/>
  <c r="N287" i="34"/>
  <c r="O287" i="34"/>
  <c r="P287" i="34"/>
  <c r="Q287" i="34"/>
  <c r="R287" i="34"/>
  <c r="S287" i="34"/>
  <c r="T287" i="34"/>
  <c r="U287" i="34"/>
  <c r="V287" i="34"/>
  <c r="W287" i="34"/>
  <c r="X287" i="34"/>
  <c r="Y287" i="34"/>
  <c r="Z287" i="34"/>
  <c r="AA287" i="34"/>
  <c r="AB287" i="34"/>
  <c r="AC287" i="34"/>
  <c r="AD287" i="34"/>
  <c r="AE287" i="34"/>
  <c r="M288" i="34"/>
  <c r="N288" i="34"/>
  <c r="O288" i="34"/>
  <c r="P288" i="34"/>
  <c r="Q288" i="34"/>
  <c r="R288" i="34"/>
  <c r="S288" i="34"/>
  <c r="T288" i="34"/>
  <c r="U288" i="34"/>
  <c r="V288" i="34"/>
  <c r="W288" i="34"/>
  <c r="X288" i="34"/>
  <c r="Y288" i="34"/>
  <c r="Z288" i="34"/>
  <c r="AA288" i="34"/>
  <c r="AB288" i="34"/>
  <c r="AC288" i="34"/>
  <c r="AD288" i="34"/>
  <c r="AE288" i="34"/>
  <c r="M289" i="34"/>
  <c r="N289" i="34"/>
  <c r="O289" i="34"/>
  <c r="P289" i="34"/>
  <c r="Q289" i="34"/>
  <c r="R289" i="34"/>
  <c r="S289" i="34"/>
  <c r="T289" i="34"/>
  <c r="U289" i="34"/>
  <c r="V289" i="34"/>
  <c r="W289" i="34"/>
  <c r="X289" i="34"/>
  <c r="Y289" i="34"/>
  <c r="Z289" i="34"/>
  <c r="AA289" i="34"/>
  <c r="AB289" i="34"/>
  <c r="AC289" i="34"/>
  <c r="AD289" i="34"/>
  <c r="AE289" i="34"/>
  <c r="M290" i="34"/>
  <c r="N290" i="34"/>
  <c r="O290" i="34"/>
  <c r="P290" i="34"/>
  <c r="Q290" i="34"/>
  <c r="R290" i="34"/>
  <c r="S290" i="34"/>
  <c r="T290" i="34"/>
  <c r="U290" i="34"/>
  <c r="V290" i="34"/>
  <c r="W290" i="34"/>
  <c r="X290" i="34"/>
  <c r="Y290" i="34"/>
  <c r="Z290" i="34"/>
  <c r="AA290" i="34"/>
  <c r="AB290" i="34"/>
  <c r="AC290" i="34"/>
  <c r="AD290" i="34"/>
  <c r="AE290" i="34"/>
  <c r="M291" i="34"/>
  <c r="N291" i="34"/>
  <c r="O291" i="34"/>
  <c r="P291" i="34"/>
  <c r="Q291" i="34"/>
  <c r="R291" i="34"/>
  <c r="S291" i="34"/>
  <c r="T291" i="34"/>
  <c r="U291" i="34"/>
  <c r="V291" i="34"/>
  <c r="W291" i="34"/>
  <c r="X291" i="34"/>
  <c r="Y291" i="34"/>
  <c r="Z291" i="34"/>
  <c r="AA291" i="34"/>
  <c r="AB291" i="34"/>
  <c r="AC291" i="34"/>
  <c r="AD291" i="34"/>
  <c r="AE291" i="34"/>
  <c r="M292" i="34"/>
  <c r="N292" i="34"/>
  <c r="O292" i="34"/>
  <c r="P292" i="34"/>
  <c r="Q292" i="34"/>
  <c r="R292" i="34"/>
  <c r="S292" i="34"/>
  <c r="T292" i="34"/>
  <c r="U292" i="34"/>
  <c r="V292" i="34"/>
  <c r="W292" i="34"/>
  <c r="X292" i="34"/>
  <c r="Y292" i="34"/>
  <c r="Z292" i="34"/>
  <c r="AA292" i="34"/>
  <c r="AB292" i="34"/>
  <c r="AC292" i="34"/>
  <c r="AD292" i="34"/>
  <c r="AE292" i="34"/>
  <c r="M293" i="34"/>
  <c r="N293" i="34"/>
  <c r="O293" i="34"/>
  <c r="P293" i="34"/>
  <c r="Q293" i="34"/>
  <c r="R293" i="34"/>
  <c r="S293" i="34"/>
  <c r="T293" i="34"/>
  <c r="U293" i="34"/>
  <c r="V293" i="34"/>
  <c r="W293" i="34"/>
  <c r="X293" i="34"/>
  <c r="Y293" i="34"/>
  <c r="Z293" i="34"/>
  <c r="AA293" i="34"/>
  <c r="AB293" i="34"/>
  <c r="AC293" i="34"/>
  <c r="AD293" i="34"/>
  <c r="AE293" i="34"/>
  <c r="M294" i="34"/>
  <c r="N294" i="34"/>
  <c r="O294" i="34"/>
  <c r="P294" i="34"/>
  <c r="Q294" i="34"/>
  <c r="R294" i="34"/>
  <c r="S294" i="34"/>
  <c r="T294" i="34"/>
  <c r="U294" i="34"/>
  <c r="V294" i="34"/>
  <c r="W294" i="34"/>
  <c r="X294" i="34"/>
  <c r="Y294" i="34"/>
  <c r="Z294" i="34"/>
  <c r="AA294" i="34"/>
  <c r="AB294" i="34"/>
  <c r="AC294" i="34"/>
  <c r="AD294" i="34"/>
  <c r="AE294" i="34"/>
  <c r="M295" i="34"/>
  <c r="N295" i="34"/>
  <c r="O295" i="34"/>
  <c r="P295" i="34"/>
  <c r="Q295" i="34"/>
  <c r="R295" i="34"/>
  <c r="S295" i="34"/>
  <c r="T295" i="34"/>
  <c r="U295" i="34"/>
  <c r="V295" i="34"/>
  <c r="W295" i="34"/>
  <c r="X295" i="34"/>
  <c r="Y295" i="34"/>
  <c r="Z295" i="34"/>
  <c r="AA295" i="34"/>
  <c r="AB295" i="34"/>
  <c r="AC295" i="34"/>
  <c r="AD295" i="34"/>
  <c r="AE295" i="34"/>
  <c r="M296" i="34"/>
  <c r="N296" i="34"/>
  <c r="O296" i="34"/>
  <c r="P296" i="34"/>
  <c r="Q296" i="34"/>
  <c r="R296" i="34"/>
  <c r="S296" i="34"/>
  <c r="T296" i="34"/>
  <c r="U296" i="34"/>
  <c r="V296" i="34"/>
  <c r="W296" i="34"/>
  <c r="X296" i="34"/>
  <c r="Y296" i="34"/>
  <c r="Z296" i="34"/>
  <c r="AA296" i="34"/>
  <c r="AB296" i="34"/>
  <c r="AC296" i="34"/>
  <c r="AD296" i="34"/>
  <c r="AE296" i="34"/>
  <c r="M297" i="34"/>
  <c r="N297" i="34"/>
  <c r="O297" i="34"/>
  <c r="P297" i="34"/>
  <c r="Q297" i="34"/>
  <c r="R297" i="34"/>
  <c r="S297" i="34"/>
  <c r="T297" i="34"/>
  <c r="U297" i="34"/>
  <c r="V297" i="34"/>
  <c r="W297" i="34"/>
  <c r="X297" i="34"/>
  <c r="Y297" i="34"/>
  <c r="Z297" i="34"/>
  <c r="AA297" i="34"/>
  <c r="AB297" i="34"/>
  <c r="AD297" i="34"/>
  <c r="AE297" i="34"/>
  <c r="M298" i="34"/>
  <c r="N298" i="34"/>
  <c r="O298" i="34"/>
  <c r="P298" i="34"/>
  <c r="Q298" i="34"/>
  <c r="R298" i="34"/>
  <c r="S298" i="34"/>
  <c r="T298" i="34"/>
  <c r="U298" i="34"/>
  <c r="V298" i="34"/>
  <c r="W298" i="34"/>
  <c r="X298" i="34"/>
  <c r="Y298" i="34"/>
  <c r="Z298" i="34"/>
  <c r="AA298" i="34"/>
  <c r="AB298" i="34"/>
  <c r="AC298" i="34"/>
  <c r="AD298" i="34"/>
  <c r="AE298" i="34"/>
  <c r="M299" i="34"/>
  <c r="N299" i="34"/>
  <c r="O299" i="34"/>
  <c r="P299" i="34"/>
  <c r="Q299" i="34"/>
  <c r="R299" i="34"/>
  <c r="S299" i="34"/>
  <c r="T299" i="34"/>
  <c r="U299" i="34"/>
  <c r="V299" i="34"/>
  <c r="W299" i="34"/>
  <c r="X299" i="34"/>
  <c r="Y299" i="34"/>
  <c r="Z299" i="34"/>
  <c r="AA299" i="34"/>
  <c r="AB299" i="34"/>
  <c r="AC299" i="34"/>
  <c r="AD299" i="34"/>
  <c r="AE299" i="34"/>
  <c r="M300" i="34"/>
  <c r="N300" i="34"/>
  <c r="O300" i="34"/>
  <c r="P300" i="34"/>
  <c r="Q300" i="34"/>
  <c r="R300" i="34"/>
  <c r="S300" i="34"/>
  <c r="T300" i="34"/>
  <c r="U300" i="34"/>
  <c r="V300" i="34"/>
  <c r="W300" i="34"/>
  <c r="X300" i="34"/>
  <c r="Y300" i="34"/>
  <c r="Z300" i="34"/>
  <c r="AA300" i="34"/>
  <c r="AB300" i="34"/>
  <c r="AC300" i="34"/>
  <c r="AD300" i="34"/>
  <c r="AE300" i="34"/>
  <c r="M301" i="34"/>
  <c r="N301" i="34"/>
  <c r="O301" i="34"/>
  <c r="P301" i="34"/>
  <c r="Q301" i="34"/>
  <c r="R301" i="34"/>
  <c r="S301" i="34"/>
  <c r="T301" i="34"/>
  <c r="U301" i="34"/>
  <c r="V301" i="34"/>
  <c r="W301" i="34"/>
  <c r="X301" i="34"/>
  <c r="Y301" i="34"/>
  <c r="Z301" i="34"/>
  <c r="AA301" i="34"/>
  <c r="AB301" i="34"/>
  <c r="AC301" i="34"/>
  <c r="AD301" i="34"/>
  <c r="AE301" i="34"/>
  <c r="L301"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277" i="34"/>
  <c r="AE277" i="34"/>
  <c r="M277" i="34"/>
  <c r="N277" i="34"/>
  <c r="O277" i="34"/>
  <c r="P277" i="34"/>
  <c r="Q277" i="34"/>
  <c r="R277" i="34"/>
  <c r="S277" i="34"/>
  <c r="T277" i="34"/>
  <c r="U277" i="34"/>
  <c r="V277" i="34"/>
  <c r="W277" i="34"/>
  <c r="X277" i="34"/>
  <c r="Y277" i="34"/>
  <c r="Z277" i="34"/>
  <c r="AA277" i="34"/>
  <c r="AB277" i="34"/>
  <c r="AC277" i="34"/>
  <c r="AD277" i="34"/>
  <c r="L258" i="34"/>
  <c r="L15" i="35" s="1"/>
  <c r="M268" i="34"/>
  <c r="M17" i="35" s="1"/>
  <c r="N268" i="34"/>
  <c r="N17" i="35" s="1"/>
  <c r="O268" i="34"/>
  <c r="O17" i="35" s="1"/>
  <c r="P268" i="34"/>
  <c r="P17" i="35" s="1"/>
  <c r="Q268" i="34"/>
  <c r="Q17" i="35" s="1"/>
  <c r="R268" i="34"/>
  <c r="R17" i="35" s="1"/>
  <c r="S268" i="34"/>
  <c r="S17" i="35" s="1"/>
  <c r="T268" i="34"/>
  <c r="T17" i="35" s="1"/>
  <c r="U268" i="34"/>
  <c r="U17" i="35" s="1"/>
  <c r="V268" i="34"/>
  <c r="V17" i="35" s="1"/>
  <c r="W268" i="34"/>
  <c r="W17" i="35" s="1"/>
  <c r="X268" i="34"/>
  <c r="X17" i="35" s="1"/>
  <c r="Y268" i="34"/>
  <c r="Y17" i="35" s="1"/>
  <c r="Z268" i="34"/>
  <c r="Z17" i="35" s="1"/>
  <c r="AA268" i="34"/>
  <c r="AA17" i="35" s="1"/>
  <c r="AB268" i="34"/>
  <c r="AB17" i="35" s="1"/>
  <c r="AC268" i="34"/>
  <c r="AC17" i="35" s="1"/>
  <c r="AD268" i="34"/>
  <c r="AD17" i="35" s="1"/>
  <c r="AE268" i="34"/>
  <c r="AE17" i="35" s="1"/>
  <c r="L268" i="34"/>
  <c r="L17" i="35" s="1"/>
  <c r="M263" i="34"/>
  <c r="M16" i="35" s="1"/>
  <c r="N263" i="34"/>
  <c r="N16" i="35" s="1"/>
  <c r="O263" i="34"/>
  <c r="O16" i="35" s="1"/>
  <c r="P263" i="34"/>
  <c r="P16" i="35" s="1"/>
  <c r="Q263" i="34"/>
  <c r="Q16" i="35" s="1"/>
  <c r="R263" i="34"/>
  <c r="R16" i="35" s="1"/>
  <c r="S263" i="34"/>
  <c r="S16" i="35" s="1"/>
  <c r="T263" i="34"/>
  <c r="T16" i="35" s="1"/>
  <c r="U263" i="34"/>
  <c r="U16" i="35" s="1"/>
  <c r="V263" i="34"/>
  <c r="V16" i="35" s="1"/>
  <c r="W263" i="34"/>
  <c r="W16" i="35" s="1"/>
  <c r="X263" i="34"/>
  <c r="X16" i="35" s="1"/>
  <c r="Y263" i="34"/>
  <c r="Y16" i="35" s="1"/>
  <c r="Z263" i="34"/>
  <c r="Z16" i="35" s="1"/>
  <c r="AA263" i="34"/>
  <c r="AA16" i="35" s="1"/>
  <c r="AB263" i="34"/>
  <c r="AB16" i="35" s="1"/>
  <c r="AC263" i="34"/>
  <c r="AC16" i="35" s="1"/>
  <c r="AD263" i="34"/>
  <c r="AD16" i="35" s="1"/>
  <c r="AE263" i="34"/>
  <c r="AE16" i="35" s="1"/>
  <c r="L263" i="34"/>
  <c r="L16" i="35" s="1"/>
  <c r="M258" i="34"/>
  <c r="N258" i="34"/>
  <c r="O258" i="34"/>
  <c r="P258" i="34"/>
  <c r="Q258" i="34"/>
  <c r="R258" i="34"/>
  <c r="S258" i="34"/>
  <c r="T258" i="34"/>
  <c r="U258" i="34"/>
  <c r="V258" i="34"/>
  <c r="W258" i="34"/>
  <c r="X258" i="34"/>
  <c r="Y258" i="34"/>
  <c r="Z258" i="34"/>
  <c r="AA258" i="34"/>
  <c r="AB258" i="34"/>
  <c r="AC258" i="34"/>
  <c r="AD258" i="34"/>
  <c r="AE258" i="34"/>
  <c r="M243" i="34"/>
  <c r="N243" i="34"/>
  <c r="N13" i="35" s="1"/>
  <c r="N12" i="35" s="1"/>
  <c r="O243" i="34"/>
  <c r="P243" i="34"/>
  <c r="Q243" i="34"/>
  <c r="R243" i="34"/>
  <c r="S243" i="34"/>
  <c r="S13" i="35" s="1"/>
  <c r="S12" i="35" s="1"/>
  <c r="T243" i="34"/>
  <c r="U243" i="34"/>
  <c r="V243" i="34"/>
  <c r="V13" i="35" s="1"/>
  <c r="V12" i="35" s="1"/>
  <c r="W243" i="34"/>
  <c r="X243" i="34"/>
  <c r="Y243" i="34"/>
  <c r="Z243" i="34"/>
  <c r="AA243" i="34"/>
  <c r="AB243" i="34"/>
  <c r="AC243" i="34"/>
  <c r="AD243" i="34"/>
  <c r="AD13" i="35" s="1"/>
  <c r="AD12" i="35" s="1"/>
  <c r="AE243" i="34"/>
  <c r="AE13" i="35" s="1"/>
  <c r="AE12" i="35" s="1"/>
  <c r="AE180" i="34"/>
  <c r="M180" i="34"/>
  <c r="N180" i="34"/>
  <c r="O180" i="34"/>
  <c r="P180" i="34"/>
  <c r="Q180" i="34"/>
  <c r="R180" i="34"/>
  <c r="S180" i="34"/>
  <c r="T180" i="34"/>
  <c r="U180" i="34"/>
  <c r="V180" i="34"/>
  <c r="W180" i="34"/>
  <c r="X180" i="34"/>
  <c r="Y180" i="34"/>
  <c r="Z180" i="34"/>
  <c r="AA180" i="34"/>
  <c r="AB180" i="34"/>
  <c r="AC180" i="34"/>
  <c r="AD180" i="34"/>
  <c r="M181" i="34"/>
  <c r="N181" i="34"/>
  <c r="O181" i="34"/>
  <c r="P181" i="34"/>
  <c r="Q181" i="34"/>
  <c r="R181" i="34"/>
  <c r="S181" i="34"/>
  <c r="T181" i="34"/>
  <c r="U181" i="34"/>
  <c r="V181" i="34"/>
  <c r="W181" i="34"/>
  <c r="X181" i="34"/>
  <c r="Y181" i="34"/>
  <c r="Z181" i="34"/>
  <c r="AA181" i="34"/>
  <c r="AB181" i="34"/>
  <c r="AC181" i="34"/>
  <c r="AD181" i="34"/>
  <c r="AE181" i="34"/>
  <c r="M182" i="34"/>
  <c r="N182" i="34"/>
  <c r="O182" i="34"/>
  <c r="P182" i="34"/>
  <c r="Q182" i="34"/>
  <c r="R182" i="34"/>
  <c r="S182" i="34"/>
  <c r="T182" i="34"/>
  <c r="U182" i="34"/>
  <c r="V182" i="34"/>
  <c r="W182" i="34"/>
  <c r="X182" i="34"/>
  <c r="Y182" i="34"/>
  <c r="Z182" i="34"/>
  <c r="AA182" i="34"/>
  <c r="AB182" i="34"/>
  <c r="AC182" i="34"/>
  <c r="AD182" i="34"/>
  <c r="AE182" i="34"/>
  <c r="M183" i="34"/>
  <c r="N183" i="34"/>
  <c r="O183" i="34"/>
  <c r="P183" i="34"/>
  <c r="Q183" i="34"/>
  <c r="R183" i="34"/>
  <c r="S183" i="34"/>
  <c r="T183" i="34"/>
  <c r="U183" i="34"/>
  <c r="V183" i="34"/>
  <c r="W183" i="34"/>
  <c r="X183" i="34"/>
  <c r="Y183" i="34"/>
  <c r="Z183" i="34"/>
  <c r="AA183" i="34"/>
  <c r="AB183" i="34"/>
  <c r="AC183" i="34"/>
  <c r="AD183" i="34"/>
  <c r="AE183" i="34"/>
  <c r="M184" i="34"/>
  <c r="N184" i="34"/>
  <c r="O184" i="34"/>
  <c r="P184" i="34"/>
  <c r="Q184" i="34"/>
  <c r="R184" i="34"/>
  <c r="S184" i="34"/>
  <c r="T184" i="34"/>
  <c r="U184" i="34"/>
  <c r="V184" i="34"/>
  <c r="W184" i="34"/>
  <c r="X184" i="34"/>
  <c r="Y184" i="34"/>
  <c r="Z184" i="34"/>
  <c r="AA184" i="34"/>
  <c r="AB184" i="34"/>
  <c r="AC184" i="34"/>
  <c r="AD184" i="34"/>
  <c r="AE184" i="34"/>
  <c r="M185" i="34"/>
  <c r="N185" i="34"/>
  <c r="O185" i="34"/>
  <c r="P185" i="34"/>
  <c r="Q185" i="34"/>
  <c r="R185" i="34"/>
  <c r="S185" i="34"/>
  <c r="T185" i="34"/>
  <c r="U185" i="34"/>
  <c r="V185" i="34"/>
  <c r="W185" i="34"/>
  <c r="X185" i="34"/>
  <c r="Y185" i="34"/>
  <c r="Z185" i="34"/>
  <c r="AA185" i="34"/>
  <c r="AB185" i="34"/>
  <c r="AC185" i="34"/>
  <c r="AD185" i="34"/>
  <c r="AE185" i="34"/>
  <c r="M186" i="34"/>
  <c r="N186" i="34"/>
  <c r="O186" i="34"/>
  <c r="P186" i="34"/>
  <c r="Q186" i="34"/>
  <c r="R186" i="34"/>
  <c r="S186" i="34"/>
  <c r="T186" i="34"/>
  <c r="U186" i="34"/>
  <c r="V186" i="34"/>
  <c r="W186" i="34"/>
  <c r="X186" i="34"/>
  <c r="Y186" i="34"/>
  <c r="Z186" i="34"/>
  <c r="AA186" i="34"/>
  <c r="AB186" i="34"/>
  <c r="AC186" i="34"/>
  <c r="AD186" i="34"/>
  <c r="AE186" i="34"/>
  <c r="M187" i="34"/>
  <c r="N187" i="34"/>
  <c r="O187" i="34"/>
  <c r="P187" i="34"/>
  <c r="Q187" i="34"/>
  <c r="R187" i="34"/>
  <c r="S187" i="34"/>
  <c r="T187" i="34"/>
  <c r="U187" i="34"/>
  <c r="V187" i="34"/>
  <c r="W187" i="34"/>
  <c r="X187" i="34"/>
  <c r="Y187" i="34"/>
  <c r="Z187" i="34"/>
  <c r="AA187" i="34"/>
  <c r="AB187" i="34"/>
  <c r="AC187" i="34"/>
  <c r="AD187" i="34"/>
  <c r="AE187" i="34"/>
  <c r="M188" i="34"/>
  <c r="N188" i="34"/>
  <c r="O188" i="34"/>
  <c r="P188" i="34"/>
  <c r="Q188" i="34"/>
  <c r="R188" i="34"/>
  <c r="S188" i="34"/>
  <c r="T188" i="34"/>
  <c r="U188" i="34"/>
  <c r="V188" i="34"/>
  <c r="W188" i="34"/>
  <c r="X188" i="34"/>
  <c r="Y188" i="34"/>
  <c r="Z188" i="34"/>
  <c r="AA188" i="34"/>
  <c r="AB188" i="34"/>
  <c r="AC188" i="34"/>
  <c r="AD188" i="34"/>
  <c r="AE188" i="34"/>
  <c r="M189" i="34"/>
  <c r="N189" i="34"/>
  <c r="O189" i="34"/>
  <c r="P189" i="34"/>
  <c r="Q189" i="34"/>
  <c r="R189" i="34"/>
  <c r="S189" i="34"/>
  <c r="T189" i="34"/>
  <c r="U189" i="34"/>
  <c r="V189" i="34"/>
  <c r="W189" i="34"/>
  <c r="X189" i="34"/>
  <c r="Y189" i="34"/>
  <c r="Z189" i="34"/>
  <c r="AA189" i="34"/>
  <c r="AB189" i="34"/>
  <c r="AC189" i="34"/>
  <c r="AD189" i="34"/>
  <c r="AE189" i="34"/>
  <c r="M190" i="34"/>
  <c r="N190" i="34"/>
  <c r="O190" i="34"/>
  <c r="P190" i="34"/>
  <c r="Q190" i="34"/>
  <c r="R190" i="34"/>
  <c r="S190" i="34"/>
  <c r="T190" i="34"/>
  <c r="U190" i="34"/>
  <c r="V190" i="34"/>
  <c r="W190" i="34"/>
  <c r="X190" i="34"/>
  <c r="Y190" i="34"/>
  <c r="Z190" i="34"/>
  <c r="AA190" i="34"/>
  <c r="AB190" i="34"/>
  <c r="AC190" i="34"/>
  <c r="AD190" i="34"/>
  <c r="AE190" i="34"/>
  <c r="L180" i="34"/>
  <c r="L181" i="34"/>
  <c r="L182" i="34"/>
  <c r="L183" i="34"/>
  <c r="L184" i="34"/>
  <c r="L185" i="34"/>
  <c r="L186" i="34"/>
  <c r="L187" i="34"/>
  <c r="L188" i="34"/>
  <c r="L189" i="34"/>
  <c r="L190" i="34"/>
  <c r="AE179" i="34"/>
  <c r="L179" i="34"/>
  <c r="M179" i="34"/>
  <c r="N179" i="34"/>
  <c r="O179" i="34"/>
  <c r="P179" i="34"/>
  <c r="Q179" i="34"/>
  <c r="R179" i="34"/>
  <c r="S179" i="34"/>
  <c r="T179" i="34"/>
  <c r="U179" i="34"/>
  <c r="V179" i="34"/>
  <c r="W179" i="34"/>
  <c r="X179" i="34"/>
  <c r="Y179" i="34"/>
  <c r="Z179" i="34"/>
  <c r="AA179" i="34"/>
  <c r="AB179" i="34"/>
  <c r="AC179" i="34"/>
  <c r="AD179" i="34"/>
  <c r="M178" i="34"/>
  <c r="N178" i="34"/>
  <c r="O178" i="34"/>
  <c r="P178" i="34"/>
  <c r="Q178" i="34"/>
  <c r="R178" i="34"/>
  <c r="S178" i="34"/>
  <c r="T178" i="34"/>
  <c r="U178" i="34"/>
  <c r="V178" i="34"/>
  <c r="W178" i="34"/>
  <c r="X178" i="34"/>
  <c r="Y178" i="34"/>
  <c r="Z178" i="34"/>
  <c r="AA178" i="34"/>
  <c r="AB178" i="34"/>
  <c r="AC178" i="34"/>
  <c r="AD178" i="34"/>
  <c r="AE178" i="34"/>
  <c r="L178" i="34"/>
  <c r="N383" i="34" l="1"/>
  <c r="N382" i="34"/>
  <c r="L191" i="34"/>
  <c r="L10" i="35" s="1"/>
  <c r="L379" i="34"/>
  <c r="AA379" i="34"/>
  <c r="Y387" i="34"/>
  <c r="M356" i="34"/>
  <c r="Z379" i="34"/>
  <c r="Z13" i="35"/>
  <c r="Z12" i="35" s="1"/>
  <c r="R379" i="34"/>
  <c r="R13" i="35"/>
  <c r="R12" i="35" s="1"/>
  <c r="Y257" i="34"/>
  <c r="Y15" i="35"/>
  <c r="Y14" i="35" s="1"/>
  <c r="Q257" i="34"/>
  <c r="Q15" i="35"/>
  <c r="Q14" i="35" s="1"/>
  <c r="P356" i="34"/>
  <c r="P27" i="35"/>
  <c r="P26" i="35" s="1"/>
  <c r="P23" i="35" s="1"/>
  <c r="AB242" i="34"/>
  <c r="AB13" i="35"/>
  <c r="AB12" i="35" s="1"/>
  <c r="X242" i="34"/>
  <c r="X13" i="35"/>
  <c r="X12" i="35" s="1"/>
  <c r="T242" i="34"/>
  <c r="T13" i="35"/>
  <c r="T12" i="35" s="1"/>
  <c r="P242" i="34"/>
  <c r="P13" i="35"/>
  <c r="P12" i="35" s="1"/>
  <c r="AE257" i="34"/>
  <c r="AE15" i="35"/>
  <c r="AE14" i="35" s="1"/>
  <c r="AE11" i="35" s="1"/>
  <c r="AA257" i="34"/>
  <c r="AA15" i="35"/>
  <c r="AA14" i="35" s="1"/>
  <c r="W257" i="34"/>
  <c r="W15" i="35"/>
  <c r="W14" i="35" s="1"/>
  <c r="S257" i="34"/>
  <c r="S15" i="35"/>
  <c r="S14" i="35" s="1"/>
  <c r="S11" i="35" s="1"/>
  <c r="O257" i="34"/>
  <c r="O15" i="35"/>
  <c r="O14" i="35" s="1"/>
  <c r="S242" i="34"/>
  <c r="S241" i="34" s="1"/>
  <c r="L242" i="34"/>
  <c r="L13" i="35"/>
  <c r="L12" i="35" s="1"/>
  <c r="AC387" i="34"/>
  <c r="AC25" i="35"/>
  <c r="AC24" i="35" s="1"/>
  <c r="U329" i="34"/>
  <c r="U25" i="35"/>
  <c r="U24" i="35" s="1"/>
  <c r="Q329" i="34"/>
  <c r="Q25" i="35"/>
  <c r="Q24" i="35" s="1"/>
  <c r="M329" i="34"/>
  <c r="M25" i="35"/>
  <c r="M24" i="35" s="1"/>
  <c r="M23" i="35" s="1"/>
  <c r="AD356" i="34"/>
  <c r="AD27" i="35"/>
  <c r="AD26" i="35" s="1"/>
  <c r="Z356" i="34"/>
  <c r="Z27" i="35"/>
  <c r="Z26" i="35" s="1"/>
  <c r="V356" i="34"/>
  <c r="V27" i="35"/>
  <c r="V26" i="35" s="1"/>
  <c r="R356" i="34"/>
  <c r="R27" i="35"/>
  <c r="R26" i="35" s="1"/>
  <c r="N356" i="34"/>
  <c r="N27" i="35"/>
  <c r="N26" i="35" s="1"/>
  <c r="M257" i="34"/>
  <c r="M15" i="35"/>
  <c r="M14" i="35" s="1"/>
  <c r="L356" i="34"/>
  <c r="L27" i="35"/>
  <c r="L26" i="35" s="1"/>
  <c r="L23" i="35" s="1"/>
  <c r="T356" i="34"/>
  <c r="T27" i="35"/>
  <c r="T26" i="35" s="1"/>
  <c r="T23" i="35" s="1"/>
  <c r="AA242" i="34"/>
  <c r="AA13" i="35"/>
  <c r="AA12" i="35" s="1"/>
  <c r="W242" i="34"/>
  <c r="W13" i="35"/>
  <c r="W12" i="35" s="1"/>
  <c r="O242" i="34"/>
  <c r="O13" i="35"/>
  <c r="O12" i="35" s="1"/>
  <c r="AD257" i="34"/>
  <c r="AD15" i="35"/>
  <c r="AD14" i="35" s="1"/>
  <c r="AD11" i="35" s="1"/>
  <c r="Z257" i="34"/>
  <c r="Z15" i="35"/>
  <c r="Z14" i="35" s="1"/>
  <c r="V257" i="34"/>
  <c r="V15" i="35"/>
  <c r="V14" i="35" s="1"/>
  <c r="V11" i="35" s="1"/>
  <c r="R257" i="34"/>
  <c r="R15" i="35"/>
  <c r="R14" i="35" s="1"/>
  <c r="N257" i="34"/>
  <c r="N15" i="35"/>
  <c r="N14" i="35" s="1"/>
  <c r="N11" i="35" s="1"/>
  <c r="L14" i="35"/>
  <c r="Y329" i="34"/>
  <c r="AC356" i="34"/>
  <c r="AC27" i="35"/>
  <c r="AC26" i="35" s="1"/>
  <c r="Y356" i="34"/>
  <c r="Y27" i="35"/>
  <c r="Y26" i="35" s="1"/>
  <c r="Y23" i="35" s="1"/>
  <c r="U356" i="34"/>
  <c r="U328" i="34" s="1"/>
  <c r="U27" i="35"/>
  <c r="U26" i="35" s="1"/>
  <c r="Q356" i="34"/>
  <c r="Q27" i="35"/>
  <c r="Q26" i="35" s="1"/>
  <c r="W379" i="34"/>
  <c r="Q387" i="34"/>
  <c r="AC257" i="34"/>
  <c r="AC15" i="35"/>
  <c r="AC14" i="35" s="1"/>
  <c r="U257" i="34"/>
  <c r="U15" i="35"/>
  <c r="U14" i="35" s="1"/>
  <c r="AB356" i="34"/>
  <c r="AB27" i="35"/>
  <c r="AB26" i="35" s="1"/>
  <c r="AB23" i="35" s="1"/>
  <c r="X356" i="34"/>
  <c r="X27" i="35"/>
  <c r="X26" i="35" s="1"/>
  <c r="X23" i="35" s="1"/>
  <c r="AC242" i="34"/>
  <c r="AC241" i="34" s="1"/>
  <c r="AC13" i="35"/>
  <c r="AC12" i="35" s="1"/>
  <c r="Y242" i="34"/>
  <c r="Y13" i="35"/>
  <c r="Y12" i="35" s="1"/>
  <c r="U242" i="34"/>
  <c r="U13" i="35"/>
  <c r="U12" i="35" s="1"/>
  <c r="Q242" i="34"/>
  <c r="Q13" i="35"/>
  <c r="Q12" i="35" s="1"/>
  <c r="M242" i="34"/>
  <c r="M13" i="35"/>
  <c r="M12" i="35" s="1"/>
  <c r="AB257" i="34"/>
  <c r="AB15" i="35"/>
  <c r="AB14" i="35" s="1"/>
  <c r="X257" i="34"/>
  <c r="X15" i="35"/>
  <c r="X14" i="35" s="1"/>
  <c r="T257" i="34"/>
  <c r="T15" i="35"/>
  <c r="T14" i="35" s="1"/>
  <c r="P257" i="34"/>
  <c r="P15" i="35"/>
  <c r="P14" i="35" s="1"/>
  <c r="AE242" i="34"/>
  <c r="AD329" i="34"/>
  <c r="AD25" i="35"/>
  <c r="AD24" i="35" s="1"/>
  <c r="Z329" i="34"/>
  <c r="Z25" i="35"/>
  <c r="Z24" i="35" s="1"/>
  <c r="V329" i="34"/>
  <c r="V25" i="35"/>
  <c r="V24" i="35" s="1"/>
  <c r="R329" i="34"/>
  <c r="R25" i="35"/>
  <c r="R24" i="35" s="1"/>
  <c r="N329" i="34"/>
  <c r="N25" i="35"/>
  <c r="N24" i="35" s="1"/>
  <c r="AE356" i="34"/>
  <c r="AE27" i="35"/>
  <c r="AE26" i="35" s="1"/>
  <c r="AE23" i="35" s="1"/>
  <c r="AA356" i="34"/>
  <c r="AA27" i="35"/>
  <c r="AA26" i="35" s="1"/>
  <c r="AA23" i="35" s="1"/>
  <c r="W356" i="34"/>
  <c r="W27" i="35"/>
  <c r="W26" i="35" s="1"/>
  <c r="W23" i="35" s="1"/>
  <c r="S356" i="34"/>
  <c r="S27" i="35"/>
  <c r="S26" i="35" s="1"/>
  <c r="S23" i="35" s="1"/>
  <c r="O356" i="34"/>
  <c r="O27" i="35"/>
  <c r="O26" i="35" s="1"/>
  <c r="O23" i="35" s="1"/>
  <c r="AB379" i="34"/>
  <c r="V387" i="34"/>
  <c r="M380" i="34"/>
  <c r="N381" i="34"/>
  <c r="AD379" i="34"/>
  <c r="AD242" i="34"/>
  <c r="V242" i="34"/>
  <c r="V379" i="34"/>
  <c r="N242" i="34"/>
  <c r="N379" i="34"/>
  <c r="AE329" i="34"/>
  <c r="AE387" i="34"/>
  <c r="AA329" i="34"/>
  <c r="AA387" i="34"/>
  <c r="W329" i="34"/>
  <c r="W387" i="34"/>
  <c r="S329" i="34"/>
  <c r="S387" i="34"/>
  <c r="O329" i="34"/>
  <c r="O387" i="34"/>
  <c r="Q379" i="34"/>
  <c r="R242" i="34"/>
  <c r="U379" i="34"/>
  <c r="P379" i="34"/>
  <c r="AE379" i="34"/>
  <c r="Y379" i="34"/>
  <c r="T379" i="34"/>
  <c r="O379" i="34"/>
  <c r="Z242" i="34"/>
  <c r="L329" i="34"/>
  <c r="L387" i="34"/>
  <c r="AB329" i="34"/>
  <c r="AB387" i="34"/>
  <c r="X329" i="34"/>
  <c r="X387" i="34"/>
  <c r="T329" i="34"/>
  <c r="T387" i="34"/>
  <c r="P329" i="34"/>
  <c r="P387" i="34"/>
  <c r="AC329" i="34"/>
  <c r="AC379" i="34"/>
  <c r="X379" i="34"/>
  <c r="S379" i="34"/>
  <c r="M379" i="34"/>
  <c r="U387" i="34"/>
  <c r="M387" i="34"/>
  <c r="L257" i="34"/>
  <c r="Z276" i="34"/>
  <c r="Z21" i="35" s="1"/>
  <c r="R276" i="34"/>
  <c r="R21" i="35" s="1"/>
  <c r="L302" i="34"/>
  <c r="L22" i="35" s="1"/>
  <c r="AA276" i="34"/>
  <c r="AA21" i="35" s="1"/>
  <c r="W276" i="34"/>
  <c r="W21" i="35" s="1"/>
  <c r="S276" i="34"/>
  <c r="S21" i="35" s="1"/>
  <c r="O276" i="34"/>
  <c r="O21" i="35" s="1"/>
  <c r="L276" i="34"/>
  <c r="L21" i="35" s="1"/>
  <c r="AD276" i="34"/>
  <c r="AD21" i="35" s="1"/>
  <c r="V276" i="34"/>
  <c r="V21" i="35" s="1"/>
  <c r="N276" i="34"/>
  <c r="N21" i="35" s="1"/>
  <c r="AC276" i="34"/>
  <c r="AC21" i="35" s="1"/>
  <c r="Y276" i="34"/>
  <c r="Y21" i="35" s="1"/>
  <c r="U276" i="34"/>
  <c r="U21" i="35" s="1"/>
  <c r="Q276" i="34"/>
  <c r="Q21" i="35" s="1"/>
  <c r="M276" i="34"/>
  <c r="AB276" i="34"/>
  <c r="AB21" i="35" s="1"/>
  <c r="X276" i="34"/>
  <c r="X21" i="35" s="1"/>
  <c r="T276" i="34"/>
  <c r="T21" i="35" s="1"/>
  <c r="P276" i="34"/>
  <c r="P21" i="35" s="1"/>
  <c r="AE276" i="34"/>
  <c r="AE21" i="35" s="1"/>
  <c r="M302" i="34"/>
  <c r="M22" i="35" s="1"/>
  <c r="AE177" i="34"/>
  <c r="AE9" i="35" s="1"/>
  <c r="AA177" i="34"/>
  <c r="AA9" i="35" s="1"/>
  <c r="W177" i="34"/>
  <c r="W9" i="35" s="1"/>
  <c r="S177" i="34"/>
  <c r="S9" i="35" s="1"/>
  <c r="O177" i="34"/>
  <c r="O9" i="35" s="1"/>
  <c r="AD177" i="34"/>
  <c r="AD9" i="35" s="1"/>
  <c r="Z177" i="34"/>
  <c r="Z9" i="35" s="1"/>
  <c r="V177" i="34"/>
  <c r="V9" i="35" s="1"/>
  <c r="R177" i="34"/>
  <c r="R9" i="35" s="1"/>
  <c r="N177" i="34"/>
  <c r="N9" i="35" s="1"/>
  <c r="L177" i="34"/>
  <c r="L9" i="35" s="1"/>
  <c r="AC177" i="34"/>
  <c r="AC9" i="35" s="1"/>
  <c r="Y177" i="34"/>
  <c r="Y9" i="35" s="1"/>
  <c r="U177" i="34"/>
  <c r="U9" i="35" s="1"/>
  <c r="Q177" i="34"/>
  <c r="Q9" i="35" s="1"/>
  <c r="M177" i="34"/>
  <c r="M9" i="35" s="1"/>
  <c r="AB177" i="34"/>
  <c r="AB9" i="35" s="1"/>
  <c r="X177" i="34"/>
  <c r="X9" i="35" s="1"/>
  <c r="T177" i="34"/>
  <c r="T9" i="35" s="1"/>
  <c r="P177" i="34"/>
  <c r="P9" i="35" s="1"/>
  <c r="O383" i="34" l="1"/>
  <c r="O382" i="34"/>
  <c r="O381" i="34"/>
  <c r="N380" i="34"/>
  <c r="AD241" i="34"/>
  <c r="M191" i="34"/>
  <c r="M10" i="35" s="1"/>
  <c r="M8" i="35" s="1"/>
  <c r="M7" i="35" s="1"/>
  <c r="N191" i="34"/>
  <c r="N10" i="35" s="1"/>
  <c r="N8" i="35" s="1"/>
  <c r="N7" i="35" s="1"/>
  <c r="N6" i="35" s="1"/>
  <c r="AC11" i="35"/>
  <c r="M328" i="34"/>
  <c r="AC328" i="34"/>
  <c r="T328" i="34"/>
  <c r="N241" i="34"/>
  <c r="R328" i="34"/>
  <c r="Z328" i="34"/>
  <c r="Q241" i="34"/>
  <c r="W241" i="34"/>
  <c r="Y241" i="34"/>
  <c r="O241" i="34"/>
  <c r="L241" i="34"/>
  <c r="R241" i="34"/>
  <c r="L328" i="34"/>
  <c r="N328" i="34"/>
  <c r="V328" i="34"/>
  <c r="AD328" i="34"/>
  <c r="T241" i="34"/>
  <c r="AB241" i="34"/>
  <c r="X241" i="34"/>
  <c r="M241" i="34"/>
  <c r="U241" i="34"/>
  <c r="AB328" i="34"/>
  <c r="S328" i="34"/>
  <c r="AA328" i="34"/>
  <c r="W328" i="34"/>
  <c r="Y328" i="34"/>
  <c r="P328" i="34"/>
  <c r="Q328" i="34"/>
  <c r="P241" i="34"/>
  <c r="Z241" i="34"/>
  <c r="V241" i="34"/>
  <c r="X328" i="34"/>
  <c r="L20" i="35"/>
  <c r="L19" i="35" s="1"/>
  <c r="L18" i="35" s="1"/>
  <c r="L39" i="35" s="1"/>
  <c r="M20" i="3" s="1"/>
  <c r="Z23" i="35"/>
  <c r="U11" i="35"/>
  <c r="O11" i="35"/>
  <c r="N23" i="35"/>
  <c r="V23" i="35"/>
  <c r="Q23" i="35"/>
  <c r="Z11" i="35"/>
  <c r="M11" i="35"/>
  <c r="Q11" i="35"/>
  <c r="W11" i="35"/>
  <c r="X11" i="35"/>
  <c r="L11" i="35"/>
  <c r="AE241" i="34"/>
  <c r="P11" i="35"/>
  <c r="AD23" i="35"/>
  <c r="AC23" i="35"/>
  <c r="AA241" i="34"/>
  <c r="O328" i="34"/>
  <c r="AE328" i="34"/>
  <c r="Y11" i="35"/>
  <c r="AA11" i="35"/>
  <c r="R23" i="35"/>
  <c r="U23" i="35"/>
  <c r="T11" i="35"/>
  <c r="AB11" i="35"/>
  <c r="R11" i="35"/>
  <c r="M386" i="34"/>
  <c r="M385" i="34" s="1"/>
  <c r="M384" i="34" s="1"/>
  <c r="M21" i="35"/>
  <c r="M20" i="35" s="1"/>
  <c r="M19" i="35" s="1"/>
  <c r="M18" i="35" s="1"/>
  <c r="L8" i="35"/>
  <c r="L7" i="35" s="1"/>
  <c r="L378" i="34"/>
  <c r="L377" i="34" s="1"/>
  <c r="L376" i="34" s="1"/>
  <c r="L275" i="34"/>
  <c r="L274" i="34" s="1"/>
  <c r="L386" i="34"/>
  <c r="L385" i="34" s="1"/>
  <c r="L384" i="34" s="1"/>
  <c r="L176" i="34"/>
  <c r="L175" i="34" s="1"/>
  <c r="N302" i="34"/>
  <c r="O302" i="34"/>
  <c r="O10" i="35"/>
  <c r="O8" i="35" s="1"/>
  <c r="O7" i="35" s="1"/>
  <c r="O380" i="34" l="1"/>
  <c r="P381" i="34"/>
  <c r="P382" i="34"/>
  <c r="L12" i="46"/>
  <c r="L11" i="46"/>
  <c r="P383" i="34"/>
  <c r="M19" i="3"/>
  <c r="L17" i="46"/>
  <c r="L174" i="34"/>
  <c r="L273" i="34"/>
  <c r="L6" i="35"/>
  <c r="L35" i="35" s="1"/>
  <c r="M9" i="3" s="1"/>
  <c r="O6" i="35"/>
  <c r="O35" i="35" s="1"/>
  <c r="P9" i="3" s="1"/>
  <c r="M6" i="35"/>
  <c r="M35" i="35" s="1"/>
  <c r="N9" i="3" s="1"/>
  <c r="N386" i="34"/>
  <c r="N385" i="34" s="1"/>
  <c r="N384" i="34" s="1"/>
  <c r="N22" i="35"/>
  <c r="N20" i="35" s="1"/>
  <c r="N19" i="35" s="1"/>
  <c r="N18" i="35" s="1"/>
  <c r="L41" i="35"/>
  <c r="O386" i="34"/>
  <c r="O385" i="34" s="1"/>
  <c r="O384" i="34" s="1"/>
  <c r="O22" i="35"/>
  <c r="O20" i="35" s="1"/>
  <c r="O19" i="35" s="1"/>
  <c r="M39" i="35"/>
  <c r="N20" i="3" s="1"/>
  <c r="N19" i="3" s="1"/>
  <c r="N18" i="3" s="1"/>
  <c r="N17" i="3" s="1"/>
  <c r="N378" i="34"/>
  <c r="N377" i="34" s="1"/>
  <c r="N376" i="34" s="1"/>
  <c r="N35" i="35"/>
  <c r="O9" i="3" s="1"/>
  <c r="M378" i="34"/>
  <c r="M377" i="34" s="1"/>
  <c r="M376" i="34" s="1"/>
  <c r="O378" i="34"/>
  <c r="O377" i="34" s="1"/>
  <c r="O376" i="34" s="1"/>
  <c r="O11" i="46" s="1"/>
  <c r="M51" i="3"/>
  <c r="AG51" i="3" s="1"/>
  <c r="L16" i="46"/>
  <c r="Q381" i="34"/>
  <c r="P302" i="34"/>
  <c r="P191" i="34"/>
  <c r="P380" i="34" l="1"/>
  <c r="O12" i="46"/>
  <c r="O13" i="46"/>
  <c r="N12" i="46"/>
  <c r="N11" i="46"/>
  <c r="N13" i="46"/>
  <c r="Q382" i="34"/>
  <c r="Q383" i="34"/>
  <c r="Q380" i="34" s="1"/>
  <c r="M11" i="46"/>
  <c r="M12" i="46"/>
  <c r="M13" i="46"/>
  <c r="L18" i="46"/>
  <c r="L15" i="46" s="1"/>
  <c r="L14" i="46" s="1"/>
  <c r="M31" i="3"/>
  <c r="AG31" i="3" s="1"/>
  <c r="O18" i="35"/>
  <c r="O39" i="35" s="1"/>
  <c r="P20" i="3" s="1"/>
  <c r="P19" i="3" s="1"/>
  <c r="P18" i="3" s="1"/>
  <c r="P17" i="3" s="1"/>
  <c r="M18" i="3"/>
  <c r="L37" i="35"/>
  <c r="P386" i="34"/>
  <c r="P385" i="34" s="1"/>
  <c r="P384" i="34" s="1"/>
  <c r="P22" i="35"/>
  <c r="P20" i="35" s="1"/>
  <c r="P19" i="35" s="1"/>
  <c r="P18" i="35" s="1"/>
  <c r="M25" i="31"/>
  <c r="M24" i="31" s="1"/>
  <c r="L7" i="31"/>
  <c r="L6" i="31" s="1"/>
  <c r="N39" i="35"/>
  <c r="O20" i="3" s="1"/>
  <c r="O19" i="3" s="1"/>
  <c r="O18" i="3" s="1"/>
  <c r="O17" i="3" s="1"/>
  <c r="L13" i="46"/>
  <c r="M41" i="35"/>
  <c r="M30" i="3"/>
  <c r="O37" i="35"/>
  <c r="M37" i="35"/>
  <c r="P378" i="34"/>
  <c r="P377" i="34" s="1"/>
  <c r="P10" i="35"/>
  <c r="P8" i="35" s="1"/>
  <c r="P7" i="35" s="1"/>
  <c r="P6" i="35" s="1"/>
  <c r="N37" i="35"/>
  <c r="M50" i="3"/>
  <c r="L25" i="31"/>
  <c r="L24" i="31" s="1"/>
  <c r="R381" i="34"/>
  <c r="Q302" i="34"/>
  <c r="P376" i="34" l="1"/>
  <c r="P11" i="46" s="1"/>
  <c r="M49" i="3"/>
  <c r="AG49" i="3" s="1"/>
  <c r="AG50" i="3"/>
  <c r="M29" i="3"/>
  <c r="AG29" i="3" s="1"/>
  <c r="AG30" i="3"/>
  <c r="R383" i="34"/>
  <c r="P12" i="46"/>
  <c r="R382" i="34"/>
  <c r="R380" i="34" s="1"/>
  <c r="P13" i="46"/>
  <c r="O41" i="35"/>
  <c r="M17" i="3"/>
  <c r="O16" i="46"/>
  <c r="O17" i="46"/>
  <c r="O18" i="46"/>
  <c r="M18" i="46"/>
  <c r="M17" i="46"/>
  <c r="M16" i="46"/>
  <c r="N16" i="46"/>
  <c r="N18" i="46"/>
  <c r="N17" i="46"/>
  <c r="Q191" i="34"/>
  <c r="R191" i="34"/>
  <c r="N7" i="31"/>
  <c r="N6" i="31" s="1"/>
  <c r="M7" i="31"/>
  <c r="M6" i="31" s="1"/>
  <c r="N41" i="35"/>
  <c r="L10" i="46"/>
  <c r="L9" i="46" s="1"/>
  <c r="L8" i="46" s="1"/>
  <c r="N25" i="31"/>
  <c r="N24" i="31" s="1"/>
  <c r="O25" i="31"/>
  <c r="O24" i="31" s="1"/>
  <c r="P39" i="35"/>
  <c r="Q20" i="3" s="1"/>
  <c r="Q19" i="3" s="1"/>
  <c r="Q18" i="3" s="1"/>
  <c r="Q17" i="3" s="1"/>
  <c r="Q386" i="34"/>
  <c r="Q385" i="34" s="1"/>
  <c r="Q384" i="34" s="1"/>
  <c r="Q22" i="35"/>
  <c r="Q20" i="35" s="1"/>
  <c r="Q19" i="35" s="1"/>
  <c r="Q18" i="35" s="1"/>
  <c r="P35" i="35"/>
  <c r="Q9" i="3" s="1"/>
  <c r="O7" i="31"/>
  <c r="O6" i="31" s="1"/>
  <c r="S381" i="34"/>
  <c r="R302" i="34"/>
  <c r="S382" i="34" l="1"/>
  <c r="S383" i="34"/>
  <c r="M15" i="46"/>
  <c r="M14" i="46" s="1"/>
  <c r="O10" i="46"/>
  <c r="O9" i="46" s="1"/>
  <c r="N10" i="46"/>
  <c r="N9" i="46" s="1"/>
  <c r="M10" i="46"/>
  <c r="M9" i="46" s="1"/>
  <c r="O15" i="46"/>
  <c r="O14" i="46" s="1"/>
  <c r="P17" i="46"/>
  <c r="P18" i="46"/>
  <c r="P16" i="46"/>
  <c r="N15" i="46"/>
  <c r="N14" i="46" s="1"/>
  <c r="S191" i="34"/>
  <c r="P41" i="35"/>
  <c r="P25" i="31"/>
  <c r="P24" i="31" s="1"/>
  <c r="R386" i="34"/>
  <c r="R385" i="34" s="1"/>
  <c r="R384" i="34" s="1"/>
  <c r="R22" i="35"/>
  <c r="R20" i="35" s="1"/>
  <c r="R19" i="35" s="1"/>
  <c r="R18" i="35" s="1"/>
  <c r="Q39" i="35"/>
  <c r="R20" i="3" s="1"/>
  <c r="R19" i="3" s="1"/>
  <c r="R18" i="3" s="1"/>
  <c r="R17" i="3" s="1"/>
  <c r="P7" i="31"/>
  <c r="P6" i="31" s="1"/>
  <c r="P37" i="35"/>
  <c r="Q378" i="34"/>
  <c r="Q377" i="34" s="1"/>
  <c r="Q376" i="34" s="1"/>
  <c r="Q10" i="35"/>
  <c r="Q8" i="35" s="1"/>
  <c r="Q7" i="35" s="1"/>
  <c r="Q6" i="35" s="1"/>
  <c r="R378" i="34"/>
  <c r="R377" i="34" s="1"/>
  <c r="R376" i="34" s="1"/>
  <c r="R11" i="46" s="1"/>
  <c r="R10" i="35"/>
  <c r="R8" i="35" s="1"/>
  <c r="R7" i="35" s="1"/>
  <c r="R6" i="35" s="1"/>
  <c r="T381" i="34"/>
  <c r="S302" i="34"/>
  <c r="M8" i="46" l="1"/>
  <c r="M7" i="46" s="1"/>
  <c r="N10" i="3" s="1"/>
  <c r="N8" i="3" s="1"/>
  <c r="N7" i="3" s="1"/>
  <c r="T383" i="34"/>
  <c r="Q11" i="46"/>
  <c r="Q13" i="46"/>
  <c r="Q12" i="46"/>
  <c r="R12" i="46"/>
  <c r="T382" i="34"/>
  <c r="T380" i="34" s="1"/>
  <c r="S380" i="34"/>
  <c r="R13" i="46"/>
  <c r="O8" i="46"/>
  <c r="O7" i="46" s="1"/>
  <c r="P10" i="3" s="1"/>
  <c r="P8" i="3" s="1"/>
  <c r="P7" i="3" s="1"/>
  <c r="P10" i="46"/>
  <c r="P9" i="46" s="1"/>
  <c r="N8" i="46"/>
  <c r="N7" i="46" s="1"/>
  <c r="O10" i="3" s="1"/>
  <c r="O8" i="3" s="1"/>
  <c r="O7" i="3" s="1"/>
  <c r="P15" i="46"/>
  <c r="P14" i="46" s="1"/>
  <c r="T191" i="34"/>
  <c r="S386" i="34"/>
  <c r="S385" i="34" s="1"/>
  <c r="S384" i="34" s="1"/>
  <c r="S22" i="35"/>
  <c r="S20" i="35" s="1"/>
  <c r="S19" i="35" s="1"/>
  <c r="S18" i="35" s="1"/>
  <c r="Q41" i="35"/>
  <c r="R39" i="35"/>
  <c r="S20" i="3" s="1"/>
  <c r="S19" i="3" s="1"/>
  <c r="S18" i="3" s="1"/>
  <c r="S17" i="3" s="1"/>
  <c r="Q25" i="31"/>
  <c r="Q24" i="31" s="1"/>
  <c r="Q35" i="35"/>
  <c r="R9" i="3" s="1"/>
  <c r="S378" i="34"/>
  <c r="S377" i="34" s="1"/>
  <c r="S10" i="35"/>
  <c r="S8" i="35" s="1"/>
  <c r="S7" i="35" s="1"/>
  <c r="S6" i="35" s="1"/>
  <c r="R35" i="35"/>
  <c r="S9" i="3" s="1"/>
  <c r="U381" i="34"/>
  <c r="T302" i="34"/>
  <c r="P66" i="3" l="1"/>
  <c r="P69" i="3" s="1"/>
  <c r="P75" i="3" s="1"/>
  <c r="P6" i="3"/>
  <c r="O6" i="3"/>
  <c r="O66" i="3"/>
  <c r="O69" i="3" s="1"/>
  <c r="O75" i="3" s="1"/>
  <c r="S376" i="34"/>
  <c r="S11" i="46" s="1"/>
  <c r="N6" i="3"/>
  <c r="N66" i="3"/>
  <c r="N69" i="3" s="1"/>
  <c r="N75" i="3" s="1"/>
  <c r="U382" i="34"/>
  <c r="U380" i="34" s="1"/>
  <c r="S13" i="46"/>
  <c r="U383" i="34"/>
  <c r="S12" i="46"/>
  <c r="P8" i="46"/>
  <c r="P7" i="46" s="1"/>
  <c r="Q10" i="3" s="1"/>
  <c r="Q8" i="3" s="1"/>
  <c r="Q7" i="3" s="1"/>
  <c r="Q18" i="46"/>
  <c r="Q17" i="46"/>
  <c r="Q16" i="46"/>
  <c r="R18" i="46"/>
  <c r="R17" i="46"/>
  <c r="R16" i="46"/>
  <c r="U191" i="34"/>
  <c r="Q7" i="31"/>
  <c r="Q6" i="31" s="1"/>
  <c r="T386" i="34"/>
  <c r="T385" i="34" s="1"/>
  <c r="T384" i="34" s="1"/>
  <c r="T22" i="35"/>
  <c r="T20" i="35" s="1"/>
  <c r="T19" i="35" s="1"/>
  <c r="T18" i="35" s="1"/>
  <c r="S39" i="35"/>
  <c r="T20" i="3" s="1"/>
  <c r="T19" i="3" s="1"/>
  <c r="T18" i="3" s="1"/>
  <c r="T17" i="3" s="1"/>
  <c r="R25" i="31"/>
  <c r="R24" i="31" s="1"/>
  <c r="R41" i="35"/>
  <c r="R7" i="31"/>
  <c r="R6" i="31" s="1"/>
  <c r="R37" i="35"/>
  <c r="Q37" i="35"/>
  <c r="T378" i="34"/>
  <c r="T377" i="34" s="1"/>
  <c r="T376" i="34" s="1"/>
  <c r="T11" i="46" s="1"/>
  <c r="T10" i="35"/>
  <c r="T8" i="35" s="1"/>
  <c r="T7" i="35" s="1"/>
  <c r="T6" i="35" s="1"/>
  <c r="S35" i="35"/>
  <c r="T9" i="3" s="1"/>
  <c r="V381" i="34"/>
  <c r="U302" i="34"/>
  <c r="Q6" i="3" l="1"/>
  <c r="Q66" i="3"/>
  <c r="Q69" i="3" s="1"/>
  <c r="Q75" i="3" s="1"/>
  <c r="V383" i="34"/>
  <c r="V380" i="34" s="1"/>
  <c r="V382" i="34"/>
  <c r="T13" i="46"/>
  <c r="T12" i="46"/>
  <c r="Q10" i="46"/>
  <c r="Q9" i="46" s="1"/>
  <c r="R15" i="46"/>
  <c r="R14" i="46" s="1"/>
  <c r="R10" i="46"/>
  <c r="R9" i="46" s="1"/>
  <c r="S7" i="31"/>
  <c r="S6" i="31" s="1"/>
  <c r="S16" i="46"/>
  <c r="S18" i="46"/>
  <c r="S17" i="46"/>
  <c r="Q15" i="46"/>
  <c r="Q14" i="46" s="1"/>
  <c r="V191" i="34"/>
  <c r="S41" i="35"/>
  <c r="T39" i="35"/>
  <c r="U20" i="3" s="1"/>
  <c r="U19" i="3" s="1"/>
  <c r="U18" i="3" s="1"/>
  <c r="U17" i="3" s="1"/>
  <c r="U386" i="34"/>
  <c r="U385" i="34" s="1"/>
  <c r="U384" i="34" s="1"/>
  <c r="U22" i="35"/>
  <c r="U20" i="35" s="1"/>
  <c r="U19" i="35" s="1"/>
  <c r="U18" i="35" s="1"/>
  <c r="S25" i="31"/>
  <c r="S24" i="31" s="1"/>
  <c r="S37" i="35"/>
  <c r="T35" i="35"/>
  <c r="U9" i="3" s="1"/>
  <c r="U378" i="34"/>
  <c r="U377" i="34" s="1"/>
  <c r="U376" i="34" s="1"/>
  <c r="U11" i="46" s="1"/>
  <c r="U10" i="35"/>
  <c r="U8" i="35" s="1"/>
  <c r="U7" i="35" s="1"/>
  <c r="U6" i="35" s="1"/>
  <c r="W381" i="34"/>
  <c r="U176" i="34"/>
  <c r="U175" i="34" s="1"/>
  <c r="U174" i="34" s="1"/>
  <c r="V302" i="34"/>
  <c r="U12" i="46" l="1"/>
  <c r="U13" i="46"/>
  <c r="W382" i="34"/>
  <c r="W383" i="34"/>
  <c r="Q8" i="46"/>
  <c r="Q7" i="46" s="1"/>
  <c r="R10" i="3" s="1"/>
  <c r="R8" i="3" s="1"/>
  <c r="R7" i="3" s="1"/>
  <c r="S10" i="46"/>
  <c r="S9" i="46" s="1"/>
  <c r="R8" i="46"/>
  <c r="R7" i="46" s="1"/>
  <c r="S10" i="3" s="1"/>
  <c r="S8" i="3" s="1"/>
  <c r="S7" i="3" s="1"/>
  <c r="S15" i="46"/>
  <c r="S14" i="46" s="1"/>
  <c r="T17" i="46"/>
  <c r="T16" i="46"/>
  <c r="T18" i="46"/>
  <c r="W191" i="34"/>
  <c r="T41" i="35"/>
  <c r="U39" i="35"/>
  <c r="V20" i="3" s="1"/>
  <c r="V386" i="34"/>
  <c r="V385" i="34" s="1"/>
  <c r="V384" i="34" s="1"/>
  <c r="V22" i="35"/>
  <c r="V20" i="35" s="1"/>
  <c r="V19" i="35" s="1"/>
  <c r="V18" i="35" s="1"/>
  <c r="T25" i="31"/>
  <c r="T24" i="31" s="1"/>
  <c r="T7" i="31"/>
  <c r="T6" i="31" s="1"/>
  <c r="V378" i="34"/>
  <c r="V377" i="34" s="1"/>
  <c r="V376" i="34" s="1"/>
  <c r="V11" i="46" s="1"/>
  <c r="V10" i="35"/>
  <c r="V8" i="35" s="1"/>
  <c r="V7" i="35" s="1"/>
  <c r="V6" i="35" s="1"/>
  <c r="U35" i="35"/>
  <c r="V9" i="3" s="1"/>
  <c r="T37" i="35"/>
  <c r="X381" i="34"/>
  <c r="W302" i="34"/>
  <c r="W380" i="34" l="1"/>
  <c r="S6" i="3"/>
  <c r="S66" i="3"/>
  <c r="S69" i="3" s="1"/>
  <c r="S75" i="3" s="1"/>
  <c r="R6" i="3"/>
  <c r="R66" i="3"/>
  <c r="R69" i="3" s="1"/>
  <c r="R75" i="3" s="1"/>
  <c r="V19" i="3"/>
  <c r="V18" i="3" s="1"/>
  <c r="V17" i="3" s="1"/>
  <c r="V12" i="46"/>
  <c r="X383" i="34"/>
  <c r="X382" i="34"/>
  <c r="V13" i="46"/>
  <c r="T10" i="46"/>
  <c r="T9" i="46" s="1"/>
  <c r="S8" i="46"/>
  <c r="S7" i="46" s="1"/>
  <c r="T10" i="3" s="1"/>
  <c r="T8" i="3" s="1"/>
  <c r="T7" i="3" s="1"/>
  <c r="U18" i="46"/>
  <c r="U16" i="46"/>
  <c r="U17" i="46"/>
  <c r="T15" i="46"/>
  <c r="T14" i="46" s="1"/>
  <c r="X191" i="34"/>
  <c r="U41" i="35"/>
  <c r="W386" i="34"/>
  <c r="W385" i="34" s="1"/>
  <c r="W384" i="34" s="1"/>
  <c r="W22" i="35"/>
  <c r="W20" i="35" s="1"/>
  <c r="W19" i="35" s="1"/>
  <c r="W18" i="35" s="1"/>
  <c r="V39" i="35"/>
  <c r="W20" i="3" s="1"/>
  <c r="W19" i="3" s="1"/>
  <c r="W18" i="3" s="1"/>
  <c r="W17" i="3" s="1"/>
  <c r="U25" i="31"/>
  <c r="U24" i="31" s="1"/>
  <c r="U7" i="31"/>
  <c r="U6" i="31" s="1"/>
  <c r="W378" i="34"/>
  <c r="W377" i="34" s="1"/>
  <c r="W376" i="34" s="1"/>
  <c r="W11" i="46" s="1"/>
  <c r="W10" i="35"/>
  <c r="W8" i="35" s="1"/>
  <c r="W7" i="35" s="1"/>
  <c r="W6" i="35" s="1"/>
  <c r="U37" i="35"/>
  <c r="V35" i="35"/>
  <c r="W9" i="3" s="1"/>
  <c r="Y381" i="34"/>
  <c r="X302" i="34"/>
  <c r="T6" i="3" l="1"/>
  <c r="T66" i="3"/>
  <c r="T69" i="3" s="1"/>
  <c r="T75" i="3" s="1"/>
  <c r="W13" i="46"/>
  <c r="Y382" i="34"/>
  <c r="X380" i="34"/>
  <c r="Y383" i="34"/>
  <c r="W12" i="46"/>
  <c r="T8" i="46"/>
  <c r="T7" i="46" s="1"/>
  <c r="U10" i="3" s="1"/>
  <c r="U8" i="3" s="1"/>
  <c r="U7" i="3" s="1"/>
  <c r="U15" i="46"/>
  <c r="U14" i="46" s="1"/>
  <c r="U10" i="46"/>
  <c r="U9" i="46" s="1"/>
  <c r="V17" i="46"/>
  <c r="V16" i="46"/>
  <c r="V18" i="46"/>
  <c r="Y191" i="34"/>
  <c r="V41" i="35"/>
  <c r="V25" i="31"/>
  <c r="V24" i="31" s="1"/>
  <c r="W39" i="35"/>
  <c r="X20" i="3" s="1"/>
  <c r="X19" i="3" s="1"/>
  <c r="X18" i="3" s="1"/>
  <c r="X17" i="3" s="1"/>
  <c r="X386" i="34"/>
  <c r="X385" i="34" s="1"/>
  <c r="X384" i="34" s="1"/>
  <c r="X22" i="35"/>
  <c r="X20" i="35" s="1"/>
  <c r="X19" i="35" s="1"/>
  <c r="X18" i="35" s="1"/>
  <c r="V7" i="31"/>
  <c r="V6" i="31" s="1"/>
  <c r="V37" i="35"/>
  <c r="W35" i="35"/>
  <c r="X9" i="3" s="1"/>
  <c r="X378" i="34"/>
  <c r="X377" i="34" s="1"/>
  <c r="X10" i="35"/>
  <c r="X8" i="35" s="1"/>
  <c r="X7" i="35" s="1"/>
  <c r="X6" i="35" s="1"/>
  <c r="Z381" i="34"/>
  <c r="Y380" i="34"/>
  <c r="Y302" i="34"/>
  <c r="U6" i="3" l="1"/>
  <c r="U66" i="3"/>
  <c r="U69" i="3" s="1"/>
  <c r="U75" i="3" s="1"/>
  <c r="Z382" i="34"/>
  <c r="X376" i="34"/>
  <c r="Z383" i="34"/>
  <c r="U8" i="46"/>
  <c r="U7" i="46" s="1"/>
  <c r="V10" i="3" s="1"/>
  <c r="V8" i="3" s="1"/>
  <c r="V7" i="3" s="1"/>
  <c r="V10" i="46"/>
  <c r="V9" i="46" s="1"/>
  <c r="V15" i="46"/>
  <c r="V14" i="46" s="1"/>
  <c r="W16" i="46"/>
  <c r="W17" i="46"/>
  <c r="W18" i="46"/>
  <c r="Z191" i="34"/>
  <c r="W41" i="35"/>
  <c r="W25" i="31"/>
  <c r="W24" i="31" s="1"/>
  <c r="Y386" i="34"/>
  <c r="Y385" i="34" s="1"/>
  <c r="Y384" i="34" s="1"/>
  <c r="Y22" i="35"/>
  <c r="Y20" i="35" s="1"/>
  <c r="Y19" i="35" s="1"/>
  <c r="X39" i="35"/>
  <c r="Y20" i="3" s="1"/>
  <c r="W37" i="35"/>
  <c r="Y378" i="34"/>
  <c r="Y377" i="34" s="1"/>
  <c r="Y376" i="34" s="1"/>
  <c r="Y11" i="46" s="1"/>
  <c r="Y10" i="35"/>
  <c r="Y8" i="35" s="1"/>
  <c r="Y7" i="35" s="1"/>
  <c r="Y6" i="35" s="1"/>
  <c r="X35" i="35"/>
  <c r="Y9" i="3" s="1"/>
  <c r="W7" i="31"/>
  <c r="W6" i="31" s="1"/>
  <c r="AA381" i="34"/>
  <c r="Z302" i="34"/>
  <c r="V6" i="3" l="1"/>
  <c r="V66" i="3"/>
  <c r="V69" i="3" s="1"/>
  <c r="V75" i="3" s="1"/>
  <c r="Y19" i="3"/>
  <c r="Y18" i="3" s="1"/>
  <c r="Y17" i="3" s="1"/>
  <c r="Z380" i="34"/>
  <c r="Y12" i="46"/>
  <c r="X11" i="46"/>
  <c r="X13" i="46"/>
  <c r="X12" i="46"/>
  <c r="Y13" i="46"/>
  <c r="AA382" i="34"/>
  <c r="AA383" i="34"/>
  <c r="V8" i="46"/>
  <c r="V7" i="46" s="1"/>
  <c r="W10" i="3" s="1"/>
  <c r="W8" i="3" s="1"/>
  <c r="W7" i="3" s="1"/>
  <c r="Y18" i="35"/>
  <c r="Y39" i="35" s="1"/>
  <c r="W10" i="46"/>
  <c r="W9" i="46" s="1"/>
  <c r="X17" i="46"/>
  <c r="X18" i="46"/>
  <c r="X16" i="46"/>
  <c r="W15" i="46"/>
  <c r="W14" i="46" s="1"/>
  <c r="AA191" i="34"/>
  <c r="X41" i="35"/>
  <c r="X25" i="31"/>
  <c r="X24" i="31" s="1"/>
  <c r="Z386" i="34"/>
  <c r="Z385" i="34" s="1"/>
  <c r="Z384" i="34" s="1"/>
  <c r="Z22" i="35"/>
  <c r="Z20" i="35" s="1"/>
  <c r="Z19" i="35" s="1"/>
  <c r="Z18" i="35" s="1"/>
  <c r="Z378" i="34"/>
  <c r="Z377" i="34" s="1"/>
  <c r="Z376" i="34" s="1"/>
  <c r="Z11" i="46" s="1"/>
  <c r="Z10" i="35"/>
  <c r="Z8" i="35" s="1"/>
  <c r="Z7" i="35" s="1"/>
  <c r="Z6" i="35" s="1"/>
  <c r="Y35" i="35"/>
  <c r="Z9" i="3" s="1"/>
  <c r="X7" i="31"/>
  <c r="X6" i="31" s="1"/>
  <c r="X37" i="35"/>
  <c r="AB381" i="34"/>
  <c r="AA302" i="34"/>
  <c r="Y41" i="35" l="1"/>
  <c r="Z20" i="3"/>
  <c r="W6" i="3"/>
  <c r="W66" i="3"/>
  <c r="W69" i="3" s="1"/>
  <c r="W75" i="3" s="1"/>
  <c r="Z13" i="46"/>
  <c r="AB383" i="34"/>
  <c r="Z12" i="46"/>
  <c r="AA380" i="34"/>
  <c r="AB382" i="34"/>
  <c r="AB380" i="34" s="1"/>
  <c r="W8" i="46"/>
  <c r="W7" i="46" s="1"/>
  <c r="X10" i="3" s="1"/>
  <c r="X8" i="3" s="1"/>
  <c r="X7" i="3" s="1"/>
  <c r="X10" i="46"/>
  <c r="X9" i="46" s="1"/>
  <c r="X15" i="46"/>
  <c r="X14" i="46" s="1"/>
  <c r="Y18" i="46"/>
  <c r="Y16" i="46"/>
  <c r="Y17" i="46"/>
  <c r="AB191" i="34"/>
  <c r="Y7" i="31"/>
  <c r="Y6" i="31" s="1"/>
  <c r="Z39" i="35"/>
  <c r="AA20" i="3" s="1"/>
  <c r="AA19" i="3" s="1"/>
  <c r="AA18" i="3" s="1"/>
  <c r="AA17" i="3" s="1"/>
  <c r="Y25" i="31"/>
  <c r="Y24" i="31" s="1"/>
  <c r="AA386" i="34"/>
  <c r="AA385" i="34" s="1"/>
  <c r="AA384" i="34" s="1"/>
  <c r="AA22" i="35"/>
  <c r="AA20" i="35" s="1"/>
  <c r="AA19" i="35" s="1"/>
  <c r="AA18" i="35" s="1"/>
  <c r="Y37" i="35"/>
  <c r="AA378" i="34"/>
  <c r="AA377" i="34" s="1"/>
  <c r="AA10" i="35"/>
  <c r="AA8" i="35" s="1"/>
  <c r="AA7" i="35" s="1"/>
  <c r="AA6" i="35" s="1"/>
  <c r="Z35" i="35"/>
  <c r="AA9" i="3" s="1"/>
  <c r="AC381" i="34"/>
  <c r="AA176" i="34"/>
  <c r="AA175" i="34" s="1"/>
  <c r="AA174" i="34" s="1"/>
  <c r="AB302" i="34"/>
  <c r="X6" i="3" l="1"/>
  <c r="X66" i="3"/>
  <c r="X69" i="3" s="1"/>
  <c r="X75" i="3" s="1"/>
  <c r="Z19" i="3"/>
  <c r="Z18" i="3" s="1"/>
  <c r="Z17" i="3" s="1"/>
  <c r="X8" i="46"/>
  <c r="X7" i="46" s="1"/>
  <c r="Y10" i="3" s="1"/>
  <c r="Y8" i="3" s="1"/>
  <c r="Y7" i="3" s="1"/>
  <c r="AA376" i="34"/>
  <c r="AC382" i="34"/>
  <c r="AC383" i="34"/>
  <c r="Y15" i="46"/>
  <c r="Y14" i="46" s="1"/>
  <c r="Y10" i="46"/>
  <c r="Y9" i="46" s="1"/>
  <c r="Z17" i="46"/>
  <c r="Z16" i="46"/>
  <c r="Z18" i="46"/>
  <c r="AC191" i="34"/>
  <c r="Z41" i="35"/>
  <c r="AA39" i="35"/>
  <c r="AB20" i="3" s="1"/>
  <c r="AB19" i="3" s="1"/>
  <c r="AB18" i="3" s="1"/>
  <c r="AB17" i="3" s="1"/>
  <c r="AB386" i="34"/>
  <c r="AB385" i="34" s="1"/>
  <c r="AB384" i="34" s="1"/>
  <c r="AB22" i="35"/>
  <c r="AB20" i="35" s="1"/>
  <c r="AB19" i="35" s="1"/>
  <c r="AB18" i="35" s="1"/>
  <c r="Z25" i="31"/>
  <c r="Z24" i="31" s="1"/>
  <c r="Z7" i="31"/>
  <c r="Z6" i="31" s="1"/>
  <c r="Z37" i="35"/>
  <c r="AB378" i="34"/>
  <c r="AB377" i="34" s="1"/>
  <c r="AB376" i="34" s="1"/>
  <c r="AB11" i="46" s="1"/>
  <c r="AB10" i="35"/>
  <c r="AB8" i="35" s="1"/>
  <c r="AB7" i="35" s="1"/>
  <c r="AB6" i="35" s="1"/>
  <c r="AA35" i="35"/>
  <c r="AB9" i="3" s="1"/>
  <c r="AD381" i="34"/>
  <c r="AC302" i="34"/>
  <c r="Y6" i="3" l="1"/>
  <c r="Y66" i="3"/>
  <c r="Y69" i="3" s="1"/>
  <c r="Y75" i="3" s="1"/>
  <c r="AB13" i="46"/>
  <c r="AB12" i="46"/>
  <c r="AD382" i="34"/>
  <c r="AA11" i="46"/>
  <c r="AA13" i="46"/>
  <c r="AA12" i="46"/>
  <c r="AC380" i="34"/>
  <c r="AD383" i="34"/>
  <c r="Y8" i="46"/>
  <c r="Y7" i="46" s="1"/>
  <c r="Z10" i="3" s="1"/>
  <c r="Z8" i="3" s="1"/>
  <c r="Z7" i="3" s="1"/>
  <c r="Z10" i="46"/>
  <c r="Z9" i="46" s="1"/>
  <c r="Z15" i="46"/>
  <c r="Z14" i="46" s="1"/>
  <c r="AA16" i="46"/>
  <c r="AA17" i="46"/>
  <c r="AA18" i="46"/>
  <c r="AE191" i="34"/>
  <c r="AD191" i="34"/>
  <c r="AA41" i="35"/>
  <c r="AA25" i="31"/>
  <c r="AA24" i="31" s="1"/>
  <c r="AC386" i="34"/>
  <c r="AC385" i="34" s="1"/>
  <c r="AC384" i="34" s="1"/>
  <c r="AC22" i="35"/>
  <c r="AC20" i="35" s="1"/>
  <c r="AC19" i="35" s="1"/>
  <c r="AC18" i="35" s="1"/>
  <c r="AB39" i="35"/>
  <c r="AC20" i="3" s="1"/>
  <c r="AA37" i="35"/>
  <c r="AC378" i="34"/>
  <c r="AC377" i="34" s="1"/>
  <c r="AC376" i="34" s="1"/>
  <c r="AC11" i="46" s="1"/>
  <c r="AC10" i="35"/>
  <c r="AC8" i="35" s="1"/>
  <c r="AC7" i="35" s="1"/>
  <c r="AC6" i="35" s="1"/>
  <c r="AA7" i="31"/>
  <c r="AA6" i="31" s="1"/>
  <c r="AB35" i="35"/>
  <c r="AC9" i="3" s="1"/>
  <c r="AE381" i="34"/>
  <c r="AE302" i="34"/>
  <c r="AD302" i="34"/>
  <c r="AC19" i="3" l="1"/>
  <c r="AC18" i="3" s="1"/>
  <c r="AC17" i="3" s="1"/>
  <c r="Z6" i="3"/>
  <c r="Z66" i="3"/>
  <c r="Z69" i="3" s="1"/>
  <c r="Z75" i="3" s="1"/>
  <c r="AD380" i="34"/>
  <c r="AE383" i="34"/>
  <c r="AC12" i="46"/>
  <c r="AE382" i="34"/>
  <c r="AC13" i="46"/>
  <c r="Z8" i="46"/>
  <c r="Z7" i="46" s="1"/>
  <c r="AA10" i="3" s="1"/>
  <c r="AA8" i="3" s="1"/>
  <c r="AA7" i="3" s="1"/>
  <c r="AA10" i="46"/>
  <c r="AA9" i="46" s="1"/>
  <c r="AB17" i="46"/>
  <c r="AB18" i="46"/>
  <c r="AB16" i="46"/>
  <c r="AA15" i="46"/>
  <c r="AA14" i="46" s="1"/>
  <c r="AB7" i="31"/>
  <c r="AB6" i="31" s="1"/>
  <c r="AB41" i="35"/>
  <c r="AE386" i="34"/>
  <c r="AE385" i="34" s="1"/>
  <c r="AE384" i="34" s="1"/>
  <c r="AE22" i="35"/>
  <c r="AE20" i="35" s="1"/>
  <c r="AE19" i="35" s="1"/>
  <c r="AE18" i="35" s="1"/>
  <c r="AB25" i="31"/>
  <c r="AB24" i="31" s="1"/>
  <c r="AC39" i="35"/>
  <c r="AD20" i="3" s="1"/>
  <c r="AD19" i="3" s="1"/>
  <c r="AD18" i="3" s="1"/>
  <c r="AD17" i="3" s="1"/>
  <c r="AD386" i="34"/>
  <c r="AD385" i="34" s="1"/>
  <c r="AD384" i="34" s="1"/>
  <c r="AD22" i="35"/>
  <c r="AD20" i="35" s="1"/>
  <c r="AD19" i="35" s="1"/>
  <c r="AD18" i="35" s="1"/>
  <c r="AB37" i="35"/>
  <c r="AE378" i="34"/>
  <c r="AE377" i="34" s="1"/>
  <c r="AE10" i="35"/>
  <c r="AE8" i="35" s="1"/>
  <c r="AE7" i="35" s="1"/>
  <c r="AE6" i="35" s="1"/>
  <c r="AD378" i="34"/>
  <c r="AD377" i="34" s="1"/>
  <c r="AD376" i="34" s="1"/>
  <c r="AD11" i="46" s="1"/>
  <c r="AD10" i="35"/>
  <c r="AD8" i="35" s="1"/>
  <c r="AD7" i="35" s="1"/>
  <c r="AD6" i="35" s="1"/>
  <c r="AC35" i="35"/>
  <c r="AD9" i="3" s="1"/>
  <c r="AA6" i="3" l="1"/>
  <c r="AA66" i="3"/>
  <c r="AA69" i="3" s="1"/>
  <c r="AA75" i="3" s="1"/>
  <c r="AE380" i="34"/>
  <c r="AE376" i="34" s="1"/>
  <c r="AE11" i="46" s="1"/>
  <c r="AD13" i="46"/>
  <c r="AD12" i="46"/>
  <c r="AA8" i="46"/>
  <c r="AA7" i="46" s="1"/>
  <c r="AB10" i="3" s="1"/>
  <c r="AB8" i="3" s="1"/>
  <c r="AB7" i="3" s="1"/>
  <c r="AB10" i="46"/>
  <c r="AB9" i="46" s="1"/>
  <c r="AC18" i="46"/>
  <c r="AC17" i="46"/>
  <c r="AC16" i="46"/>
  <c r="AB15" i="46"/>
  <c r="AB14" i="46" s="1"/>
  <c r="AC41" i="35"/>
  <c r="AC25" i="31"/>
  <c r="AC24" i="31" s="1"/>
  <c r="AD39" i="35"/>
  <c r="AE20" i="3" s="1"/>
  <c r="AE19" i="3" s="1"/>
  <c r="AE18" i="3" s="1"/>
  <c r="AE17" i="3" s="1"/>
  <c r="AE39" i="35"/>
  <c r="AF20" i="3" s="1"/>
  <c r="AC37" i="35"/>
  <c r="AE35" i="35"/>
  <c r="AF9" i="3" s="1"/>
  <c r="AC7" i="31"/>
  <c r="AC6" i="31" s="1"/>
  <c r="AD35" i="35"/>
  <c r="AE9" i="3" s="1"/>
  <c r="W99" i="34"/>
  <c r="V99" i="34"/>
  <c r="U99" i="34"/>
  <c r="T99" i="34"/>
  <c r="S99" i="34"/>
  <c r="R99" i="34"/>
  <c r="Q99" i="34"/>
  <c r="P99" i="34"/>
  <c r="O99" i="34"/>
  <c r="N99" i="34"/>
  <c r="M99" i="34"/>
  <c r="L99" i="34"/>
  <c r="W73" i="34"/>
  <c r="V73" i="34"/>
  <c r="U73" i="34"/>
  <c r="T73" i="34"/>
  <c r="S73" i="34"/>
  <c r="R73" i="34"/>
  <c r="Q73" i="34"/>
  <c r="P73" i="34"/>
  <c r="O73" i="34"/>
  <c r="N73" i="34"/>
  <c r="M73" i="34"/>
  <c r="L73" i="34"/>
  <c r="W10" i="34"/>
  <c r="V10" i="34"/>
  <c r="U10" i="34"/>
  <c r="T10" i="34"/>
  <c r="S10" i="34"/>
  <c r="R10" i="34"/>
  <c r="Q10" i="34"/>
  <c r="P10" i="34"/>
  <c r="O10" i="34"/>
  <c r="N10" i="34"/>
  <c r="M10" i="34"/>
  <c r="AB6" i="3" l="1"/>
  <c r="AB66" i="3"/>
  <c r="AB69" i="3" s="1"/>
  <c r="AB75" i="3" s="1"/>
  <c r="AF19" i="3"/>
  <c r="AF18" i="3" s="1"/>
  <c r="AF17" i="3" s="1"/>
  <c r="AG20" i="3"/>
  <c r="AE13" i="46"/>
  <c r="AE12" i="46"/>
  <c r="AB8" i="46"/>
  <c r="AB7" i="46" s="1"/>
  <c r="AC10" i="3" s="1"/>
  <c r="AC8" i="3" s="1"/>
  <c r="AC7" i="3" s="1"/>
  <c r="AG9" i="3"/>
  <c r="AD16" i="46"/>
  <c r="AD18" i="46"/>
  <c r="AD17" i="46"/>
  <c r="AC15" i="46"/>
  <c r="AC14" i="46" s="1"/>
  <c r="AC10" i="46"/>
  <c r="AC9" i="46" s="1"/>
  <c r="AE41" i="35"/>
  <c r="AD41" i="35"/>
  <c r="AE25" i="31"/>
  <c r="AE24" i="31" s="1"/>
  <c r="AD25" i="31"/>
  <c r="AD24" i="31" s="1"/>
  <c r="AD37" i="35"/>
  <c r="AE37" i="35"/>
  <c r="AD7" i="31"/>
  <c r="AD6" i="31" s="1"/>
  <c r="S176" i="34"/>
  <c r="S175" i="34" s="1"/>
  <c r="S174" i="34" s="1"/>
  <c r="AB275" i="34"/>
  <c r="AB274" i="34" s="1"/>
  <c r="AB273" i="34" s="1"/>
  <c r="X275" i="34"/>
  <c r="X274" i="34" s="1"/>
  <c r="X273" i="34" s="1"/>
  <c r="T275" i="34"/>
  <c r="T274" i="34" s="1"/>
  <c r="T273" i="34" s="1"/>
  <c r="P275" i="34"/>
  <c r="P274" i="34" s="1"/>
  <c r="P273" i="34" s="1"/>
  <c r="AD275" i="34"/>
  <c r="AD274" i="34" s="1"/>
  <c r="AD273" i="34" s="1"/>
  <c r="Z275" i="34"/>
  <c r="Z274" i="34" s="1"/>
  <c r="Z273" i="34" s="1"/>
  <c r="V275" i="34"/>
  <c r="V274" i="34" s="1"/>
  <c r="V273" i="34" s="1"/>
  <c r="R275" i="34"/>
  <c r="R274" i="34" s="1"/>
  <c r="R273" i="34" s="1"/>
  <c r="N275" i="34"/>
  <c r="N274" i="34" s="1"/>
  <c r="N273" i="34" s="1"/>
  <c r="U275" i="34"/>
  <c r="U274" i="34" s="1"/>
  <c r="U273" i="34" s="1"/>
  <c r="Q275" i="34"/>
  <c r="Q274" i="34" s="1"/>
  <c r="Q273" i="34" s="1"/>
  <c r="AC275" i="34"/>
  <c r="AC274" i="34" s="1"/>
  <c r="AC273" i="34" s="1"/>
  <c r="M275" i="34"/>
  <c r="M274" i="34" s="1"/>
  <c r="M273" i="34" s="1"/>
  <c r="Y275" i="34"/>
  <c r="Y274" i="34" s="1"/>
  <c r="Y273" i="34" s="1"/>
  <c r="W176" i="34"/>
  <c r="W175" i="34" s="1"/>
  <c r="W174" i="34" s="1"/>
  <c r="T176" i="34"/>
  <c r="T175" i="34" s="1"/>
  <c r="T174" i="34" s="1"/>
  <c r="P176" i="34"/>
  <c r="P175" i="34" s="1"/>
  <c r="P174" i="34" s="1"/>
  <c r="Q176" i="34"/>
  <c r="Q175" i="34" s="1"/>
  <c r="Q174" i="34" s="1"/>
  <c r="AD176" i="34"/>
  <c r="AD175" i="34" s="1"/>
  <c r="AD174" i="34" s="1"/>
  <c r="Y176" i="34"/>
  <c r="Y175" i="34" s="1"/>
  <c r="Y174" i="34" s="1"/>
  <c r="M176" i="34"/>
  <c r="M175" i="34" s="1"/>
  <c r="M174" i="34" s="1"/>
  <c r="O176" i="34"/>
  <c r="O175" i="34" s="1"/>
  <c r="O174" i="34" s="1"/>
  <c r="AE176" i="34"/>
  <c r="AE175" i="34" s="1"/>
  <c r="AE174" i="34" s="1"/>
  <c r="AG19" i="3" l="1"/>
  <c r="AC6" i="3"/>
  <c r="AC66" i="3"/>
  <c r="AC69" i="3" s="1"/>
  <c r="AC75" i="3" s="1"/>
  <c r="AE7" i="31"/>
  <c r="AE6" i="31" s="1"/>
  <c r="AE16" i="46"/>
  <c r="AE17" i="46"/>
  <c r="AE18" i="46"/>
  <c r="AE10" i="46"/>
  <c r="AE9" i="46" s="1"/>
  <c r="AC8" i="46"/>
  <c r="AC7" i="46" s="1"/>
  <c r="AD10" i="3" s="1"/>
  <c r="AD8" i="3" s="1"/>
  <c r="AD7" i="3" s="1"/>
  <c r="AG17" i="3"/>
  <c r="AG18" i="3"/>
  <c r="AD15" i="46"/>
  <c r="AD14" i="46" s="1"/>
  <c r="AD10" i="46"/>
  <c r="AD9" i="46" s="1"/>
  <c r="N176" i="34"/>
  <c r="N175" i="34" s="1"/>
  <c r="N174" i="34" s="1"/>
  <c r="Z176" i="34"/>
  <c r="Z175" i="34" s="1"/>
  <c r="Z174" i="34" s="1"/>
  <c r="AC176" i="34"/>
  <c r="AC175" i="34" s="1"/>
  <c r="AC174" i="34" s="1"/>
  <c r="V176" i="34"/>
  <c r="V175" i="34" s="1"/>
  <c r="V174" i="34" s="1"/>
  <c r="X176" i="34"/>
  <c r="X175" i="34" s="1"/>
  <c r="X174" i="34" s="1"/>
  <c r="R176" i="34"/>
  <c r="R175" i="34" s="1"/>
  <c r="R174" i="34" s="1"/>
  <c r="S275" i="34"/>
  <c r="S274" i="34" s="1"/>
  <c r="S273" i="34" s="1"/>
  <c r="AA275" i="34"/>
  <c r="AA274" i="34" s="1"/>
  <c r="AA273" i="34" s="1"/>
  <c r="O275" i="34"/>
  <c r="O274" i="34" s="1"/>
  <c r="O273" i="34" s="1"/>
  <c r="AE275" i="34"/>
  <c r="AE274" i="34" s="1"/>
  <c r="AE273" i="34" s="1"/>
  <c r="AB176" i="34"/>
  <c r="AB175" i="34" s="1"/>
  <c r="AB174" i="34" s="1"/>
  <c r="W275" i="34"/>
  <c r="W274" i="34" s="1"/>
  <c r="W273" i="34" s="1"/>
  <c r="AD6" i="3" l="1"/>
  <c r="AD66" i="3"/>
  <c r="AD69" i="3" s="1"/>
  <c r="AD75" i="3" s="1"/>
  <c r="AE15" i="46"/>
  <c r="AE14" i="46" s="1"/>
  <c r="AE8" i="46" s="1"/>
  <c r="AE7" i="46" s="1"/>
  <c r="AF10" i="3" s="1"/>
  <c r="AF8" i="3" s="1"/>
  <c r="AF7" i="3" s="1"/>
  <c r="AD8" i="46"/>
  <c r="AD7" i="46" s="1"/>
  <c r="AE10" i="3" s="1"/>
  <c r="AE8" i="3" s="1"/>
  <c r="AE7" i="3" s="1"/>
  <c r="AB7" i="29"/>
  <c r="AC7" i="29" s="1"/>
  <c r="AD7" i="29" s="1"/>
  <c r="AE7" i="29" s="1"/>
  <c r="W7" i="29"/>
  <c r="X7" i="29" s="1"/>
  <c r="Y7" i="29" s="1"/>
  <c r="Z7" i="29" s="1"/>
  <c r="R7" i="29"/>
  <c r="S7" i="29" s="1"/>
  <c r="T7" i="29" s="1"/>
  <c r="U7" i="29" s="1"/>
  <c r="M7" i="29"/>
  <c r="L11" i="17"/>
  <c r="L16" i="17"/>
  <c r="L19" i="17"/>
  <c r="L24" i="17"/>
  <c r="L29" i="17"/>
  <c r="L37" i="17"/>
  <c r="L25" i="4"/>
  <c r="L23" i="4"/>
  <c r="L19" i="4"/>
  <c r="L17" i="4"/>
  <c r="L12" i="4"/>
  <c r="L11" i="4" s="1"/>
  <c r="L6" i="4" s="1"/>
  <c r="AB6" i="29"/>
  <c r="AC6" i="29" s="1"/>
  <c r="AD6" i="29" s="1"/>
  <c r="AE6" i="29" s="1"/>
  <c r="W6" i="29"/>
  <c r="X6" i="29" s="1"/>
  <c r="Y6" i="29" s="1"/>
  <c r="Z6" i="29" s="1"/>
  <c r="R6" i="29"/>
  <c r="S6" i="29" s="1"/>
  <c r="T6" i="29" s="1"/>
  <c r="U6" i="29" s="1"/>
  <c r="M6" i="29"/>
  <c r="AE6" i="3" l="1"/>
  <c r="AE66" i="3"/>
  <c r="AE69" i="3" s="1"/>
  <c r="AE75" i="3" s="1"/>
  <c r="AF6" i="3"/>
  <c r="AF66" i="3"/>
  <c r="AF69" i="3" s="1"/>
  <c r="AF75" i="3" s="1"/>
  <c r="L36" i="17"/>
  <c r="L35" i="17"/>
  <c r="N6" i="29"/>
  <c r="O6" i="29" s="1"/>
  <c r="P6" i="29" s="1"/>
  <c r="K6" i="29" s="1"/>
  <c r="N7" i="29"/>
  <c r="O7" i="29" s="1"/>
  <c r="L22" i="4"/>
  <c r="L16" i="4"/>
  <c r="L15" i="17"/>
  <c r="L23" i="17"/>
  <c r="L42" i="17"/>
  <c r="L6" i="17"/>
  <c r="M39" i="17" l="1"/>
  <c r="L15" i="4"/>
  <c r="P7" i="29"/>
  <c r="K7" i="29" s="1"/>
  <c r="L34" i="17"/>
  <c r="L41" i="17"/>
  <c r="M38" i="17" s="1"/>
  <c r="L40" i="17" l="1"/>
  <c r="M29" i="17"/>
  <c r="M71" i="3"/>
  <c r="AG71" i="3" s="1"/>
  <c r="AF25" i="4"/>
  <c r="AE25" i="4"/>
  <c r="AD25" i="4"/>
  <c r="AC25" i="4"/>
  <c r="AB25" i="4"/>
  <c r="AA25" i="4"/>
  <c r="Z25" i="4"/>
  <c r="Y25" i="4"/>
  <c r="X25" i="4"/>
  <c r="W25" i="4"/>
  <c r="V25" i="4"/>
  <c r="U25" i="4"/>
  <c r="T25" i="4"/>
  <c r="S25" i="4"/>
  <c r="R25" i="4"/>
  <c r="Q25" i="4"/>
  <c r="P25" i="4"/>
  <c r="O25" i="4"/>
  <c r="N25" i="4"/>
  <c r="M25" i="4"/>
  <c r="AF23" i="4"/>
  <c r="AE23" i="4"/>
  <c r="AD23" i="4"/>
  <c r="AD22" i="4" s="1"/>
  <c r="AC23" i="4"/>
  <c r="AB23" i="4"/>
  <c r="AA23" i="4"/>
  <c r="Z23" i="4"/>
  <c r="Y23" i="4"/>
  <c r="X23" i="4"/>
  <c r="W23" i="4"/>
  <c r="V23" i="4"/>
  <c r="V22" i="4" s="1"/>
  <c r="U23" i="4"/>
  <c r="U22" i="4" s="1"/>
  <c r="T23" i="4"/>
  <c r="S23" i="4"/>
  <c r="R23" i="4"/>
  <c r="Q23" i="4"/>
  <c r="P23" i="4"/>
  <c r="O23" i="4"/>
  <c r="N23" i="4"/>
  <c r="N22" i="4" s="1"/>
  <c r="M23" i="4"/>
  <c r="AF19" i="4"/>
  <c r="AE19" i="4"/>
  <c r="AD19" i="4"/>
  <c r="AC19" i="4"/>
  <c r="AB19" i="4"/>
  <c r="AA19" i="4"/>
  <c r="Z19" i="4"/>
  <c r="Y19" i="4"/>
  <c r="X19" i="4"/>
  <c r="W19" i="4"/>
  <c r="V19" i="4"/>
  <c r="U19" i="4"/>
  <c r="T19" i="4"/>
  <c r="S19" i="4"/>
  <c r="R19" i="4"/>
  <c r="Q19" i="4"/>
  <c r="P19" i="4"/>
  <c r="O19" i="4"/>
  <c r="N19" i="4"/>
  <c r="AF17" i="4"/>
  <c r="AE17" i="4"/>
  <c r="AD17" i="4"/>
  <c r="AC17" i="4"/>
  <c r="AB17" i="4"/>
  <c r="AA17" i="4"/>
  <c r="Z17" i="4"/>
  <c r="Y17" i="4"/>
  <c r="X17" i="4"/>
  <c r="W17" i="4"/>
  <c r="V17" i="4"/>
  <c r="U17" i="4"/>
  <c r="T17" i="4"/>
  <c r="S17" i="4"/>
  <c r="R17" i="4"/>
  <c r="Q17" i="4"/>
  <c r="P17" i="4"/>
  <c r="O17" i="4"/>
  <c r="N17" i="4"/>
  <c r="M19" i="4"/>
  <c r="M17" i="4"/>
  <c r="M7" i="4"/>
  <c r="AF12" i="4"/>
  <c r="AF11" i="4" s="1"/>
  <c r="AE12" i="4"/>
  <c r="AE11" i="4" s="1"/>
  <c r="AD12" i="4"/>
  <c r="AD11" i="4" s="1"/>
  <c r="AC12" i="4"/>
  <c r="AC11" i="4" s="1"/>
  <c r="AB12" i="4"/>
  <c r="AB11" i="4" s="1"/>
  <c r="AA12" i="4"/>
  <c r="AA11" i="4" s="1"/>
  <c r="Z12" i="4"/>
  <c r="Z11" i="4" s="1"/>
  <c r="Y12" i="4"/>
  <c r="Y11" i="4" s="1"/>
  <c r="X12" i="4"/>
  <c r="X11" i="4" s="1"/>
  <c r="W12" i="4"/>
  <c r="W11" i="4" s="1"/>
  <c r="V12" i="4"/>
  <c r="V11" i="4" s="1"/>
  <c r="U12" i="4"/>
  <c r="U11" i="4" s="1"/>
  <c r="T12" i="4"/>
  <c r="T11" i="4" s="1"/>
  <c r="S12" i="4"/>
  <c r="S11" i="4" s="1"/>
  <c r="R12" i="4"/>
  <c r="R11" i="4" s="1"/>
  <c r="Q12" i="4"/>
  <c r="Q11" i="4" s="1"/>
  <c r="P12" i="4"/>
  <c r="P11" i="4" s="1"/>
  <c r="O12" i="4"/>
  <c r="O11" i="4" s="1"/>
  <c r="N12" i="4"/>
  <c r="N11" i="4" s="1"/>
  <c r="M12" i="4"/>
  <c r="AF7" i="4"/>
  <c r="AF6" i="4" s="1"/>
  <c r="AE7" i="4"/>
  <c r="AE6" i="4" s="1"/>
  <c r="AD7" i="4"/>
  <c r="AD6" i="4" s="1"/>
  <c r="AC7" i="4"/>
  <c r="AC6" i="4" s="1"/>
  <c r="AB7" i="4"/>
  <c r="AB6" i="4" s="1"/>
  <c r="AA7" i="4"/>
  <c r="AA6" i="4" s="1"/>
  <c r="Z7" i="4"/>
  <c r="Z6" i="4" s="1"/>
  <c r="Y7" i="4"/>
  <c r="Y6" i="4" s="1"/>
  <c r="X7" i="4"/>
  <c r="X6" i="4" s="1"/>
  <c r="W7" i="4"/>
  <c r="W6" i="4" s="1"/>
  <c r="V7" i="4"/>
  <c r="V6" i="4" s="1"/>
  <c r="U7" i="4"/>
  <c r="U6" i="4" s="1"/>
  <c r="T7" i="4"/>
  <c r="T6" i="4" s="1"/>
  <c r="S7" i="4"/>
  <c r="S6" i="4" s="1"/>
  <c r="R7" i="4"/>
  <c r="R6" i="4" s="1"/>
  <c r="Q7" i="4"/>
  <c r="Q6" i="4" s="1"/>
  <c r="P7" i="4"/>
  <c r="P6" i="4" s="1"/>
  <c r="O7" i="4"/>
  <c r="O6" i="4" s="1"/>
  <c r="N7" i="4"/>
  <c r="N6" i="4" s="1"/>
  <c r="AG7" i="4" l="1"/>
  <c r="AG17" i="4"/>
  <c r="M22" i="4"/>
  <c r="AG23" i="4"/>
  <c r="AG25" i="4"/>
  <c r="AG19" i="4"/>
  <c r="M11" i="4"/>
  <c r="AG11" i="4" s="1"/>
  <c r="AG12" i="4"/>
  <c r="M36" i="17"/>
  <c r="AG29" i="17"/>
  <c r="M16" i="4"/>
  <c r="O16" i="4"/>
  <c r="W16" i="4"/>
  <c r="AE16" i="4"/>
  <c r="AF16" i="4"/>
  <c r="U16" i="4"/>
  <c r="U15" i="4" s="1"/>
  <c r="AC16" i="4"/>
  <c r="R22" i="4"/>
  <c r="Z22" i="4"/>
  <c r="M52" i="3"/>
  <c r="AG52" i="3" s="1"/>
  <c r="O22" i="4"/>
  <c r="W22" i="4"/>
  <c r="AE22" i="4"/>
  <c r="P16" i="4"/>
  <c r="X16" i="4"/>
  <c r="Q16" i="4"/>
  <c r="Y16" i="4"/>
  <c r="N16" i="4"/>
  <c r="N15" i="4" s="1"/>
  <c r="V16" i="4"/>
  <c r="V15" i="4" s="1"/>
  <c r="AD16" i="4"/>
  <c r="AD15" i="4" s="1"/>
  <c r="S16" i="4"/>
  <c r="AA16" i="4"/>
  <c r="T22" i="4"/>
  <c r="AB22" i="4"/>
  <c r="P22" i="4"/>
  <c r="X22" i="4"/>
  <c r="AF22" i="4"/>
  <c r="R16" i="4"/>
  <c r="Z16" i="4"/>
  <c r="T16" i="4"/>
  <c r="AB16" i="4"/>
  <c r="AC22" i="4"/>
  <c r="Q22" i="4"/>
  <c r="Y22" i="4"/>
  <c r="AA22" i="4"/>
  <c r="S22" i="4"/>
  <c r="M6" i="4" l="1"/>
  <c r="AG6" i="4" s="1"/>
  <c r="M15" i="4"/>
  <c r="AG16" i="4"/>
  <c r="AG22" i="4"/>
  <c r="M42" i="17"/>
  <c r="N39" i="17" s="1"/>
  <c r="AG36" i="17"/>
  <c r="W15" i="4"/>
  <c r="O15" i="4"/>
  <c r="P15" i="4"/>
  <c r="AE15" i="4"/>
  <c r="AF15" i="4"/>
  <c r="R15" i="4"/>
  <c r="AC15" i="4"/>
  <c r="S15" i="4"/>
  <c r="Z15" i="4"/>
  <c r="X15" i="4"/>
  <c r="O46" i="3"/>
  <c r="N46" i="3"/>
  <c r="T15" i="4"/>
  <c r="Q15" i="4"/>
  <c r="Y15" i="4"/>
  <c r="AB15" i="4"/>
  <c r="AA15" i="4"/>
  <c r="AG15" i="4" l="1"/>
  <c r="N42" i="17"/>
  <c r="O39" i="17" s="1"/>
  <c r="O42" i="17" s="1"/>
  <c r="P39" i="17" s="1"/>
  <c r="P42" i="17" s="1"/>
  <c r="Q39" i="17" s="1"/>
  <c r="Q42" i="17" s="1"/>
  <c r="R39" i="17" s="1"/>
  <c r="R42" i="17" s="1"/>
  <c r="S39" i="17" s="1"/>
  <c r="S42" i="17" s="1"/>
  <c r="T39" i="17" s="1"/>
  <c r="T42" i="17" s="1"/>
  <c r="U39" i="17" s="1"/>
  <c r="U42" i="17" s="1"/>
  <c r="V39" i="17" s="1"/>
  <c r="V42" i="17" s="1"/>
  <c r="W39" i="17" s="1"/>
  <c r="W42" i="17" s="1"/>
  <c r="X39" i="17" s="1"/>
  <c r="X42" i="17" s="1"/>
  <c r="Y39" i="17" s="1"/>
  <c r="Y42" i="17" s="1"/>
  <c r="Z39" i="17" s="1"/>
  <c r="Z42" i="17" s="1"/>
  <c r="AA39" i="17" s="1"/>
  <c r="AA42" i="17" s="1"/>
  <c r="AB39" i="17" s="1"/>
  <c r="AB42" i="17" s="1"/>
  <c r="AC39" i="17" s="1"/>
  <c r="AC42" i="17" s="1"/>
  <c r="AD39" i="17" s="1"/>
  <c r="AD42" i="17" s="1"/>
  <c r="AE39" i="17" s="1"/>
  <c r="AE42" i="17" s="1"/>
  <c r="AF39" i="17" s="1"/>
  <c r="AF42" i="17" s="1"/>
  <c r="P46" i="3"/>
  <c r="M37" i="17"/>
  <c r="M24" i="17"/>
  <c r="AG39" i="17" l="1"/>
  <c r="M35" i="17"/>
  <c r="AG24" i="17"/>
  <c r="M23" i="17"/>
  <c r="AG23" i="17" s="1"/>
  <c r="Q46" i="3"/>
  <c r="M41" i="17" l="1"/>
  <c r="N38" i="17" s="1"/>
  <c r="AG35" i="17"/>
  <c r="R46" i="3"/>
  <c r="N37" i="17" l="1"/>
  <c r="N41" i="17"/>
  <c r="S46" i="3"/>
  <c r="N40" i="17" l="1"/>
  <c r="O38" i="17"/>
  <c r="T46" i="3"/>
  <c r="O41" i="17" l="1"/>
  <c r="O37" i="17"/>
  <c r="U46" i="3"/>
  <c r="O40" i="17" l="1"/>
  <c r="P38" i="17"/>
  <c r="V46" i="3"/>
  <c r="P41" i="17" l="1"/>
  <c r="P37" i="17"/>
  <c r="W46" i="3"/>
  <c r="P40" i="17" l="1"/>
  <c r="Q38" i="17"/>
  <c r="X46" i="3"/>
  <c r="Q37" i="17" l="1"/>
  <c r="Q41" i="17"/>
  <c r="Y46" i="3"/>
  <c r="R38" i="17" l="1"/>
  <c r="Q40" i="17"/>
  <c r="Z46" i="3"/>
  <c r="R37" i="17" l="1"/>
  <c r="R41" i="17"/>
  <c r="AA46" i="3"/>
  <c r="R40" i="17" l="1"/>
  <c r="S38" i="17"/>
  <c r="AB46" i="3"/>
  <c r="S37" i="17" l="1"/>
  <c r="S41" i="17"/>
  <c r="AC46" i="3"/>
  <c r="T38" i="17" l="1"/>
  <c r="S40" i="17"/>
  <c r="AD46" i="3"/>
  <c r="T37" i="17" l="1"/>
  <c r="T41" i="17"/>
  <c r="AF46" i="3"/>
  <c r="AE46" i="3"/>
  <c r="U38" i="17" l="1"/>
  <c r="T40" i="17"/>
  <c r="U41" i="17" l="1"/>
  <c r="U37" i="17"/>
  <c r="M12" i="3"/>
  <c r="M38" i="3"/>
  <c r="M37" i="3" l="1"/>
  <c r="AG37" i="3" s="1"/>
  <c r="AG38" i="3"/>
  <c r="AG12" i="3"/>
  <c r="M11" i="3"/>
  <c r="AG11" i="3" s="1"/>
  <c r="U40" i="17"/>
  <c r="V38" i="17"/>
  <c r="M28" i="3" l="1"/>
  <c r="M27" i="3" s="1"/>
  <c r="V37" i="17"/>
  <c r="V41" i="17"/>
  <c r="M14" i="3"/>
  <c r="AG28" i="3" l="1"/>
  <c r="W38" i="17"/>
  <c r="V40" i="17"/>
  <c r="M26" i="3"/>
  <c r="AG26" i="3" s="1"/>
  <c r="AG27" i="3"/>
  <c r="AG14" i="3"/>
  <c r="W41" i="17" l="1"/>
  <c r="W37" i="17"/>
  <c r="L7" i="46"/>
  <c r="M10" i="3" s="1"/>
  <c r="W40" i="17" l="1"/>
  <c r="X38" i="17"/>
  <c r="M8" i="3"/>
  <c r="AG10" i="3"/>
  <c r="X37" i="17" l="1"/>
  <c r="X41" i="17"/>
  <c r="M7" i="3"/>
  <c r="M66" i="3" s="1"/>
  <c r="AG8" i="3"/>
  <c r="X40" i="17" l="1"/>
  <c r="Y38" i="17"/>
  <c r="M6" i="3"/>
  <c r="AG7" i="3"/>
  <c r="M6" i="17"/>
  <c r="AG6" i="17" s="1"/>
  <c r="M58" i="3"/>
  <c r="M48" i="3" l="1"/>
  <c r="M47" i="3" s="1"/>
  <c r="AG58" i="3"/>
  <c r="Y37" i="17"/>
  <c r="Y41" i="17"/>
  <c r="AG6" i="3"/>
  <c r="M34" i="17"/>
  <c r="AG34" i="17" s="1"/>
  <c r="N48" i="3"/>
  <c r="M46" i="3" l="1"/>
  <c r="AG46" i="3" s="1"/>
  <c r="M67" i="3"/>
  <c r="M65" i="3" s="1"/>
  <c r="Z38" i="17"/>
  <c r="Y40" i="17"/>
  <c r="N47" i="3"/>
  <c r="N67" i="3" s="1"/>
  <c r="M69" i="3"/>
  <c r="AG66" i="3"/>
  <c r="O48" i="3"/>
  <c r="O47" i="3" s="1"/>
  <c r="O67" i="3" s="1"/>
  <c r="Q48" i="3"/>
  <c r="Q47" i="3" s="1"/>
  <c r="Q67" i="3" s="1"/>
  <c r="Q70" i="3" l="1"/>
  <c r="Q65" i="3"/>
  <c r="O70" i="3"/>
  <c r="O65" i="3"/>
  <c r="M70" i="3"/>
  <c r="M68" i="3" s="1"/>
  <c r="N70" i="3"/>
  <c r="N65" i="3"/>
  <c r="Z37" i="17"/>
  <c r="Z41" i="17"/>
  <c r="M40" i="17"/>
  <c r="AG42" i="17"/>
  <c r="M75" i="3"/>
  <c r="AG75" i="3" s="1"/>
  <c r="AG69" i="3"/>
  <c r="P48" i="3"/>
  <c r="P47" i="3" s="1"/>
  <c r="P67" i="3" s="1"/>
  <c r="R48" i="3"/>
  <c r="R47" i="3" s="1"/>
  <c r="R67" i="3" s="1"/>
  <c r="R70" i="3" l="1"/>
  <c r="R65" i="3"/>
  <c r="O76" i="3"/>
  <c r="O74" i="3" s="1"/>
  <c r="O68" i="3"/>
  <c r="N76" i="3"/>
  <c r="N74" i="3" s="1"/>
  <c r="N68" i="3"/>
  <c r="P70" i="3"/>
  <c r="P65" i="3"/>
  <c r="M76" i="3"/>
  <c r="Q76" i="3"/>
  <c r="Q74" i="3" s="1"/>
  <c r="Q68" i="3"/>
  <c r="AA38" i="17"/>
  <c r="Z40" i="17"/>
  <c r="S48" i="3"/>
  <c r="S47" i="3" s="1"/>
  <c r="S67" i="3" s="1"/>
  <c r="P76" i="3" l="1"/>
  <c r="P74" i="3" s="1"/>
  <c r="P68" i="3"/>
  <c r="R76" i="3"/>
  <c r="R74" i="3" s="1"/>
  <c r="R68" i="3"/>
  <c r="S70" i="3"/>
  <c r="S65" i="3"/>
  <c r="M74" i="3"/>
  <c r="AA37" i="17"/>
  <c r="AA41" i="17"/>
  <c r="T48" i="3"/>
  <c r="T47" i="3" s="1"/>
  <c r="T67" i="3" s="1"/>
  <c r="U48" i="3"/>
  <c r="U47" i="3" s="1"/>
  <c r="U67" i="3" s="1"/>
  <c r="U70" i="3" l="1"/>
  <c r="U65" i="3"/>
  <c r="S76" i="3"/>
  <c r="S74" i="3" s="1"/>
  <c r="S68" i="3"/>
  <c r="T70" i="3"/>
  <c r="T65" i="3"/>
  <c r="AB38" i="17"/>
  <c r="AA40" i="17"/>
  <c r="V48" i="3"/>
  <c r="V47" i="3" s="1"/>
  <c r="V67" i="3" s="1"/>
  <c r="T76" i="3" l="1"/>
  <c r="T74" i="3" s="1"/>
  <c r="T68" i="3"/>
  <c r="U76" i="3"/>
  <c r="U74" i="3" s="1"/>
  <c r="U68" i="3"/>
  <c r="V70" i="3"/>
  <c r="V65" i="3"/>
  <c r="AB41" i="17"/>
  <c r="AB37" i="17"/>
  <c r="W48" i="3"/>
  <c r="W47" i="3" s="1"/>
  <c r="W67" i="3" s="1"/>
  <c r="V76" i="3" l="1"/>
  <c r="V68" i="3"/>
  <c r="W70" i="3"/>
  <c r="W65" i="3"/>
  <c r="AC38" i="17"/>
  <c r="AB40" i="17"/>
  <c r="X48" i="3"/>
  <c r="X47" i="3" s="1"/>
  <c r="X67" i="3" s="1"/>
  <c r="W76" i="3" l="1"/>
  <c r="W74" i="3" s="1"/>
  <c r="W68" i="3"/>
  <c r="V74" i="3"/>
  <c r="X70" i="3"/>
  <c r="X65" i="3"/>
  <c r="AC37" i="17"/>
  <c r="AC41" i="17"/>
  <c r="Y48" i="3"/>
  <c r="Y47" i="3" s="1"/>
  <c r="Y67" i="3" s="1"/>
  <c r="X76" i="3" l="1"/>
  <c r="X74" i="3" s="1"/>
  <c r="X68" i="3"/>
  <c r="Y70" i="3"/>
  <c r="Y65" i="3"/>
  <c r="AD38" i="17"/>
  <c r="AC40" i="17"/>
  <c r="Z48" i="3"/>
  <c r="Z47" i="3" s="1"/>
  <c r="Z67" i="3" s="1"/>
  <c r="Z70" i="3" l="1"/>
  <c r="Z65" i="3"/>
  <c r="Y76" i="3"/>
  <c r="Y74" i="3" s="1"/>
  <c r="Y68" i="3"/>
  <c r="AD37" i="17"/>
  <c r="AD41" i="17"/>
  <c r="AA48" i="3"/>
  <c r="AA47" i="3" s="1"/>
  <c r="AA67" i="3" s="1"/>
  <c r="AA70" i="3" l="1"/>
  <c r="AA65" i="3"/>
  <c r="Z76" i="3"/>
  <c r="Z74" i="3" s="1"/>
  <c r="Z68" i="3"/>
  <c r="AD40" i="17"/>
  <c r="AE38" i="17"/>
  <c r="AB48" i="3"/>
  <c r="AB47" i="3" s="1"/>
  <c r="AB67" i="3" s="1"/>
  <c r="AB70" i="3" l="1"/>
  <c r="AB65" i="3"/>
  <c r="AA76" i="3"/>
  <c r="AA74" i="3" s="1"/>
  <c r="AA68" i="3"/>
  <c r="AE37" i="17"/>
  <c r="AE41" i="17"/>
  <c r="AC48" i="3"/>
  <c r="AC47" i="3" s="1"/>
  <c r="AC67" i="3" s="1"/>
  <c r="AC70" i="3" l="1"/>
  <c r="AC65" i="3"/>
  <c r="AB76" i="3"/>
  <c r="AB74" i="3" s="1"/>
  <c r="AB68" i="3"/>
  <c r="AF38" i="17"/>
  <c r="AE40" i="17"/>
  <c r="AD48" i="3"/>
  <c r="AD47" i="3" s="1"/>
  <c r="AD67" i="3" s="1"/>
  <c r="AD70" i="3" l="1"/>
  <c r="AD65" i="3"/>
  <c r="AC76" i="3"/>
  <c r="AC74" i="3" s="1"/>
  <c r="AC68" i="3"/>
  <c r="AF37" i="17"/>
  <c r="AG37" i="17" s="1"/>
  <c r="AF41" i="17"/>
  <c r="AG38" i="17"/>
  <c r="AE48" i="3"/>
  <c r="AE47" i="3" s="1"/>
  <c r="AE67" i="3" s="1"/>
  <c r="AE70" i="3" l="1"/>
  <c r="AE65" i="3"/>
  <c r="AD76" i="3"/>
  <c r="AD74" i="3" s="1"/>
  <c r="AD68" i="3"/>
  <c r="AF40" i="17"/>
  <c r="AG40" i="17" s="1"/>
  <c r="AG41" i="17"/>
  <c r="AF48" i="3"/>
  <c r="AE76" i="3" l="1"/>
  <c r="AE74" i="3" s="1"/>
  <c r="AE68" i="3"/>
  <c r="AF47" i="3"/>
  <c r="AG48" i="3"/>
  <c r="AG47" i="3" l="1"/>
  <c r="AF67" i="3"/>
  <c r="AF70" i="3" l="1"/>
  <c r="AF65" i="3"/>
  <c r="AG65" i="3" s="1"/>
  <c r="AG67" i="3"/>
  <c r="AF76" i="3" l="1"/>
  <c r="AF68" i="3"/>
  <c r="AG68" i="3" s="1"/>
  <c r="AG70" i="3"/>
  <c r="AF74" i="3" l="1"/>
  <c r="AG74" i="3" s="1"/>
  <c r="AG76" i="3"/>
</calcChain>
</file>

<file path=xl/sharedStrings.xml><?xml version="1.0" encoding="utf-8"?>
<sst xmlns="http://schemas.openxmlformats.org/spreadsheetml/2006/main" count="2800" uniqueCount="935">
  <si>
    <t>合計</t>
    <rPh sb="0" eb="2">
      <t>ゴウケイ</t>
    </rPh>
    <phoneticPr fontId="2"/>
  </si>
  <si>
    <t>耐用年数</t>
    <rPh sb="0" eb="2">
      <t>タイヨウ</t>
    </rPh>
    <rPh sb="2" eb="4">
      <t>ネンスウ</t>
    </rPh>
    <phoneticPr fontId="2"/>
  </si>
  <si>
    <t>種別</t>
    <rPh sb="0" eb="2">
      <t>シュベツ</t>
    </rPh>
    <phoneticPr fontId="4"/>
  </si>
  <si>
    <t>科目</t>
    <rPh sb="0" eb="2">
      <t>カモク</t>
    </rPh>
    <phoneticPr fontId="4"/>
  </si>
  <si>
    <t>土木施設</t>
    <rPh sb="0" eb="2">
      <t>ドボク</t>
    </rPh>
    <rPh sb="2" eb="4">
      <t>シセツ</t>
    </rPh>
    <phoneticPr fontId="4"/>
  </si>
  <si>
    <t>１　取水施設</t>
    <rPh sb="2" eb="4">
      <t>シュスイ</t>
    </rPh>
    <rPh sb="4" eb="6">
      <t>シセツ</t>
    </rPh>
    <phoneticPr fontId="4"/>
  </si>
  <si>
    <t>３　浄水施設</t>
    <rPh sb="2" eb="4">
      <t>ジョウスイ</t>
    </rPh>
    <rPh sb="4" eb="6">
      <t>シセツ</t>
    </rPh>
    <phoneticPr fontId="4"/>
  </si>
  <si>
    <t>建築施設</t>
    <rPh sb="0" eb="2">
      <t>ケンチク</t>
    </rPh>
    <rPh sb="2" eb="4">
      <t>シセツ</t>
    </rPh>
    <phoneticPr fontId="4"/>
  </si>
  <si>
    <t>１　鉄筋コンクリート造</t>
    <rPh sb="2" eb="4">
      <t>テッキン</t>
    </rPh>
    <rPh sb="10" eb="11">
      <t>ツク</t>
    </rPh>
    <phoneticPr fontId="4"/>
  </si>
  <si>
    <t>２　金属造</t>
    <rPh sb="2" eb="4">
      <t>キンゾク</t>
    </rPh>
    <rPh sb="4" eb="5">
      <t>ツク</t>
    </rPh>
    <phoneticPr fontId="4"/>
  </si>
  <si>
    <t>３　その他</t>
    <rPh sb="4" eb="5">
      <t>タ</t>
    </rPh>
    <phoneticPr fontId="4"/>
  </si>
  <si>
    <t>４　衛生設備</t>
    <rPh sb="2" eb="4">
      <t>エイセイ</t>
    </rPh>
    <rPh sb="4" eb="6">
      <t>セツビ</t>
    </rPh>
    <phoneticPr fontId="4"/>
  </si>
  <si>
    <t>５　給排水設備</t>
    <rPh sb="2" eb="5">
      <t>キュウハイスイ</t>
    </rPh>
    <rPh sb="5" eb="7">
      <t>セツビ</t>
    </rPh>
    <phoneticPr fontId="4"/>
  </si>
  <si>
    <t>６　空調設備</t>
    <rPh sb="2" eb="4">
      <t>クウチョウ</t>
    </rPh>
    <rPh sb="4" eb="6">
      <t>セツビ</t>
    </rPh>
    <phoneticPr fontId="4"/>
  </si>
  <si>
    <t>７　電灯・動力設備</t>
    <rPh sb="2" eb="4">
      <t>デントウ</t>
    </rPh>
    <rPh sb="5" eb="7">
      <t>ドウリョク</t>
    </rPh>
    <rPh sb="7" eb="9">
      <t>セツビ</t>
    </rPh>
    <phoneticPr fontId="4"/>
  </si>
  <si>
    <t>８　騒音防止設備</t>
    <rPh sb="2" eb="4">
      <t>ソウオン</t>
    </rPh>
    <rPh sb="4" eb="6">
      <t>ボウシ</t>
    </rPh>
    <rPh sb="6" eb="8">
      <t>セツビ</t>
    </rPh>
    <phoneticPr fontId="4"/>
  </si>
  <si>
    <t>９　換気設備</t>
    <rPh sb="2" eb="4">
      <t>カンキ</t>
    </rPh>
    <rPh sb="4" eb="6">
      <t>セツビ</t>
    </rPh>
    <phoneticPr fontId="4"/>
  </si>
  <si>
    <t>管路</t>
    <phoneticPr fontId="4"/>
  </si>
  <si>
    <t>電気設備</t>
    <rPh sb="0" eb="2">
      <t>デンキ</t>
    </rPh>
    <rPh sb="2" eb="4">
      <t>セツビ</t>
    </rPh>
    <phoneticPr fontId="4"/>
  </si>
  <si>
    <t>１　取水場電気設備</t>
    <rPh sb="2" eb="4">
      <t>シュスイ</t>
    </rPh>
    <rPh sb="4" eb="5">
      <t>ジョウ</t>
    </rPh>
    <rPh sb="5" eb="7">
      <t>デンキ</t>
    </rPh>
    <rPh sb="7" eb="9">
      <t>セツビ</t>
    </rPh>
    <phoneticPr fontId="4"/>
  </si>
  <si>
    <t>３　浄水場電気設備</t>
    <rPh sb="2" eb="4">
      <t>ジョウスイ</t>
    </rPh>
    <rPh sb="4" eb="5">
      <t>ジョウ</t>
    </rPh>
    <rPh sb="5" eb="7">
      <t>デンキ</t>
    </rPh>
    <rPh sb="7" eb="9">
      <t>セツビ</t>
    </rPh>
    <phoneticPr fontId="4"/>
  </si>
  <si>
    <t>４　送水ポンプ場電気設備</t>
    <rPh sb="2" eb="4">
      <t>ソウスイ</t>
    </rPh>
    <rPh sb="7" eb="8">
      <t>ジョウ</t>
    </rPh>
    <rPh sb="8" eb="10">
      <t>デンキ</t>
    </rPh>
    <rPh sb="10" eb="12">
      <t>セツビ</t>
    </rPh>
    <phoneticPr fontId="4"/>
  </si>
  <si>
    <t>５　金山分水場電気設備</t>
    <rPh sb="2" eb="4">
      <t>カナヤマ</t>
    </rPh>
    <rPh sb="4" eb="6">
      <t>ブンスイ</t>
    </rPh>
    <rPh sb="6" eb="7">
      <t>ジョウ</t>
    </rPh>
    <rPh sb="7" eb="9">
      <t>デンキ</t>
    </rPh>
    <rPh sb="9" eb="11">
      <t>セツビ</t>
    </rPh>
    <phoneticPr fontId="4"/>
  </si>
  <si>
    <t>６　ポンプ設備</t>
    <rPh sb="5" eb="7">
      <t>セツビ</t>
    </rPh>
    <phoneticPr fontId="4"/>
  </si>
  <si>
    <t>機械設備</t>
  </si>
  <si>
    <t>１　浄水機械設備</t>
    <rPh sb="2" eb="4">
      <t>ジョウスイ</t>
    </rPh>
    <rPh sb="4" eb="6">
      <t>キカイ</t>
    </rPh>
    <rPh sb="6" eb="8">
      <t>セツビ</t>
    </rPh>
    <phoneticPr fontId="4"/>
  </si>
  <si>
    <t>２　汚泥槽機械設備</t>
    <rPh sb="2" eb="4">
      <t>オデイ</t>
    </rPh>
    <rPh sb="4" eb="5">
      <t>ソウ</t>
    </rPh>
    <rPh sb="5" eb="7">
      <t>キカイ</t>
    </rPh>
    <phoneticPr fontId="4"/>
  </si>
  <si>
    <t>義務事業に係る費用</t>
    <phoneticPr fontId="7"/>
  </si>
  <si>
    <t>動力費</t>
    <rPh sb="0" eb="2">
      <t>ドウリョク</t>
    </rPh>
    <rPh sb="2" eb="3">
      <t>ヒ</t>
    </rPh>
    <phoneticPr fontId="7"/>
  </si>
  <si>
    <t>薬品費</t>
    <phoneticPr fontId="7"/>
  </si>
  <si>
    <t>修繕費</t>
  </si>
  <si>
    <t>買取提案額</t>
    <rPh sb="0" eb="2">
      <t>カイトリ</t>
    </rPh>
    <rPh sb="2" eb="4">
      <t>テイアン</t>
    </rPh>
    <rPh sb="4" eb="5">
      <t>ガク</t>
    </rPh>
    <phoneticPr fontId="2"/>
  </si>
  <si>
    <t>基本使用水量</t>
    <rPh sb="0" eb="2">
      <t>キホン</t>
    </rPh>
    <rPh sb="2" eb="4">
      <t>シヨウ</t>
    </rPh>
    <rPh sb="4" eb="6">
      <t>スイリョウ</t>
    </rPh>
    <phoneticPr fontId="2"/>
  </si>
  <si>
    <t>有明工業用水道</t>
    <phoneticPr fontId="2"/>
  </si>
  <si>
    <t>大牟田市上水道</t>
  </si>
  <si>
    <t>荒尾市上水道</t>
  </si>
  <si>
    <t>福岡県大牟田工業用水道</t>
  </si>
  <si>
    <t>県計画</t>
    <rPh sb="0" eb="1">
      <t>ケン</t>
    </rPh>
    <rPh sb="1" eb="3">
      <t>ケイカク</t>
    </rPh>
    <phoneticPr fontId="2"/>
  </si>
  <si>
    <t>・・・</t>
    <phoneticPr fontId="7"/>
  </si>
  <si>
    <t>義務事業に係る収入</t>
    <rPh sb="0" eb="2">
      <t>ギム</t>
    </rPh>
    <rPh sb="2" eb="4">
      <t>ジギョウ</t>
    </rPh>
    <rPh sb="5" eb="6">
      <t>カカ</t>
    </rPh>
    <rPh sb="7" eb="9">
      <t>シュウニュウ</t>
    </rPh>
    <phoneticPr fontId="7"/>
  </si>
  <si>
    <t>経常損益</t>
    <rPh sb="0" eb="2">
      <t>ケイジョウ</t>
    </rPh>
    <rPh sb="2" eb="4">
      <t>ソンエキ</t>
    </rPh>
    <phoneticPr fontId="2"/>
  </si>
  <si>
    <t>任意事業に係る収入</t>
    <rPh sb="0" eb="2">
      <t>ニンイ</t>
    </rPh>
    <rPh sb="7" eb="9">
      <t>シュウニュウ</t>
    </rPh>
    <phoneticPr fontId="7"/>
  </si>
  <si>
    <t>減価償却費</t>
    <phoneticPr fontId="7"/>
  </si>
  <si>
    <t>通信運搬費</t>
    <rPh sb="0" eb="2">
      <t>ツウシン</t>
    </rPh>
    <rPh sb="2" eb="4">
      <t>ウンパン</t>
    </rPh>
    <rPh sb="4" eb="5">
      <t>ヒ</t>
    </rPh>
    <phoneticPr fontId="7"/>
  </si>
  <si>
    <t>SPC運営費</t>
    <rPh sb="3" eb="6">
      <t>ウンエイヒ</t>
    </rPh>
    <phoneticPr fontId="7"/>
  </si>
  <si>
    <t>保険料</t>
    <rPh sb="0" eb="3">
      <t>ホケンリョウ</t>
    </rPh>
    <phoneticPr fontId="7"/>
  </si>
  <si>
    <t>配当</t>
    <rPh sb="0" eb="2">
      <t>ハイトウ</t>
    </rPh>
    <phoneticPr fontId="7"/>
  </si>
  <si>
    <t>期首現預金残高</t>
    <rPh sb="2" eb="5">
      <t>ゲンヨキン</t>
    </rPh>
    <phoneticPr fontId="2"/>
  </si>
  <si>
    <t>借方</t>
    <rPh sb="0" eb="2">
      <t>カリカタ</t>
    </rPh>
    <phoneticPr fontId="2"/>
  </si>
  <si>
    <t>貸方</t>
    <rPh sb="0" eb="2">
      <t>カシカタ</t>
    </rPh>
    <phoneticPr fontId="2"/>
  </si>
  <si>
    <t>負債</t>
    <rPh sb="0" eb="2">
      <t>フサイ</t>
    </rPh>
    <phoneticPr fontId="2"/>
  </si>
  <si>
    <t>純資産</t>
    <rPh sb="0" eb="3">
      <t>ジュンシサン</t>
    </rPh>
    <phoneticPr fontId="2"/>
  </si>
  <si>
    <t>資本金</t>
    <rPh sb="0" eb="3">
      <t>シホンキン</t>
    </rPh>
    <phoneticPr fontId="2"/>
  </si>
  <si>
    <t>税引後当期損益</t>
    <rPh sb="0" eb="2">
      <t>ゼイビキ</t>
    </rPh>
    <rPh sb="2" eb="3">
      <t>ゴ</t>
    </rPh>
    <rPh sb="3" eb="5">
      <t>トウキ</t>
    </rPh>
    <rPh sb="5" eb="7">
      <t>ソンエキ</t>
    </rPh>
    <phoneticPr fontId="2"/>
  </si>
  <si>
    <t>借入金</t>
    <rPh sb="0" eb="2">
      <t>カリイレ</t>
    </rPh>
    <rPh sb="2" eb="3">
      <t>キン</t>
    </rPh>
    <phoneticPr fontId="2"/>
  </si>
  <si>
    <t>営業損益</t>
    <phoneticPr fontId="2"/>
  </si>
  <si>
    <t>主要設備名</t>
    <rPh sb="0" eb="2">
      <t>シュヨウ</t>
    </rPh>
    <rPh sb="2" eb="4">
      <t>セツビ</t>
    </rPh>
    <rPh sb="4" eb="5">
      <t>メイ</t>
    </rPh>
    <phoneticPr fontId="4"/>
  </si>
  <si>
    <t>設備明細</t>
    <rPh sb="0" eb="2">
      <t>セツビ</t>
    </rPh>
    <rPh sb="2" eb="4">
      <t>メイサイ</t>
    </rPh>
    <phoneticPr fontId="4"/>
  </si>
  <si>
    <t>１　取水口（取水口・ゲート・スクリーン）</t>
    <rPh sb="2" eb="4">
      <t>シュスイ</t>
    </rPh>
    <rPh sb="4" eb="5">
      <t>コウ</t>
    </rPh>
    <rPh sb="6" eb="8">
      <t>シュスイ</t>
    </rPh>
    <rPh sb="8" eb="9">
      <t>コウ</t>
    </rPh>
    <phoneticPr fontId="4"/>
  </si>
  <si>
    <t/>
  </si>
  <si>
    <t>３　沈砂池</t>
    <rPh sb="2" eb="3">
      <t>チン</t>
    </rPh>
    <rPh sb="3" eb="4">
      <t>スナ</t>
    </rPh>
    <rPh sb="4" eb="5">
      <t>イケ</t>
    </rPh>
    <phoneticPr fontId="4"/>
  </si>
  <si>
    <t>取水口制水門扉</t>
    <rPh sb="0" eb="3">
      <t>シュスイコウ</t>
    </rPh>
    <rPh sb="3" eb="5">
      <t>セイスイ</t>
    </rPh>
    <rPh sb="5" eb="7">
      <t>モンピ</t>
    </rPh>
    <phoneticPr fontId="4"/>
  </si>
  <si>
    <t>取水口スクリーン</t>
    <rPh sb="0" eb="2">
      <t>シュスイ</t>
    </rPh>
    <rPh sb="2" eb="3">
      <t>クチ</t>
    </rPh>
    <phoneticPr fontId="4"/>
  </si>
  <si>
    <t>沈砂池</t>
    <rPh sb="0" eb="2">
      <t>チンサ</t>
    </rPh>
    <rPh sb="2" eb="3">
      <t>イケ</t>
    </rPh>
    <phoneticPr fontId="4"/>
  </si>
  <si>
    <t>上流側No.1ｹﾞｰﾄ</t>
    <rPh sb="0" eb="1">
      <t>ジョウ</t>
    </rPh>
    <rPh sb="1" eb="2">
      <t>リュウ</t>
    </rPh>
    <rPh sb="2" eb="3">
      <t>ガワ</t>
    </rPh>
    <phoneticPr fontId="16"/>
  </si>
  <si>
    <t>上流側No.2ｹﾞｰﾄ</t>
    <rPh sb="0" eb="1">
      <t>ジョウ</t>
    </rPh>
    <rPh sb="1" eb="2">
      <t>リュウ</t>
    </rPh>
    <rPh sb="2" eb="3">
      <t>ガワ</t>
    </rPh>
    <phoneticPr fontId="16"/>
  </si>
  <si>
    <t>下流側No.1ｹﾞｰﾄ</t>
    <rPh sb="0" eb="1">
      <t>カ</t>
    </rPh>
    <rPh sb="1" eb="2">
      <t>リュウ</t>
    </rPh>
    <rPh sb="2" eb="3">
      <t>ガワ</t>
    </rPh>
    <phoneticPr fontId="16"/>
  </si>
  <si>
    <t>下流側No.2ｹﾞｰﾄ</t>
    <rPh sb="0" eb="1">
      <t>カ</t>
    </rPh>
    <rPh sb="1" eb="2">
      <t>リュウ</t>
    </rPh>
    <rPh sb="2" eb="3">
      <t>ガワ</t>
    </rPh>
    <phoneticPr fontId="16"/>
  </si>
  <si>
    <t>沈砂池スクリーン</t>
    <rPh sb="0" eb="2">
      <t>チンサ</t>
    </rPh>
    <rPh sb="2" eb="3">
      <t>イケ</t>
    </rPh>
    <phoneticPr fontId="4"/>
  </si>
  <si>
    <t>沈殿池集水スクリーン</t>
  </si>
  <si>
    <t>４　水位観測設備</t>
    <rPh sb="2" eb="4">
      <t>スイイ</t>
    </rPh>
    <rPh sb="4" eb="6">
      <t>カンソク</t>
    </rPh>
    <rPh sb="6" eb="8">
      <t>セツビ</t>
    </rPh>
    <phoneticPr fontId="4"/>
  </si>
  <si>
    <t>２　導水ポンプ場　</t>
    <rPh sb="2" eb="4">
      <t>ドウスイ</t>
    </rPh>
    <rPh sb="7" eb="8">
      <t>ジョウ</t>
    </rPh>
    <phoneticPr fontId="4"/>
  </si>
  <si>
    <t>導水ポンプ場</t>
    <rPh sb="0" eb="2">
      <t>ドウスイ</t>
    </rPh>
    <rPh sb="5" eb="6">
      <t>ジョウ</t>
    </rPh>
    <phoneticPr fontId="4"/>
  </si>
  <si>
    <t>導水ポンプ角落しゲート</t>
    <rPh sb="0" eb="2">
      <t>ドウスイ</t>
    </rPh>
    <rPh sb="5" eb="6">
      <t>カク</t>
    </rPh>
    <rPh sb="6" eb="7">
      <t>オト</t>
    </rPh>
    <phoneticPr fontId="4"/>
  </si>
  <si>
    <t>１　着水混和池</t>
    <rPh sb="2" eb="4">
      <t>チャクスイ</t>
    </rPh>
    <rPh sb="4" eb="6">
      <t>コンワ</t>
    </rPh>
    <rPh sb="6" eb="7">
      <t>イケ</t>
    </rPh>
    <phoneticPr fontId="4"/>
  </si>
  <si>
    <t>２　薬品注入装置基礎</t>
    <rPh sb="2" eb="4">
      <t>ヤクヒン</t>
    </rPh>
    <rPh sb="4" eb="6">
      <t>チュウニュウ</t>
    </rPh>
    <rPh sb="6" eb="8">
      <t>ソウチ</t>
    </rPh>
    <rPh sb="8" eb="10">
      <t>キソ</t>
    </rPh>
    <phoneticPr fontId="4"/>
  </si>
  <si>
    <t>３　沈殿池</t>
    <rPh sb="2" eb="4">
      <t>チンデン</t>
    </rPh>
    <rPh sb="4" eb="5">
      <t>イケ</t>
    </rPh>
    <phoneticPr fontId="4"/>
  </si>
  <si>
    <t>４　浄水池</t>
    <rPh sb="2" eb="4">
      <t>ジョウスイ</t>
    </rPh>
    <rPh sb="4" eb="5">
      <t>イケ</t>
    </rPh>
    <phoneticPr fontId="4"/>
  </si>
  <si>
    <t>５　その他</t>
    <rPh sb="4" eb="5">
      <t>タ</t>
    </rPh>
    <phoneticPr fontId="4"/>
  </si>
  <si>
    <t>配線ﾋﾟｯﾄ</t>
  </si>
  <si>
    <t>排水管排水舛</t>
  </si>
  <si>
    <t>浄水場配管</t>
  </si>
  <si>
    <t>汚泥処理</t>
  </si>
  <si>
    <t>土木　合計</t>
    <rPh sb="0" eb="2">
      <t>ドボク</t>
    </rPh>
    <rPh sb="3" eb="5">
      <t>ゴウケイ</t>
    </rPh>
    <phoneticPr fontId="4"/>
  </si>
  <si>
    <t>１　導水ポンプ棟</t>
    <rPh sb="2" eb="4">
      <t>ドウスイ</t>
    </rPh>
    <rPh sb="7" eb="8">
      <t>トウ</t>
    </rPh>
    <phoneticPr fontId="4"/>
  </si>
  <si>
    <t>２　送水ポンプ棟</t>
    <rPh sb="2" eb="4">
      <t>ソウスイ</t>
    </rPh>
    <rPh sb="7" eb="8">
      <t>トウ</t>
    </rPh>
    <phoneticPr fontId="4"/>
  </si>
  <si>
    <t>３　汚泥処理棟</t>
    <rPh sb="2" eb="7">
      <t>オデイショリムネ</t>
    </rPh>
    <phoneticPr fontId="4"/>
  </si>
  <si>
    <t>４　送水管蝶型弁室</t>
    <rPh sb="2" eb="5">
      <t>ソウスイカン</t>
    </rPh>
    <phoneticPr fontId="4"/>
  </si>
  <si>
    <t>１　倉庫</t>
    <rPh sb="2" eb="4">
      <t>ソウコ</t>
    </rPh>
    <phoneticPr fontId="4"/>
  </si>
  <si>
    <t>３　車庫</t>
    <rPh sb="2" eb="4">
      <t>シャコ</t>
    </rPh>
    <phoneticPr fontId="4"/>
  </si>
  <si>
    <t>２　汚泥脱水棟</t>
    <rPh sb="2" eb="4">
      <t>オデイ</t>
    </rPh>
    <rPh sb="4" eb="6">
      <t>ダッスイ</t>
    </rPh>
    <rPh sb="6" eb="7">
      <t>ムネ</t>
    </rPh>
    <phoneticPr fontId="4"/>
  </si>
  <si>
    <t>１　管理棟（事務室）</t>
    <rPh sb="6" eb="9">
      <t>ジムシツ</t>
    </rPh>
    <phoneticPr fontId="4"/>
  </si>
  <si>
    <t>２　管理棟（中央監視制御室）</t>
    <rPh sb="2" eb="4">
      <t>カンリ</t>
    </rPh>
    <rPh sb="4" eb="5">
      <t>トウ</t>
    </rPh>
    <rPh sb="6" eb="8">
      <t>チュウオウ</t>
    </rPh>
    <rPh sb="8" eb="10">
      <t>カンシ</t>
    </rPh>
    <rPh sb="10" eb="13">
      <t>セイギョシツ</t>
    </rPh>
    <phoneticPr fontId="4"/>
  </si>
  <si>
    <t>３　汚泥脱水棟</t>
    <rPh sb="2" eb="4">
      <t>オデイ</t>
    </rPh>
    <rPh sb="4" eb="6">
      <t>ダッスイ</t>
    </rPh>
    <rPh sb="6" eb="7">
      <t>ムネ</t>
    </rPh>
    <phoneticPr fontId="4"/>
  </si>
  <si>
    <t>４　導水ポンプ場（電気室）</t>
    <rPh sb="2" eb="4">
      <t>ドウスイ</t>
    </rPh>
    <rPh sb="7" eb="8">
      <t>ジョウ</t>
    </rPh>
    <rPh sb="9" eb="11">
      <t>デンキ</t>
    </rPh>
    <rPh sb="11" eb="12">
      <t>シツ</t>
    </rPh>
    <phoneticPr fontId="4"/>
  </si>
  <si>
    <t>１　管理棟</t>
    <rPh sb="2" eb="4">
      <t>カンリ</t>
    </rPh>
    <rPh sb="4" eb="5">
      <t>トウ</t>
    </rPh>
    <phoneticPr fontId="4"/>
  </si>
  <si>
    <t>２　導水ポンプ棟</t>
    <rPh sb="2" eb="4">
      <t>ドウスイ</t>
    </rPh>
    <rPh sb="7" eb="8">
      <t>トウ</t>
    </rPh>
    <phoneticPr fontId="4"/>
  </si>
  <si>
    <t>４　送水ポンプ棟</t>
    <rPh sb="2" eb="4">
      <t>ソウスイ</t>
    </rPh>
    <rPh sb="7" eb="8">
      <t>トウ</t>
    </rPh>
    <phoneticPr fontId="4"/>
  </si>
  <si>
    <t>１　汚泥脱水棟</t>
    <rPh sb="2" eb="4">
      <t>オデイ</t>
    </rPh>
    <rPh sb="4" eb="6">
      <t>ダッスイ</t>
    </rPh>
    <rPh sb="6" eb="7">
      <t>トウ</t>
    </rPh>
    <phoneticPr fontId="4"/>
  </si>
  <si>
    <t>建築　合計</t>
    <rPh sb="0" eb="2">
      <t>ケンチク</t>
    </rPh>
    <rPh sb="3" eb="5">
      <t>ゴウケイ</t>
    </rPh>
    <phoneticPr fontId="4"/>
  </si>
  <si>
    <t>管路　合計</t>
    <rPh sb="0" eb="2">
      <t>カンロ</t>
    </rPh>
    <rPh sb="3" eb="5">
      <t>ゴウケイ</t>
    </rPh>
    <phoneticPr fontId="4"/>
  </si>
  <si>
    <t>１　発電設備</t>
    <rPh sb="2" eb="4">
      <t>ハツデン</t>
    </rPh>
    <rPh sb="4" eb="6">
      <t>セツビ</t>
    </rPh>
    <phoneticPr fontId="4"/>
  </si>
  <si>
    <t>取水発電装置</t>
  </si>
  <si>
    <t>２　配電盤（電源・動力・計器）</t>
    <rPh sb="2" eb="4">
      <t>ハイデン</t>
    </rPh>
    <rPh sb="4" eb="5">
      <t>バン</t>
    </rPh>
    <rPh sb="6" eb="8">
      <t>デンゲン</t>
    </rPh>
    <rPh sb="9" eb="11">
      <t>ドウリョク</t>
    </rPh>
    <rPh sb="12" eb="14">
      <t>ケイキ</t>
    </rPh>
    <phoneticPr fontId="4"/>
  </si>
  <si>
    <t>取水口電原切換盤</t>
  </si>
  <si>
    <t>取水口動力制御盤</t>
  </si>
  <si>
    <t>取水口計器盤</t>
  </si>
  <si>
    <t>取水場無停電電源装置</t>
  </si>
  <si>
    <t>３　配電盤（ゲート操作・沈砂池現場盤）</t>
    <rPh sb="2" eb="4">
      <t>ハイデン</t>
    </rPh>
    <rPh sb="4" eb="5">
      <t>バン</t>
    </rPh>
    <rPh sb="9" eb="11">
      <t>ソウサ</t>
    </rPh>
    <rPh sb="12" eb="13">
      <t>チン</t>
    </rPh>
    <rPh sb="13" eb="14">
      <t>スナ</t>
    </rPh>
    <rPh sb="14" eb="15">
      <t>イケ</t>
    </rPh>
    <rPh sb="15" eb="18">
      <t>ゲンババン</t>
    </rPh>
    <phoneticPr fontId="4"/>
  </si>
  <si>
    <t>取水口ｹﾞｰﾄ操作盤</t>
  </si>
  <si>
    <t>沈砂池上流ｹﾞｰﾄ盤</t>
  </si>
  <si>
    <t>沈砂地下流ゲート設備</t>
  </si>
  <si>
    <t>４　計装設備</t>
    <rPh sb="2" eb="3">
      <t>ケイ</t>
    </rPh>
    <rPh sb="3" eb="4">
      <t>ソウ</t>
    </rPh>
    <rPh sb="4" eb="6">
      <t>セツビ</t>
    </rPh>
    <phoneticPr fontId="4"/>
  </si>
  <si>
    <t>菊池川水位計測</t>
  </si>
  <si>
    <t>１　受変電設備</t>
    <rPh sb="2" eb="3">
      <t>ジュ</t>
    </rPh>
    <rPh sb="3" eb="5">
      <t>ヘンデン</t>
    </rPh>
    <rPh sb="5" eb="7">
      <t>セツビ</t>
    </rPh>
    <phoneticPr fontId="4"/>
  </si>
  <si>
    <t>気中開閉器／受電引込盤</t>
  </si>
  <si>
    <t>高圧受電盤</t>
  </si>
  <si>
    <t>速度制御用変圧器盤</t>
  </si>
  <si>
    <t>ｲﾝﾊﾞｰﾀｰ変圧器</t>
  </si>
  <si>
    <t>起動用抵抗器(ｶﾑｺﾝ)</t>
  </si>
  <si>
    <t>２　発電設備</t>
    <rPh sb="2" eb="4">
      <t>ハツデン</t>
    </rPh>
    <rPh sb="4" eb="6">
      <t>セツビ</t>
    </rPh>
    <phoneticPr fontId="4"/>
  </si>
  <si>
    <t>主要変圧器(2500KVA)</t>
  </si>
  <si>
    <t>ﾃﾞｨｰｾﾞﾙ機関</t>
  </si>
  <si>
    <t>交流発電機盤</t>
  </si>
  <si>
    <t>発電機盤</t>
  </si>
  <si>
    <t>既設励磁器盤機能増設</t>
  </si>
  <si>
    <t>３　配電盤</t>
    <rPh sb="2" eb="4">
      <t>ハイデン</t>
    </rPh>
    <rPh sb="4" eb="5">
      <t>バン</t>
    </rPh>
    <phoneticPr fontId="4"/>
  </si>
  <si>
    <t>導水ﾎﾟﾝﾌﾟ盤</t>
  </si>
  <si>
    <t>ｺﾝﾄﾛｰﾙｾﾝﾀｰ盤</t>
  </si>
  <si>
    <t>導水ﾎﾟﾝﾌﾟ操作盤</t>
  </si>
  <si>
    <t>ﾎﾟﾝﾌﾟ井排水ﾎﾟﾝﾌﾟ盤</t>
  </si>
  <si>
    <t>ﾎﾟﾝﾌﾟ室排水ﾎﾟﾝﾌﾟ盤</t>
  </si>
  <si>
    <t>直流電源盤</t>
  </si>
  <si>
    <t>導水ﾎﾟﾝﾌﾟ速度制御装置</t>
  </si>
  <si>
    <t>動力変圧器１次／自家発連絡盤</t>
  </si>
  <si>
    <t>管理本館／送水ポンプ室送り盤</t>
  </si>
  <si>
    <t>No.1,2導水ポンプ１次盤</t>
  </si>
  <si>
    <t>No.3導水ポンプ／ＳＣ主幹盤</t>
  </si>
  <si>
    <t>ＺＰＤ盤</t>
  </si>
  <si>
    <t>コンデンサ盤</t>
  </si>
  <si>
    <t>動力変圧器盤</t>
  </si>
  <si>
    <t>照明変圧器盤</t>
  </si>
  <si>
    <t>自家発連絡用変圧器盤</t>
  </si>
  <si>
    <t>（導水ポンプ場）電源分岐盤</t>
  </si>
  <si>
    <t>導水シーケンサ盤機能増設（１）</t>
  </si>
  <si>
    <t>導水シーケンサ盤機能増設（２）</t>
  </si>
  <si>
    <t>導水路水位調節</t>
  </si>
  <si>
    <t>導水場油膜検出装置</t>
  </si>
  <si>
    <t>導水ﾎﾟﾝﾌﾟ井水位計</t>
  </si>
  <si>
    <t>５  無停電電源装置</t>
    <rPh sb="3" eb="6">
      <t>ムテイデン</t>
    </rPh>
    <rPh sb="6" eb="8">
      <t>デンゲン</t>
    </rPh>
    <rPh sb="8" eb="10">
      <t>ソウチ</t>
    </rPh>
    <phoneticPr fontId="4"/>
  </si>
  <si>
    <t>導水無停電電源装置</t>
  </si>
  <si>
    <t>浄水高圧引込盤</t>
  </si>
  <si>
    <t>浄水受電盤</t>
  </si>
  <si>
    <t>（浄水）動力変圧器盤</t>
  </si>
  <si>
    <t>（浄水）動力・照明主幹盤</t>
  </si>
  <si>
    <t>建築設備主幹盤</t>
  </si>
  <si>
    <t>（管理本館１階）電源分岐盤</t>
  </si>
  <si>
    <t>（管理本館２階）電源分岐盤</t>
  </si>
  <si>
    <t>（管理本館）中継端子盤</t>
  </si>
  <si>
    <t>２　配電盤</t>
    <rPh sb="2" eb="4">
      <t>ハイデン</t>
    </rPh>
    <rPh sb="4" eb="5">
      <t>バン</t>
    </rPh>
    <phoneticPr fontId="4"/>
  </si>
  <si>
    <t>中央監視ｸﾞﾗﾌｨｯｸ盤</t>
  </si>
  <si>
    <t>中央操作盤</t>
  </si>
  <si>
    <t>水処理ｺﾝﾄﾛｰﾙｾﾝﾀｰ</t>
  </si>
  <si>
    <t>宿直警報盤</t>
  </si>
  <si>
    <t>試験用分電盤</t>
  </si>
  <si>
    <t>３　遠隔監視制御</t>
    <rPh sb="2" eb="4">
      <t>エンカク</t>
    </rPh>
    <rPh sb="4" eb="6">
      <t>カンシ</t>
    </rPh>
    <rPh sb="6" eb="8">
      <t>セイギョ</t>
    </rPh>
    <phoneticPr fontId="4"/>
  </si>
  <si>
    <t>遠方監視制御装置</t>
  </si>
  <si>
    <t>既設ＬＣＤ監視装置機能増設</t>
  </si>
  <si>
    <t>既設浄水場ｼｰｹﾝｻ盤機能増設</t>
  </si>
  <si>
    <t>送水ポンプ設備ｼｰｹﾝｻ盤機能増設</t>
  </si>
  <si>
    <t>導水ポンプ設備ｼｰｹﾝｻ盤機能増設</t>
  </si>
  <si>
    <t>４　記録装置</t>
    <rPh sb="2" eb="4">
      <t>キロク</t>
    </rPh>
    <rPh sb="4" eb="6">
      <t>ソウチ</t>
    </rPh>
    <phoneticPr fontId="4"/>
  </si>
  <si>
    <t>ﾃﾞｰﾀｰﾛｶﾞ</t>
  </si>
  <si>
    <t>５　電気計装</t>
    <rPh sb="2" eb="4">
      <t>デンキ</t>
    </rPh>
    <rPh sb="4" eb="6">
      <t>ケイソウ</t>
    </rPh>
    <phoneticPr fontId="4"/>
  </si>
  <si>
    <t>接合井水位計</t>
  </si>
  <si>
    <t>６　配線路</t>
    <rPh sb="2" eb="4">
      <t>ハイセン</t>
    </rPh>
    <rPh sb="4" eb="5">
      <t>ロ</t>
    </rPh>
    <phoneticPr fontId="4"/>
  </si>
  <si>
    <t>導水～浄水幹線</t>
  </si>
  <si>
    <t>浄水～汚泥幹線</t>
  </si>
  <si>
    <t>浄水場電源予備高圧ｹｰﾌﾞﾙ</t>
  </si>
  <si>
    <t>７  無停電電源装置</t>
    <rPh sb="3" eb="6">
      <t>ムテイデン</t>
    </rPh>
    <rPh sb="6" eb="8">
      <t>デンゲン</t>
    </rPh>
    <rPh sb="8" eb="10">
      <t>ソウチ</t>
    </rPh>
    <phoneticPr fontId="4"/>
  </si>
  <si>
    <t>ﾛｶﾞｰ用無停電電源装置</t>
  </si>
  <si>
    <t>浄水無停電電源装置</t>
  </si>
  <si>
    <t>20KVA変圧器盤</t>
  </si>
  <si>
    <t>送水受電盤</t>
  </si>
  <si>
    <t>（送水）主変圧器盤</t>
  </si>
  <si>
    <t>（送水）動力・照明変圧器盤</t>
  </si>
  <si>
    <t>No1～3送水ポンプVVVF盤</t>
  </si>
  <si>
    <t>送水引込盤</t>
  </si>
  <si>
    <t>送水ﾎﾟﾝﾌﾟ現場盤</t>
  </si>
  <si>
    <t>送水ポンプ場内排水ポンプ現場盤</t>
  </si>
  <si>
    <t>流量調整弁現場操作盤</t>
  </si>
  <si>
    <t>（送水ポンプ室）電源分岐盤</t>
  </si>
  <si>
    <t>（送水ポンプ室）中継端子盤</t>
  </si>
  <si>
    <t>送水ポンプ設備動力制御盤</t>
  </si>
  <si>
    <t>送水流量及び流量調節弁開度</t>
  </si>
  <si>
    <t>自家発電装置</t>
  </si>
  <si>
    <t>２　分水場動力制御盤</t>
    <rPh sb="2" eb="4">
      <t>ブンスイ</t>
    </rPh>
    <rPh sb="4" eb="5">
      <t>ジョウ</t>
    </rPh>
    <rPh sb="5" eb="7">
      <t>ドウリョク</t>
    </rPh>
    <rPh sb="7" eb="9">
      <t>セイギョ</t>
    </rPh>
    <rPh sb="9" eb="10">
      <t>バン</t>
    </rPh>
    <phoneticPr fontId="4"/>
  </si>
  <si>
    <t>分水場動力制御盤</t>
  </si>
  <si>
    <t>３　分水場計器盤</t>
    <rPh sb="2" eb="4">
      <t>ブンスイ</t>
    </rPh>
    <rPh sb="4" eb="5">
      <t>ジョウ</t>
    </rPh>
    <rPh sb="5" eb="7">
      <t>ケイキ</t>
    </rPh>
    <rPh sb="7" eb="8">
      <t>バン</t>
    </rPh>
    <phoneticPr fontId="4"/>
  </si>
  <si>
    <t>分水場計器盤</t>
  </si>
  <si>
    <t>４　電気計装</t>
    <rPh sb="2" eb="4">
      <t>デンキ</t>
    </rPh>
    <rPh sb="4" eb="6">
      <t>ケイソウ</t>
    </rPh>
    <phoneticPr fontId="4"/>
  </si>
  <si>
    <t>分水池計測調節</t>
  </si>
  <si>
    <t>分水池濁度計</t>
  </si>
  <si>
    <t>無停電電源装置</t>
  </si>
  <si>
    <t>１　導水ポンプ設備</t>
    <rPh sb="2" eb="4">
      <t>ドウスイ</t>
    </rPh>
    <rPh sb="7" eb="9">
      <t>セツビ</t>
    </rPh>
    <phoneticPr fontId="4"/>
  </si>
  <si>
    <t>吐出鋼管</t>
  </si>
  <si>
    <t>ﾎｲｽﾄ式天井ｸﾚｰﾝ</t>
  </si>
  <si>
    <t>３　油水分離装置</t>
    <rPh sb="2" eb="3">
      <t>ユ</t>
    </rPh>
    <rPh sb="3" eb="4">
      <t>スイ</t>
    </rPh>
    <rPh sb="4" eb="6">
      <t>ブンリ</t>
    </rPh>
    <rPh sb="6" eb="8">
      <t>ソウチ</t>
    </rPh>
    <phoneticPr fontId="4"/>
  </si>
  <si>
    <t>導水ﾎﾟﾝﾌﾟ室排水ﾋﾟｯﾄ油水分離装置</t>
  </si>
  <si>
    <t>４　送水ポンプ設備</t>
    <rPh sb="2" eb="4">
      <t>ソウスイ</t>
    </rPh>
    <rPh sb="7" eb="9">
      <t>セツビ</t>
    </rPh>
    <phoneticPr fontId="4"/>
  </si>
  <si>
    <t>吸込吐出管</t>
  </si>
  <si>
    <t>電動ﾊﾞﾀﾌﾗｲ弁(1200)</t>
  </si>
  <si>
    <t>送水流量調節弁(仕切)</t>
  </si>
  <si>
    <t>1200φ可撓管</t>
  </si>
  <si>
    <t>ﾎﾟﾝﾌﾟ室排水ﾎﾟﾝﾌﾟ</t>
  </si>
  <si>
    <t>送水ポンプ用電動機</t>
  </si>
  <si>
    <t>送水管仮設配管</t>
  </si>
  <si>
    <t>保守弁</t>
  </si>
  <si>
    <t>５　排水ポンプ設備</t>
    <rPh sb="2" eb="4">
      <t>ハイスイ</t>
    </rPh>
    <rPh sb="7" eb="9">
      <t>セツビ</t>
    </rPh>
    <phoneticPr fontId="4"/>
  </si>
  <si>
    <t>ﾎﾟﾝﾌﾟ井排水ﾎﾟﾝﾌﾟ</t>
  </si>
  <si>
    <t>電気　合計</t>
    <rPh sb="0" eb="2">
      <t>デンキ</t>
    </rPh>
    <rPh sb="3" eb="5">
      <t>ゴウケイ</t>
    </rPh>
    <phoneticPr fontId="4"/>
  </si>
  <si>
    <t>分水比</t>
  </si>
  <si>
    <t>PAC注入設備</t>
  </si>
  <si>
    <t>苛性ｿｰﾀﾞ注入設備</t>
  </si>
  <si>
    <t>給水設備</t>
  </si>
  <si>
    <t>空気源設備</t>
  </si>
  <si>
    <t>水質試験用試料採水設備</t>
  </si>
  <si>
    <t>水質試験用設備</t>
  </si>
  <si>
    <t>流出堰</t>
  </si>
  <si>
    <t>汚泥引抜管</t>
  </si>
  <si>
    <t>４　浄水電気計装</t>
    <rPh sb="2" eb="4">
      <t>ジョウスイ</t>
    </rPh>
    <rPh sb="4" eb="6">
      <t>デンキ</t>
    </rPh>
    <rPh sb="6" eb="8">
      <t>ケイソウ</t>
    </rPh>
    <phoneticPr fontId="4"/>
  </si>
  <si>
    <t>ﾌﾗｯｼｭﾐｷｻ盤</t>
    <rPh sb="8" eb="9">
      <t>バン</t>
    </rPh>
    <phoneticPr fontId="4"/>
  </si>
  <si>
    <t>No1,2ﾌﾛｷｭﾚｰﾀ盤</t>
    <rPh sb="12" eb="13">
      <t>バン</t>
    </rPh>
    <phoneticPr fontId="4"/>
  </si>
  <si>
    <t>No3,4ﾌﾛｷｭﾚｰﾀ盤</t>
    <rPh sb="12" eb="13">
      <t>バン</t>
    </rPh>
    <phoneticPr fontId="4"/>
  </si>
  <si>
    <t>沈澱池排泥盤</t>
    <rPh sb="0" eb="2">
      <t>チンデン</t>
    </rPh>
    <rPh sb="2" eb="3">
      <t>イケ</t>
    </rPh>
    <rPh sb="3" eb="5">
      <t>ハイデイ</t>
    </rPh>
    <rPh sb="5" eb="6">
      <t>バン</t>
    </rPh>
    <phoneticPr fontId="4"/>
  </si>
  <si>
    <t>原水流入電動弁盤</t>
    <rPh sb="0" eb="2">
      <t>ゲンスイ</t>
    </rPh>
    <rPh sb="2" eb="4">
      <t>リュウニュウ</t>
    </rPh>
    <rPh sb="4" eb="6">
      <t>デンドウ</t>
    </rPh>
    <rPh sb="6" eb="7">
      <t>ベン</t>
    </rPh>
    <rPh sb="7" eb="8">
      <t>バン</t>
    </rPh>
    <phoneticPr fontId="4"/>
  </si>
  <si>
    <t>原水バイパス弁盤</t>
    <rPh sb="0" eb="2">
      <t>ゲンスイ</t>
    </rPh>
    <rPh sb="6" eb="7">
      <t>ベン</t>
    </rPh>
    <rPh sb="7" eb="8">
      <t>バン</t>
    </rPh>
    <phoneticPr fontId="4"/>
  </si>
  <si>
    <t>流量計ﾋﾟｯﾄ排水ポンプ盤</t>
    <rPh sb="0" eb="3">
      <t>リュウリョウケイ</t>
    </rPh>
    <rPh sb="7" eb="9">
      <t>ハイスイ</t>
    </rPh>
    <rPh sb="12" eb="13">
      <t>バン</t>
    </rPh>
    <phoneticPr fontId="4"/>
  </si>
  <si>
    <t>浄水ｻﾝﾌﾟﾘﾝｸﾞﾎﾟﾝﾌﾟ盤</t>
    <rPh sb="0" eb="2">
      <t>ジョウスイ</t>
    </rPh>
    <rPh sb="15" eb="16">
      <t>バン</t>
    </rPh>
    <phoneticPr fontId="4"/>
  </si>
  <si>
    <t>濁度計</t>
    <rPh sb="0" eb="2">
      <t>ダクド</t>
    </rPh>
    <rPh sb="2" eb="3">
      <t>ケイ</t>
    </rPh>
    <phoneticPr fontId="4"/>
  </si>
  <si>
    <t>pH計</t>
    <rPh sb="2" eb="3">
      <t>ケイ</t>
    </rPh>
    <phoneticPr fontId="4"/>
  </si>
  <si>
    <t>１　濃縮槽機械設備</t>
    <rPh sb="2" eb="4">
      <t>ノウシュク</t>
    </rPh>
    <rPh sb="4" eb="5">
      <t>ソウ</t>
    </rPh>
    <rPh sb="5" eb="7">
      <t>キカイ</t>
    </rPh>
    <rPh sb="7" eb="9">
      <t>セツビ</t>
    </rPh>
    <phoneticPr fontId="4"/>
  </si>
  <si>
    <t>排泥(送泥)ﾎﾟﾝﾌﾟ</t>
  </si>
  <si>
    <t>汚泥ｽﾄﾚｰﾅｰ</t>
  </si>
  <si>
    <t>分離水返送ﾎﾟﾝﾌﾟ</t>
  </si>
  <si>
    <t>汚泥貯留槽(受泥槽)撹拌機</t>
  </si>
  <si>
    <t>排水ﾎﾟﾝﾌﾟ</t>
  </si>
  <si>
    <t>濃縮機械配管</t>
  </si>
  <si>
    <t>排泥槽上部ウインチ</t>
  </si>
  <si>
    <t>２　脱水機械設備</t>
    <rPh sb="2" eb="4">
      <t>ダッスイ</t>
    </rPh>
    <rPh sb="4" eb="6">
      <t>キカイ</t>
    </rPh>
    <phoneticPr fontId="4"/>
  </si>
  <si>
    <t>脱水機</t>
  </si>
  <si>
    <t>油圧ﾎﾟﾝﾌﾟﾕﾆｯﾄ</t>
  </si>
  <si>
    <t>給水槽(受水槽)</t>
  </si>
  <si>
    <t>汚泥圧入ﾎﾟﾝﾌﾟ</t>
  </si>
  <si>
    <t>計装用ｺﾝﾌﾟﾚｯｻｰ（1号機)</t>
    <rPh sb="13" eb="14">
      <t>ゴウ</t>
    </rPh>
    <rPh sb="14" eb="15">
      <t>キ</t>
    </rPh>
    <phoneticPr fontId="4"/>
  </si>
  <si>
    <t>計装用ｺﾝﾌﾟﾚｯｻｰ（2号機)</t>
    <rPh sb="13" eb="14">
      <t>ゴウ</t>
    </rPh>
    <rPh sb="14" eb="15">
      <t>キ</t>
    </rPh>
    <phoneticPr fontId="4"/>
  </si>
  <si>
    <t>高圧洗浄装置</t>
  </si>
  <si>
    <t>天井走行荷役設備</t>
  </si>
  <si>
    <t>排水返送ﾎﾟﾝﾌﾟ</t>
  </si>
  <si>
    <t>脱水機配管</t>
  </si>
  <si>
    <t>真空ﾎﾟﾝﾌﾟ</t>
  </si>
  <si>
    <t>３　天井走行荷役設備</t>
    <rPh sb="2" eb="4">
      <t>テンジョウ</t>
    </rPh>
    <rPh sb="4" eb="6">
      <t>ソウコウ</t>
    </rPh>
    <rPh sb="6" eb="8">
      <t>ニヤク</t>
    </rPh>
    <rPh sb="8" eb="10">
      <t>セツビ</t>
    </rPh>
    <phoneticPr fontId="4"/>
  </si>
  <si>
    <t>ﾍﾞﾙﾄｺﾝﾍﾞｱｰ</t>
  </si>
  <si>
    <t>ｹｰｷ貯留ﾎｯﾊﾟ</t>
  </si>
  <si>
    <t>４-２　ホッパー用油圧ユニット</t>
    <rPh sb="8" eb="9">
      <t>ヨウ</t>
    </rPh>
    <rPh sb="9" eb="11">
      <t>ユアツ</t>
    </rPh>
    <phoneticPr fontId="4"/>
  </si>
  <si>
    <t>低圧主幹盤</t>
  </si>
  <si>
    <t>汚泥処理設備ｺﾝﾄﾛｰﾙｾﾝﾀｰ</t>
  </si>
  <si>
    <t>ﾘﾚｰ盤</t>
  </si>
  <si>
    <t>汚泥処理監視盤</t>
  </si>
  <si>
    <t>脱水機現場盤</t>
  </si>
  <si>
    <t>排泥ﾎﾟﾝﾌﾟ現場盤</t>
  </si>
  <si>
    <t>濃縮槽ﾎﾟﾝﾌﾟ室現場盤</t>
  </si>
  <si>
    <t>汚泥貯留槽撹拌機現場盤</t>
  </si>
  <si>
    <t>汚泥圧入ﾎﾟﾝﾌﾟ現場盤</t>
  </si>
  <si>
    <t>No1補機現場盤</t>
  </si>
  <si>
    <t>No2補機現場盤</t>
  </si>
  <si>
    <t>ｹｰｷﾎｯﾊﾟｰ現場盤</t>
  </si>
  <si>
    <t>濃縮槽掻寄機現場盤</t>
  </si>
  <si>
    <t>電磁弁収納箱</t>
  </si>
  <si>
    <t>濃縮槽水位計</t>
  </si>
  <si>
    <t>汚泥流量計</t>
  </si>
  <si>
    <t>ｹｰｷﾎｯﾊﾟ重量計</t>
  </si>
  <si>
    <t>構内電話</t>
  </si>
  <si>
    <t>ＩＴＶ設備</t>
  </si>
  <si>
    <t>機械　合計</t>
    <rPh sb="0" eb="2">
      <t>キカイ</t>
    </rPh>
    <rPh sb="3" eb="5">
      <t>ゴウケイ</t>
    </rPh>
    <phoneticPr fontId="4"/>
  </si>
  <si>
    <t>　「熊本県有明・八代工業用水道運営事業」の募集要項等に定められた事項を承諾の上、下記の金額により入札します。</t>
    <phoneticPr fontId="2"/>
  </si>
  <si>
    <t>２　沈殿池</t>
    <rPh sb="2" eb="4">
      <t>チンデン</t>
    </rPh>
    <rPh sb="4" eb="5">
      <t>イケ</t>
    </rPh>
    <phoneticPr fontId="4"/>
  </si>
  <si>
    <t>４　排水池</t>
    <rPh sb="2" eb="3">
      <t>ハイ</t>
    </rPh>
    <rPh sb="4" eb="5">
      <t>イケ</t>
    </rPh>
    <phoneticPr fontId="4"/>
  </si>
  <si>
    <t>５　場内配管</t>
    <rPh sb="2" eb="4">
      <t>ジョウナイ</t>
    </rPh>
    <rPh sb="4" eb="6">
      <t>ハイカン</t>
    </rPh>
    <phoneticPr fontId="4"/>
  </si>
  <si>
    <t>２　屋外排水ポンプ室</t>
    <rPh sb="2" eb="4">
      <t>オクガイ</t>
    </rPh>
    <rPh sb="4" eb="6">
      <t>ハイスイ</t>
    </rPh>
    <rPh sb="9" eb="10">
      <t>シツ</t>
    </rPh>
    <phoneticPr fontId="4"/>
  </si>
  <si>
    <t>３　ブロック造</t>
    <rPh sb="6" eb="7">
      <t>ヅク</t>
    </rPh>
    <phoneticPr fontId="4"/>
  </si>
  <si>
    <t>４　建築設備</t>
    <rPh sb="2" eb="4">
      <t>ケンチク</t>
    </rPh>
    <rPh sb="4" eb="6">
      <t>セツビ</t>
    </rPh>
    <phoneticPr fontId="4"/>
  </si>
  <si>
    <t>１　衛生設備</t>
    <rPh sb="2" eb="4">
      <t>エイセイ</t>
    </rPh>
    <rPh sb="4" eb="6">
      <t>セツビ</t>
    </rPh>
    <phoneticPr fontId="4"/>
  </si>
  <si>
    <t>管理棟衛生設備</t>
    <rPh sb="3" eb="5">
      <t>エイセイ</t>
    </rPh>
    <rPh sb="5" eb="7">
      <t>セツビ</t>
    </rPh>
    <phoneticPr fontId="4"/>
  </si>
  <si>
    <t>ポンプ室衛生設備</t>
    <rPh sb="3" eb="4">
      <t>シツ</t>
    </rPh>
    <rPh sb="4" eb="6">
      <t>エイセイ</t>
    </rPh>
    <rPh sb="6" eb="8">
      <t>セツビ</t>
    </rPh>
    <phoneticPr fontId="4"/>
  </si>
  <si>
    <t>２　給排水設備</t>
    <rPh sb="2" eb="5">
      <t>キュウハイスイ</t>
    </rPh>
    <rPh sb="5" eb="7">
      <t>セツビ</t>
    </rPh>
    <phoneticPr fontId="4"/>
  </si>
  <si>
    <t>管理棟給排水設備</t>
    <rPh sb="0" eb="3">
      <t>カンリトウ</t>
    </rPh>
    <rPh sb="3" eb="4">
      <t>キュウ</t>
    </rPh>
    <rPh sb="4" eb="5">
      <t>ハイ</t>
    </rPh>
    <rPh sb="5" eb="6">
      <t>スイ</t>
    </rPh>
    <rPh sb="6" eb="8">
      <t>セツビ</t>
    </rPh>
    <phoneticPr fontId="4"/>
  </si>
  <si>
    <t>ポンプ室給排水設備</t>
    <rPh sb="3" eb="4">
      <t>シツ</t>
    </rPh>
    <rPh sb="4" eb="5">
      <t>キュウ</t>
    </rPh>
    <rPh sb="5" eb="6">
      <t>ハイ</t>
    </rPh>
    <rPh sb="6" eb="7">
      <t>スイ</t>
    </rPh>
    <rPh sb="7" eb="9">
      <t>セツビ</t>
    </rPh>
    <phoneticPr fontId="4"/>
  </si>
  <si>
    <t>場内排水井給排水設備</t>
    <rPh sb="0" eb="2">
      <t>ジョウナイ</t>
    </rPh>
    <rPh sb="2" eb="4">
      <t>ハイスイ</t>
    </rPh>
    <rPh sb="4" eb="5">
      <t>セイ</t>
    </rPh>
    <rPh sb="5" eb="6">
      <t>キュウ</t>
    </rPh>
    <rPh sb="6" eb="8">
      <t>ハイスイ</t>
    </rPh>
    <rPh sb="8" eb="10">
      <t>セツビ</t>
    </rPh>
    <phoneticPr fontId="4"/>
  </si>
  <si>
    <t>３　空調設備</t>
    <rPh sb="2" eb="4">
      <t>クウチョウ</t>
    </rPh>
    <rPh sb="4" eb="6">
      <t>セツビ</t>
    </rPh>
    <phoneticPr fontId="4"/>
  </si>
  <si>
    <t>管理棟　事務室他</t>
    <rPh sb="4" eb="7">
      <t>ジムシツ</t>
    </rPh>
    <rPh sb="7" eb="8">
      <t>ホカ</t>
    </rPh>
    <phoneticPr fontId="4"/>
  </si>
  <si>
    <t>４　電灯・動力設備</t>
    <rPh sb="2" eb="4">
      <t>デントウ</t>
    </rPh>
    <rPh sb="5" eb="7">
      <t>ドウリョク</t>
    </rPh>
    <rPh sb="7" eb="9">
      <t>セツビ</t>
    </rPh>
    <phoneticPr fontId="4"/>
  </si>
  <si>
    <t>管理棟</t>
    <rPh sb="0" eb="2">
      <t>カンリ</t>
    </rPh>
    <rPh sb="2" eb="3">
      <t>トウ</t>
    </rPh>
    <phoneticPr fontId="4"/>
  </si>
  <si>
    <t>５　換気設備</t>
    <rPh sb="2" eb="4">
      <t>カンキ</t>
    </rPh>
    <rPh sb="4" eb="6">
      <t>セツビ</t>
    </rPh>
    <phoneticPr fontId="4"/>
  </si>
  <si>
    <t>管理棟換気設備</t>
    <rPh sb="0" eb="3">
      <t>カンリトウ</t>
    </rPh>
    <rPh sb="3" eb="5">
      <t>カンキ</t>
    </rPh>
    <rPh sb="5" eb="7">
      <t>セツビ</t>
    </rPh>
    <phoneticPr fontId="4"/>
  </si>
  <si>
    <t>ポンプ室換気設備</t>
    <rPh sb="3" eb="4">
      <t>シツ</t>
    </rPh>
    <rPh sb="4" eb="6">
      <t>カンキ</t>
    </rPh>
    <rPh sb="6" eb="8">
      <t>セツビ</t>
    </rPh>
    <phoneticPr fontId="4"/>
  </si>
  <si>
    <t>発電機室給排水設備</t>
    <rPh sb="0" eb="4">
      <t>ハツデンキシツ</t>
    </rPh>
    <rPh sb="4" eb="5">
      <t>キュウ</t>
    </rPh>
    <rPh sb="5" eb="7">
      <t>ハイスイ</t>
    </rPh>
    <rPh sb="7" eb="9">
      <t>セツビ</t>
    </rPh>
    <phoneticPr fontId="4"/>
  </si>
  <si>
    <t>６　火災報知設備</t>
    <rPh sb="2" eb="4">
      <t>カサイ</t>
    </rPh>
    <rPh sb="4" eb="6">
      <t>ホウチ</t>
    </rPh>
    <rPh sb="6" eb="8">
      <t>セツビ</t>
    </rPh>
    <phoneticPr fontId="4"/>
  </si>
  <si>
    <t>７　その他</t>
    <rPh sb="4" eb="5">
      <t>タ</t>
    </rPh>
    <phoneticPr fontId="4"/>
  </si>
  <si>
    <t>管理棟ガス設備</t>
  </si>
  <si>
    <t>管理棟浄化槽設備</t>
  </si>
  <si>
    <t>１　取水電気設備</t>
    <rPh sb="2" eb="4">
      <t>シュスイ</t>
    </rPh>
    <rPh sb="4" eb="6">
      <t>デンキ</t>
    </rPh>
    <rPh sb="6" eb="8">
      <t>セツビ</t>
    </rPh>
    <phoneticPr fontId="4"/>
  </si>
  <si>
    <t>１　配電盤（受電動力盤）</t>
    <rPh sb="2" eb="4">
      <t>ハイデン</t>
    </rPh>
    <rPh sb="4" eb="5">
      <t>バン</t>
    </rPh>
    <rPh sb="6" eb="8">
      <t>ジュデン</t>
    </rPh>
    <rPh sb="8" eb="10">
      <t>ドウリョク</t>
    </rPh>
    <rPh sb="10" eb="11">
      <t>バン</t>
    </rPh>
    <phoneticPr fontId="4"/>
  </si>
  <si>
    <t>動力制御盤</t>
    <rPh sb="2" eb="4">
      <t>セイギョ</t>
    </rPh>
    <rPh sb="4" eb="5">
      <t>バン</t>
    </rPh>
    <phoneticPr fontId="4"/>
  </si>
  <si>
    <t>直流電源装置</t>
    <rPh sb="0" eb="2">
      <t>チョクリュウ</t>
    </rPh>
    <rPh sb="2" eb="4">
      <t>デンゲン</t>
    </rPh>
    <rPh sb="4" eb="6">
      <t>ソウチ</t>
    </rPh>
    <phoneticPr fontId="4"/>
  </si>
  <si>
    <t>ﾃﾚﾒｰﾀ装置</t>
    <rPh sb="5" eb="7">
      <t>ソウチ</t>
    </rPh>
    <phoneticPr fontId="4"/>
  </si>
  <si>
    <t>濁度計</t>
    <rPh sb="0" eb="1">
      <t>ダク</t>
    </rPh>
    <rPh sb="1" eb="2">
      <t>ド</t>
    </rPh>
    <rPh sb="2" eb="3">
      <t>ケイ</t>
    </rPh>
    <phoneticPr fontId="4"/>
  </si>
  <si>
    <t>２　浄水電気設備</t>
    <rPh sb="2" eb="4">
      <t>ジョウスイ</t>
    </rPh>
    <rPh sb="4" eb="6">
      <t>デンキ</t>
    </rPh>
    <rPh sb="6" eb="8">
      <t>セツビ</t>
    </rPh>
    <phoneticPr fontId="4"/>
  </si>
  <si>
    <t>１　受変電配電設備</t>
    <rPh sb="2" eb="3">
      <t>ジュ</t>
    </rPh>
    <rPh sb="3" eb="5">
      <t>ヘンデン</t>
    </rPh>
    <rPh sb="5" eb="7">
      <t>ハイデン</t>
    </rPh>
    <rPh sb="7" eb="9">
      <t>セツビ</t>
    </rPh>
    <phoneticPr fontId="4"/>
  </si>
  <si>
    <t>受電引込線（１）</t>
    <rPh sb="0" eb="2">
      <t>ジュデン</t>
    </rPh>
    <rPh sb="2" eb="3">
      <t>ヒ</t>
    </rPh>
    <rPh sb="3" eb="4">
      <t>コ</t>
    </rPh>
    <rPh sb="4" eb="5">
      <t>セン</t>
    </rPh>
    <phoneticPr fontId="4"/>
  </si>
  <si>
    <t>送電引込盤</t>
    <rPh sb="0" eb="2">
      <t>ソウデン</t>
    </rPh>
    <rPh sb="2" eb="4">
      <t>ヒキコミ</t>
    </rPh>
    <rPh sb="4" eb="5">
      <t>バン</t>
    </rPh>
    <phoneticPr fontId="4"/>
  </si>
  <si>
    <t>受電引込線（２）</t>
    <rPh sb="0" eb="2">
      <t>ジュデン</t>
    </rPh>
    <rPh sb="2" eb="3">
      <t>ヒ</t>
    </rPh>
    <rPh sb="3" eb="4">
      <t>コ</t>
    </rPh>
    <rPh sb="4" eb="5">
      <t>セン</t>
    </rPh>
    <phoneticPr fontId="4"/>
  </si>
  <si>
    <t>受電盤</t>
  </si>
  <si>
    <t>変圧器盤（750KVA Tr盤）</t>
    <rPh sb="0" eb="3">
      <t>ヘンアツキ</t>
    </rPh>
    <rPh sb="3" eb="4">
      <t>バン</t>
    </rPh>
    <phoneticPr fontId="4"/>
  </si>
  <si>
    <t>変圧器盤（100KVA Tr盤）</t>
    <rPh sb="0" eb="3">
      <t>ヘンアツキ</t>
    </rPh>
    <rPh sb="3" eb="4">
      <t>バン</t>
    </rPh>
    <phoneticPr fontId="4"/>
  </si>
  <si>
    <t>ディーゼル発電機</t>
    <rPh sb="5" eb="8">
      <t>ハツデンキ</t>
    </rPh>
    <phoneticPr fontId="4"/>
  </si>
  <si>
    <t>交流発電機</t>
    <rPh sb="0" eb="2">
      <t>コウリュウ</t>
    </rPh>
    <rPh sb="2" eb="5">
      <t>ハツデンキ</t>
    </rPh>
    <phoneticPr fontId="4"/>
  </si>
  <si>
    <t>直流電源盤</t>
    <rPh sb="0" eb="2">
      <t>チョクリュウ</t>
    </rPh>
    <rPh sb="2" eb="4">
      <t>デンゲン</t>
    </rPh>
    <rPh sb="4" eb="5">
      <t>バン</t>
    </rPh>
    <phoneticPr fontId="4"/>
  </si>
  <si>
    <t>発電機連絡盤</t>
    <rPh sb="0" eb="2">
      <t>ハツデン</t>
    </rPh>
    <rPh sb="2" eb="3">
      <t>キ</t>
    </rPh>
    <rPh sb="3" eb="5">
      <t>レンラク</t>
    </rPh>
    <rPh sb="5" eb="6">
      <t>バン</t>
    </rPh>
    <phoneticPr fontId="4"/>
  </si>
  <si>
    <t>発電機補機盤</t>
    <rPh sb="2" eb="3">
      <t>キ</t>
    </rPh>
    <rPh sb="3" eb="4">
      <t>ホ</t>
    </rPh>
    <rPh sb="5" eb="6">
      <t>バン</t>
    </rPh>
    <phoneticPr fontId="4"/>
  </si>
  <si>
    <t>発電機盤</t>
    <rPh sb="0" eb="3">
      <t>ハツデンキ</t>
    </rPh>
    <rPh sb="3" eb="4">
      <t>バン</t>
    </rPh>
    <phoneticPr fontId="4"/>
  </si>
  <si>
    <t>き電盤</t>
  </si>
  <si>
    <t>ＭＯＦ盤</t>
  </si>
  <si>
    <t>配水ポンプC/C盤</t>
    <rPh sb="0" eb="2">
      <t>ハイスイ</t>
    </rPh>
    <rPh sb="8" eb="9">
      <t>バン</t>
    </rPh>
    <phoneticPr fontId="4"/>
  </si>
  <si>
    <t>浄水機械C/C盤</t>
    <rPh sb="0" eb="2">
      <t>ジョウスイ</t>
    </rPh>
    <rPh sb="2" eb="4">
      <t>キカイ</t>
    </rPh>
    <rPh sb="7" eb="8">
      <t>バン</t>
    </rPh>
    <phoneticPr fontId="4"/>
  </si>
  <si>
    <t>本管動力C/C盤</t>
    <rPh sb="0" eb="2">
      <t>ホンカン</t>
    </rPh>
    <rPh sb="2" eb="4">
      <t>ドウリョク</t>
    </rPh>
    <rPh sb="7" eb="8">
      <t>バン</t>
    </rPh>
    <phoneticPr fontId="4"/>
  </si>
  <si>
    <t>主ポンプ補機C/C盤</t>
    <rPh sb="0" eb="1">
      <t>シュ</t>
    </rPh>
    <rPh sb="4" eb="6">
      <t>ホキ</t>
    </rPh>
    <rPh sb="9" eb="10">
      <t>バン</t>
    </rPh>
    <phoneticPr fontId="4"/>
  </si>
  <si>
    <t>中央操作盤</t>
    <rPh sb="0" eb="2">
      <t>チュウオウ</t>
    </rPh>
    <rPh sb="2" eb="5">
      <t>ソウサバン</t>
    </rPh>
    <phoneticPr fontId="4"/>
  </si>
  <si>
    <t>原水主弁現場盤</t>
  </si>
  <si>
    <t>着水ﾊﾞｲﾊﾟｽ弁盤</t>
  </si>
  <si>
    <t>浄水ｻﾝﾌﾟﾘﾝｸﾞﾎﾟﾝﾌﾟ現場盤</t>
  </si>
  <si>
    <t>動力盤</t>
  </si>
  <si>
    <t>中央監視操作盤</t>
  </si>
  <si>
    <t>原水流量計室排水盤</t>
  </si>
  <si>
    <t>薬品注入制御</t>
  </si>
  <si>
    <t>PAC注入制御</t>
  </si>
  <si>
    <t>ﾌﾛｷｭﾚﾀｰ制御</t>
  </si>
  <si>
    <t>苛性ｿｰﾀﾞ注入制御</t>
  </si>
  <si>
    <t>配水流量計</t>
    <rPh sb="0" eb="2">
      <t>ハイスイ</t>
    </rPh>
    <rPh sb="2" eb="5">
      <t>リュウリョウケイ</t>
    </rPh>
    <phoneticPr fontId="4"/>
  </si>
  <si>
    <t>余水流量計</t>
    <rPh sb="0" eb="1">
      <t>ヨ</t>
    </rPh>
    <rPh sb="1" eb="2">
      <t>スイ</t>
    </rPh>
    <rPh sb="2" eb="5">
      <t>リュウリョウケイ</t>
    </rPh>
    <phoneticPr fontId="4"/>
  </si>
  <si>
    <t>配水圧力計測</t>
  </si>
  <si>
    <t>汚泥流量ｹｰｷ重量計測</t>
  </si>
  <si>
    <t>水質計用ｻﾝﾌﾟﾘﾝｸﾞ装置</t>
  </si>
  <si>
    <t>水質計器盤</t>
  </si>
  <si>
    <t>原水ＰＨ計</t>
    <rPh sb="0" eb="2">
      <t>ゲンスイ</t>
    </rPh>
    <rPh sb="4" eb="5">
      <t>ケイ</t>
    </rPh>
    <phoneticPr fontId="4"/>
  </si>
  <si>
    <t>原水温度計</t>
    <rPh sb="0" eb="2">
      <t>ゲンスイ</t>
    </rPh>
    <rPh sb="2" eb="5">
      <t>オンドケイ</t>
    </rPh>
    <phoneticPr fontId="4"/>
  </si>
  <si>
    <t>原水濁度計</t>
    <rPh sb="0" eb="2">
      <t>ゲンスイ</t>
    </rPh>
    <rPh sb="2" eb="4">
      <t>ダクド</t>
    </rPh>
    <rPh sb="4" eb="5">
      <t>ケイ</t>
    </rPh>
    <phoneticPr fontId="4"/>
  </si>
  <si>
    <t>処理水ＰＨ計</t>
    <rPh sb="0" eb="2">
      <t>ショリ</t>
    </rPh>
    <rPh sb="2" eb="3">
      <t>スイ</t>
    </rPh>
    <rPh sb="5" eb="6">
      <t>ケイ</t>
    </rPh>
    <phoneticPr fontId="4"/>
  </si>
  <si>
    <t>浄水濁度計</t>
    <rPh sb="0" eb="2">
      <t>ジョウスイ</t>
    </rPh>
    <rPh sb="2" eb="4">
      <t>ダクド</t>
    </rPh>
    <rPh sb="4" eb="5">
      <t>ケイ</t>
    </rPh>
    <phoneticPr fontId="4"/>
  </si>
  <si>
    <t>混和水ＰＨ計</t>
    <rPh sb="0" eb="2">
      <t>コンワ</t>
    </rPh>
    <rPh sb="2" eb="3">
      <t>スイ</t>
    </rPh>
    <rPh sb="5" eb="6">
      <t>ケイ</t>
    </rPh>
    <phoneticPr fontId="4"/>
  </si>
  <si>
    <t>低濁度計</t>
    <rPh sb="0" eb="1">
      <t>テイ</t>
    </rPh>
    <rPh sb="1" eb="3">
      <t>ダクド</t>
    </rPh>
    <rPh sb="3" eb="4">
      <t>ケイ</t>
    </rPh>
    <phoneticPr fontId="4"/>
  </si>
  <si>
    <t>高濁度計</t>
    <rPh sb="0" eb="1">
      <t>コウ</t>
    </rPh>
    <rPh sb="1" eb="3">
      <t>ダクド</t>
    </rPh>
    <rPh sb="3" eb="4">
      <t>ケイ</t>
    </rPh>
    <phoneticPr fontId="4"/>
  </si>
  <si>
    <t>浄水濁度計測装置</t>
    <rPh sb="0" eb="2">
      <t>ジョウスイ</t>
    </rPh>
    <rPh sb="2" eb="3">
      <t>ダク</t>
    </rPh>
    <rPh sb="3" eb="4">
      <t>ド</t>
    </rPh>
    <rPh sb="4" eb="6">
      <t>ケイソク</t>
    </rPh>
    <rPh sb="6" eb="8">
      <t>ソウチ</t>
    </rPh>
    <phoneticPr fontId="4"/>
  </si>
  <si>
    <t>３　配水電気設備</t>
    <rPh sb="2" eb="4">
      <t>ハイスイ</t>
    </rPh>
    <rPh sb="4" eb="6">
      <t>デンキ</t>
    </rPh>
    <rPh sb="6" eb="8">
      <t>セツビ</t>
    </rPh>
    <phoneticPr fontId="4"/>
  </si>
  <si>
    <t>１　配電盤（配水ポンプ現場盤）</t>
    <rPh sb="2" eb="4">
      <t>ハイデン</t>
    </rPh>
    <rPh sb="4" eb="5">
      <t>バン</t>
    </rPh>
    <rPh sb="6" eb="8">
      <t>ハイスイ</t>
    </rPh>
    <rPh sb="11" eb="13">
      <t>ゲンバ</t>
    </rPh>
    <rPh sb="13" eb="14">
      <t>バン</t>
    </rPh>
    <phoneticPr fontId="4"/>
  </si>
  <si>
    <t>配水ﾎﾟﾝﾌﾟ現場盤</t>
  </si>
  <si>
    <t>配水ﾎﾟﾝﾌﾟ室排水ﾎﾟﾝﾌﾟ盤</t>
  </si>
  <si>
    <t>配水本管電動弁盤</t>
  </si>
  <si>
    <t>余水電動弁盤</t>
  </si>
  <si>
    <t>４　ポンプ設備</t>
    <rPh sb="5" eb="7">
      <t>セツビ</t>
    </rPh>
    <phoneticPr fontId="4"/>
  </si>
  <si>
    <t>１　配水ポンプ（1～５号）</t>
    <rPh sb="2" eb="4">
      <t>ハイスイ</t>
    </rPh>
    <rPh sb="11" eb="12">
      <t>ゴウ</t>
    </rPh>
    <phoneticPr fontId="4"/>
  </si>
  <si>
    <t>Ｎｏ.1吐出弁</t>
    <rPh sb="4" eb="6">
      <t>ハキダ</t>
    </rPh>
    <rPh sb="6" eb="7">
      <t>ベン</t>
    </rPh>
    <phoneticPr fontId="4"/>
  </si>
  <si>
    <t>Ｎｏ.2吐出弁</t>
    <rPh sb="4" eb="6">
      <t>ハキダ</t>
    </rPh>
    <rPh sb="6" eb="7">
      <t>ベン</t>
    </rPh>
    <phoneticPr fontId="4"/>
  </si>
  <si>
    <t>Ｎｏ.3吐出弁</t>
    <rPh sb="4" eb="6">
      <t>ハキダ</t>
    </rPh>
    <rPh sb="6" eb="7">
      <t>ベン</t>
    </rPh>
    <phoneticPr fontId="4"/>
  </si>
  <si>
    <t>Ｎｏ.4吐出弁</t>
    <rPh sb="4" eb="6">
      <t>ハキダ</t>
    </rPh>
    <rPh sb="6" eb="7">
      <t>ベン</t>
    </rPh>
    <phoneticPr fontId="4"/>
  </si>
  <si>
    <t>Ｎｏ.5吐出弁</t>
    <rPh sb="4" eb="6">
      <t>ハキダ</t>
    </rPh>
    <rPh sb="6" eb="7">
      <t>ベン</t>
    </rPh>
    <phoneticPr fontId="4"/>
  </si>
  <si>
    <t>配水ﾎﾟﾝﾌﾟ吐出連結管</t>
  </si>
  <si>
    <t>配水池ﾄﾞﾚｰﾝ管</t>
  </si>
  <si>
    <t>２　排水ポンプ</t>
    <rPh sb="2" eb="4">
      <t>ハイスイ</t>
    </rPh>
    <phoneticPr fontId="4"/>
  </si>
  <si>
    <t>原水流量計室排水ﾎﾟﾝﾌﾟ</t>
  </si>
  <si>
    <t>配水ﾎﾟﾝﾌﾟ室排水ﾎﾟﾝﾌﾟ</t>
  </si>
  <si>
    <t>３　場内排水ポンプ</t>
    <rPh sb="2" eb="4">
      <t>ジョウナイ</t>
    </rPh>
    <rPh sb="4" eb="5">
      <t>ハイ</t>
    </rPh>
    <phoneticPr fontId="4"/>
  </si>
  <si>
    <t>場内排水ﾎﾟﾝﾌﾟ</t>
  </si>
  <si>
    <t>可搬用排水ﾎﾟﾝﾌﾟ</t>
  </si>
  <si>
    <t>日報作成装置</t>
    <rPh sb="0" eb="2">
      <t>ニッポウ</t>
    </rPh>
    <rPh sb="2" eb="4">
      <t>サクセイ</t>
    </rPh>
    <rPh sb="4" eb="6">
      <t>ソウチ</t>
    </rPh>
    <phoneticPr fontId="4"/>
  </si>
  <si>
    <t>１　沈殿池設備</t>
    <rPh sb="2" eb="4">
      <t>チンデン</t>
    </rPh>
    <rPh sb="4" eb="5">
      <t>イケ</t>
    </rPh>
    <phoneticPr fontId="4"/>
  </si>
  <si>
    <t>傾斜板</t>
    <rPh sb="0" eb="2">
      <t>ケイシャ</t>
    </rPh>
    <rPh sb="2" eb="3">
      <t>バン</t>
    </rPh>
    <phoneticPr fontId="4"/>
  </si>
  <si>
    <t>集水トラフ</t>
    <rPh sb="0" eb="2">
      <t>シュウスイ</t>
    </rPh>
    <phoneticPr fontId="4"/>
  </si>
  <si>
    <t>汚泥掻寄機</t>
    <rPh sb="0" eb="2">
      <t>オデイ</t>
    </rPh>
    <rPh sb="2" eb="3">
      <t>カ</t>
    </rPh>
    <rPh sb="3" eb="4">
      <t>ヨ</t>
    </rPh>
    <rPh sb="4" eb="5">
      <t>キ</t>
    </rPh>
    <phoneticPr fontId="4"/>
  </si>
  <si>
    <t>第１列ﾌﾛｷｭｰﾚﾀｰ</t>
  </si>
  <si>
    <t>第２列ﾌﾛｷｭｰﾚﾀｰ</t>
  </si>
  <si>
    <t>第３列ﾌﾛｷｭｰﾚﾀｰ</t>
  </si>
  <si>
    <t>第４列ﾌﾛｷｭｰﾚﾀｰ</t>
  </si>
  <si>
    <t>空気源設備</t>
    <rPh sb="0" eb="2">
      <t>クウキ</t>
    </rPh>
    <rPh sb="2" eb="3">
      <t>ゲン</t>
    </rPh>
    <rPh sb="3" eb="5">
      <t>セツビ</t>
    </rPh>
    <phoneticPr fontId="4"/>
  </si>
  <si>
    <t>排泥排水設備</t>
    <rPh sb="0" eb="1">
      <t>ハイ</t>
    </rPh>
    <rPh sb="1" eb="2">
      <t>ドロ</t>
    </rPh>
    <rPh sb="2" eb="4">
      <t>ハイスイ</t>
    </rPh>
    <rPh sb="4" eb="6">
      <t>セツビ</t>
    </rPh>
    <phoneticPr fontId="4"/>
  </si>
  <si>
    <t>フロキュレーター室照明</t>
    <rPh sb="8" eb="9">
      <t>シツ</t>
    </rPh>
    <rPh sb="9" eb="11">
      <t>ショウメイ</t>
    </rPh>
    <phoneticPr fontId="4"/>
  </si>
  <si>
    <t>２　着水混和池設備</t>
    <rPh sb="2" eb="4">
      <t>チャクスイ</t>
    </rPh>
    <rPh sb="4" eb="6">
      <t>コンワ</t>
    </rPh>
    <rPh sb="6" eb="7">
      <t>イケ</t>
    </rPh>
    <rPh sb="7" eb="9">
      <t>セツビ</t>
    </rPh>
    <phoneticPr fontId="4"/>
  </si>
  <si>
    <t>３　薬品注入設備</t>
    <phoneticPr fontId="4"/>
  </si>
  <si>
    <t>薬注連絡配管</t>
    <rPh sb="0" eb="2">
      <t>ヤクチュウ</t>
    </rPh>
    <rPh sb="2" eb="4">
      <t>レンラク</t>
    </rPh>
    <rPh sb="4" eb="6">
      <t>ハイカン</t>
    </rPh>
    <phoneticPr fontId="4"/>
  </si>
  <si>
    <t>PAC注入設備</t>
    <rPh sb="3" eb="5">
      <t>チュウニュウ</t>
    </rPh>
    <rPh sb="5" eb="7">
      <t>セツビ</t>
    </rPh>
    <phoneticPr fontId="4"/>
  </si>
  <si>
    <t>苛性ソーダー注入設備</t>
    <rPh sb="0" eb="2">
      <t>カセイ</t>
    </rPh>
    <rPh sb="6" eb="8">
      <t>チュウニュウ</t>
    </rPh>
    <rPh sb="8" eb="10">
      <t>セツビ</t>
    </rPh>
    <phoneticPr fontId="4"/>
  </si>
  <si>
    <t>希釈・洗浄用水圧力水設備</t>
    <rPh sb="0" eb="2">
      <t>キシャク</t>
    </rPh>
    <rPh sb="3" eb="5">
      <t>センジョウ</t>
    </rPh>
    <rPh sb="5" eb="7">
      <t>ヨウスイ</t>
    </rPh>
    <rPh sb="7" eb="9">
      <t>アツリョク</t>
    </rPh>
    <rPh sb="9" eb="10">
      <t>ミズ</t>
    </rPh>
    <rPh sb="10" eb="12">
      <t>セツビ</t>
    </rPh>
    <phoneticPr fontId="4"/>
  </si>
  <si>
    <t>薬注連絡ピット設備</t>
    <rPh sb="0" eb="2">
      <t>ヤクチュウ</t>
    </rPh>
    <rPh sb="2" eb="4">
      <t>レンラク</t>
    </rPh>
    <rPh sb="7" eb="9">
      <t>セツビ</t>
    </rPh>
    <phoneticPr fontId="4"/>
  </si>
  <si>
    <t>サンプリングポンプ設備</t>
    <rPh sb="9" eb="11">
      <t>セツビ</t>
    </rPh>
    <phoneticPr fontId="4"/>
  </si>
  <si>
    <t>水質試験設備</t>
    <rPh sb="0" eb="2">
      <t>スイシツ</t>
    </rPh>
    <rPh sb="2" eb="4">
      <t>シケン</t>
    </rPh>
    <rPh sb="4" eb="6">
      <t>セツビ</t>
    </rPh>
    <phoneticPr fontId="4"/>
  </si>
  <si>
    <t>更新事業費</t>
    <rPh sb="0" eb="2">
      <t>コウシン</t>
    </rPh>
    <rPh sb="2" eb="4">
      <t>ジギョウ</t>
    </rPh>
    <rPh sb="4" eb="5">
      <t>ヒ</t>
    </rPh>
    <phoneticPr fontId="2"/>
  </si>
  <si>
    <t>金額</t>
    <phoneticPr fontId="2"/>
  </si>
  <si>
    <t>応募者見込み</t>
    <rPh sb="0" eb="3">
      <t>オウボシャ</t>
    </rPh>
    <rPh sb="3" eb="5">
      <t>ミコ</t>
    </rPh>
    <phoneticPr fontId="2"/>
  </si>
  <si>
    <t>更新事業費</t>
    <rPh sb="0" eb="2">
      <t>コウシン</t>
    </rPh>
    <rPh sb="2" eb="5">
      <t>ジギョウヒ</t>
    </rPh>
    <phoneticPr fontId="2"/>
  </si>
  <si>
    <t>ジャパン マリンユナイテッド(株)　有明事業所</t>
  </si>
  <si>
    <t>不二ライトメタル（株）</t>
  </si>
  <si>
    <t>（株）ＬＩＸＩＬ　有明工場</t>
  </si>
  <si>
    <t>（株）イデックスクラリティー</t>
  </si>
  <si>
    <t>（株）ヤマックス</t>
  </si>
  <si>
    <t>九州オーエム（株）</t>
  </si>
  <si>
    <t>九州リゾート（株）</t>
  </si>
  <si>
    <t>有明広域行政事務組合（廃棄物焼却場）</t>
    <rPh sb="11" eb="14">
      <t>ハイキブツ</t>
    </rPh>
    <rPh sb="14" eb="17">
      <t>ショウキャクジョウ</t>
    </rPh>
    <phoneticPr fontId="2"/>
  </si>
  <si>
    <t>有明広域行政事務組合（多目的公園）</t>
    <rPh sb="11" eb="14">
      <t>タモクテキ</t>
    </rPh>
    <rPh sb="14" eb="16">
      <t>コウエン</t>
    </rPh>
    <phoneticPr fontId="2"/>
  </si>
  <si>
    <t>（株）九州トリックス</t>
  </si>
  <si>
    <t>(株)旭製作所</t>
  </si>
  <si>
    <t>(株)有明グリーンエネルギー</t>
  </si>
  <si>
    <t>(有)泰東産業</t>
    <rPh sb="0" eb="3">
      <t>ユウ</t>
    </rPh>
    <rPh sb="3" eb="5">
      <t>タイトウ</t>
    </rPh>
    <rPh sb="5" eb="7">
      <t>サンギョウ</t>
    </rPh>
    <phoneticPr fontId="2"/>
  </si>
  <si>
    <t>２　取水トンネル</t>
    <rPh sb="2" eb="4">
      <t>シュスイ</t>
    </rPh>
    <phoneticPr fontId="4"/>
  </si>
  <si>
    <t>１　導水トンネル</t>
    <rPh sb="2" eb="4">
      <t>ドウスイ</t>
    </rPh>
    <phoneticPr fontId="4"/>
  </si>
  <si>
    <t>４　送水施設</t>
    <rPh sb="2" eb="4">
      <t>ソウスイ</t>
    </rPh>
    <rPh sb="4" eb="6">
      <t>シセツ</t>
    </rPh>
    <phoneticPr fontId="4"/>
  </si>
  <si>
    <t>１　接合井</t>
    <rPh sb="2" eb="4">
      <t>セツゴウ</t>
    </rPh>
    <rPh sb="4" eb="5">
      <t>イ</t>
    </rPh>
    <phoneticPr fontId="4"/>
  </si>
  <si>
    <t>５　配水施設</t>
    <rPh sb="2" eb="4">
      <t>ハイスイ</t>
    </rPh>
    <rPh sb="4" eb="6">
      <t>シセツ</t>
    </rPh>
    <phoneticPr fontId="4"/>
  </si>
  <si>
    <t>１　配水トンネル</t>
    <rPh sb="2" eb="4">
      <t>ハイスイ</t>
    </rPh>
    <phoneticPr fontId="4"/>
  </si>
  <si>
    <t>２　分水場（分水場・ゲート）</t>
    <rPh sb="2" eb="4">
      <t>ブンスイ</t>
    </rPh>
    <rPh sb="4" eb="5">
      <t>ジョウ</t>
    </rPh>
    <rPh sb="6" eb="8">
      <t>ブンスイ</t>
    </rPh>
    <rPh sb="8" eb="9">
      <t>ジョウ</t>
    </rPh>
    <phoneticPr fontId="4"/>
  </si>
  <si>
    <t>分水場</t>
    <rPh sb="0" eb="2">
      <t>ブンスイ</t>
    </rPh>
    <rPh sb="2" eb="3">
      <t>ジョウ</t>
    </rPh>
    <phoneticPr fontId="4"/>
  </si>
  <si>
    <t>分水井角落しゲート</t>
    <rPh sb="0" eb="2">
      <t>ブンスイ</t>
    </rPh>
    <rPh sb="2" eb="3">
      <t>セイ</t>
    </rPh>
    <rPh sb="3" eb="4">
      <t>カク</t>
    </rPh>
    <rPh sb="4" eb="5">
      <t>オト</t>
    </rPh>
    <phoneticPr fontId="4"/>
  </si>
  <si>
    <t>３　分水場側溝</t>
    <rPh sb="2" eb="4">
      <t>ブンスイ</t>
    </rPh>
    <rPh sb="4" eb="5">
      <t>ジョウ</t>
    </rPh>
    <rPh sb="5" eb="7">
      <t>ソッコウ</t>
    </rPh>
    <phoneticPr fontId="4"/>
  </si>
  <si>
    <t>６　雑設備</t>
    <rPh sb="2" eb="3">
      <t>ザツ</t>
    </rPh>
    <rPh sb="3" eb="5">
      <t>セツビ</t>
    </rPh>
    <phoneticPr fontId="4"/>
  </si>
  <si>
    <t>１　道路</t>
    <rPh sb="2" eb="4">
      <t>ドウロ</t>
    </rPh>
    <phoneticPr fontId="4"/>
  </si>
  <si>
    <t>２　土捨場等</t>
    <rPh sb="2" eb="3">
      <t>ド</t>
    </rPh>
    <rPh sb="3" eb="4">
      <t>ス</t>
    </rPh>
    <rPh sb="4" eb="5">
      <t>バ</t>
    </rPh>
    <rPh sb="5" eb="6">
      <t>トウ</t>
    </rPh>
    <phoneticPr fontId="4"/>
  </si>
  <si>
    <t>３　造園</t>
    <rPh sb="2" eb="4">
      <t>ゾウエン</t>
    </rPh>
    <phoneticPr fontId="4"/>
  </si>
  <si>
    <t>１　導水管</t>
    <rPh sb="2" eb="5">
      <t>ドウスイカン</t>
    </rPh>
    <phoneticPr fontId="4"/>
  </si>
  <si>
    <t>１　送水管</t>
    <rPh sb="2" eb="5">
      <t>ソウスイカン</t>
    </rPh>
    <phoneticPr fontId="4"/>
  </si>
  <si>
    <t>１　配水本管</t>
    <rPh sb="2" eb="4">
      <t>ハイスイ</t>
    </rPh>
    <rPh sb="4" eb="6">
      <t>ホンカン</t>
    </rPh>
    <phoneticPr fontId="4"/>
  </si>
  <si>
    <t>１　導水</t>
    <rPh sb="2" eb="4">
      <t>ドウスイ</t>
    </rPh>
    <phoneticPr fontId="4"/>
  </si>
  <si>
    <t>２　送水</t>
    <rPh sb="2" eb="4">
      <t>ソウスイ</t>
    </rPh>
    <phoneticPr fontId="4"/>
  </si>
  <si>
    <t>配水本管</t>
    <rPh sb="0" eb="2">
      <t>ハイスイ</t>
    </rPh>
    <rPh sb="2" eb="4">
      <t>ホンカン</t>
    </rPh>
    <phoneticPr fontId="4"/>
  </si>
  <si>
    <t>水管橋</t>
    <rPh sb="0" eb="1">
      <t>スイ</t>
    </rPh>
    <rPh sb="1" eb="2">
      <t>カン</t>
    </rPh>
    <rPh sb="2" eb="3">
      <t>キョウ</t>
    </rPh>
    <phoneticPr fontId="4"/>
  </si>
  <si>
    <t>配水本管(荒尾産業団地）</t>
    <rPh sb="0" eb="2">
      <t>ハイスイ</t>
    </rPh>
    <rPh sb="2" eb="4">
      <t>ホンカン</t>
    </rPh>
    <rPh sb="5" eb="7">
      <t>アラオ</t>
    </rPh>
    <rPh sb="7" eb="9">
      <t>サンギョウ</t>
    </rPh>
    <rPh sb="9" eb="11">
      <t>ダンチ</t>
    </rPh>
    <phoneticPr fontId="4"/>
  </si>
  <si>
    <t>新規ユーザー</t>
    <rPh sb="0" eb="2">
      <t>シンキ</t>
    </rPh>
    <phoneticPr fontId="2"/>
  </si>
  <si>
    <t>役務費</t>
    <rPh sb="0" eb="2">
      <t>エキム</t>
    </rPh>
    <rPh sb="2" eb="3">
      <t>ヒ</t>
    </rPh>
    <phoneticPr fontId="7"/>
  </si>
  <si>
    <t>その他、工業用水等の供給に係る費用</t>
    <phoneticPr fontId="2"/>
  </si>
  <si>
    <t>有明工業用水道</t>
    <rPh sb="0" eb="2">
      <t>アリアケ</t>
    </rPh>
    <rPh sb="2" eb="5">
      <t>コウギョウヨウ</t>
    </rPh>
    <rPh sb="5" eb="7">
      <t>スイドウ</t>
    </rPh>
    <phoneticPr fontId="2"/>
  </si>
  <si>
    <t>営業収入</t>
    <rPh sb="0" eb="2">
      <t>エイギョウ</t>
    </rPh>
    <rPh sb="2" eb="4">
      <t>シュウニュウ</t>
    </rPh>
    <phoneticPr fontId="2"/>
  </si>
  <si>
    <t>営業費用</t>
    <phoneticPr fontId="2"/>
  </si>
  <si>
    <t>営業外収入</t>
    <phoneticPr fontId="2"/>
  </si>
  <si>
    <t>光熱水費（動力費を除く）</t>
    <rPh sb="5" eb="7">
      <t>ドウリョク</t>
    </rPh>
    <rPh sb="7" eb="8">
      <t>ヒ</t>
    </rPh>
    <rPh sb="9" eb="10">
      <t>ノゾ</t>
    </rPh>
    <phoneticPr fontId="7"/>
  </si>
  <si>
    <t>消耗品費（薬品費を除く）</t>
    <rPh sb="0" eb="2">
      <t>ショウモウ</t>
    </rPh>
    <rPh sb="2" eb="3">
      <t>ヒン</t>
    </rPh>
    <rPh sb="3" eb="4">
      <t>ヒ</t>
    </rPh>
    <rPh sb="5" eb="7">
      <t>ヤクヒン</t>
    </rPh>
    <rPh sb="7" eb="8">
      <t>ヒ</t>
    </rPh>
    <rPh sb="9" eb="10">
      <t>ノゾ</t>
    </rPh>
    <phoneticPr fontId="7"/>
  </si>
  <si>
    <t>手数料</t>
    <rPh sb="0" eb="1">
      <t>スウ</t>
    </rPh>
    <rPh sb="1" eb="2">
      <t>リョウ</t>
    </rPh>
    <rPh sb="2" eb="3">
      <t>ナド</t>
    </rPh>
    <phoneticPr fontId="7"/>
  </si>
  <si>
    <t>八代工業用水道</t>
    <rPh sb="0" eb="2">
      <t>ヤツシロ</t>
    </rPh>
    <rPh sb="2" eb="5">
      <t>コウギョウヨウ</t>
    </rPh>
    <rPh sb="5" eb="7">
      <t>スイドウ</t>
    </rPh>
    <phoneticPr fontId="2"/>
  </si>
  <si>
    <t>維持管理業務委託費</t>
    <rPh sb="0" eb="2">
      <t>イジ</t>
    </rPh>
    <rPh sb="2" eb="4">
      <t>カンリ</t>
    </rPh>
    <rPh sb="4" eb="6">
      <t>ギョウム</t>
    </rPh>
    <phoneticPr fontId="7"/>
  </si>
  <si>
    <t>単位：円</t>
    <rPh sb="0" eb="2">
      <t>タンイ</t>
    </rPh>
    <rPh sb="3" eb="4">
      <t>エン</t>
    </rPh>
    <phoneticPr fontId="2"/>
  </si>
  <si>
    <t>￥</t>
    <phoneticPr fontId="2"/>
  </si>
  <si>
    <t>営業活動によるキャッシュフロー</t>
    <rPh sb="0" eb="2">
      <t>エイギョウ</t>
    </rPh>
    <rPh sb="2" eb="4">
      <t>カツドウ</t>
    </rPh>
    <phoneticPr fontId="2"/>
  </si>
  <si>
    <t>投資活動によるキャッシュフロー</t>
    <phoneticPr fontId="2"/>
  </si>
  <si>
    <t>財務活動によるキャッシュフロー</t>
    <phoneticPr fontId="2"/>
  </si>
  <si>
    <t>現預金変動</t>
  </si>
  <si>
    <t>期末現預金残高</t>
  </si>
  <si>
    <t>資産</t>
    <rPh sb="0" eb="2">
      <t>シサン</t>
    </rPh>
    <phoneticPr fontId="2"/>
  </si>
  <si>
    <t>現預金</t>
    <rPh sb="0" eb="1">
      <t>ゲン</t>
    </rPh>
    <rPh sb="1" eb="3">
      <t>ヨキン</t>
    </rPh>
    <phoneticPr fontId="2"/>
  </si>
  <si>
    <t>借入金</t>
  </si>
  <si>
    <t>借入金返済</t>
  </si>
  <si>
    <t>資本金</t>
  </si>
  <si>
    <t>一般管理費</t>
    <rPh sb="0" eb="2">
      <t>イッパン</t>
    </rPh>
    <rPh sb="2" eb="5">
      <t>カンリヒ</t>
    </rPh>
    <phoneticPr fontId="7"/>
  </si>
  <si>
    <t>人件費（経営に係る人件費等を含む）</t>
    <rPh sb="0" eb="3">
      <t>ジンケンヒ</t>
    </rPh>
    <phoneticPr fontId="15"/>
  </si>
  <si>
    <t>ＹＫＫ　ＡＰ（株）　九州製造所</t>
  </si>
  <si>
    <t>（株）漢那商店</t>
  </si>
  <si>
    <t>横場工業（株）</t>
  </si>
  <si>
    <t>森山産業（株）</t>
  </si>
  <si>
    <t>ジェイエイ北九州くみあい飼料（株）</t>
  </si>
  <si>
    <t>西田精麦（株）</t>
  </si>
  <si>
    <t>八代車検センター協業組合</t>
  </si>
  <si>
    <t>日本通運（株）　八代支店</t>
  </si>
  <si>
    <t>南九州センコー株式会社</t>
  </si>
  <si>
    <t>鬼塚産業合資会社</t>
  </si>
  <si>
    <t>日本製紙（株）　八代工場</t>
  </si>
  <si>
    <t>ヤマハ熊本プロダクツ（株）</t>
  </si>
  <si>
    <t>（株）アライカーボン</t>
  </si>
  <si>
    <t>株式会社　エーブル</t>
  </si>
  <si>
    <t>井上鋼材（株）</t>
  </si>
  <si>
    <t>株式会社　南</t>
  </si>
  <si>
    <t>（有）神園交通サポートサービス</t>
  </si>
  <si>
    <t>（有）トヨダ</t>
  </si>
  <si>
    <t>八代ニチハ株式会社</t>
  </si>
  <si>
    <t>（有）中道環境開発（第二工場）</t>
  </si>
  <si>
    <t>（有）中道環境開発（第一工場）</t>
  </si>
  <si>
    <t>八代飼料（株）</t>
  </si>
  <si>
    <t>九州産廃（株）八代事業所</t>
  </si>
  <si>
    <t>大東商事(株)</t>
  </si>
  <si>
    <t>(株)児湯食鳥</t>
  </si>
  <si>
    <t>共同管理者</t>
    <rPh sb="0" eb="2">
      <t>キョウドウ</t>
    </rPh>
    <rPh sb="2" eb="4">
      <t>カンリ</t>
    </rPh>
    <rPh sb="4" eb="5">
      <t>シャ</t>
    </rPh>
    <phoneticPr fontId="2"/>
  </si>
  <si>
    <t>撤去費</t>
    <rPh sb="0" eb="2">
      <t>テッキョ</t>
    </rPh>
    <rPh sb="2" eb="3">
      <t>ヒ</t>
    </rPh>
    <phoneticPr fontId="7"/>
  </si>
  <si>
    <t>Ｎｏ</t>
    <phoneticPr fontId="4"/>
  </si>
  <si>
    <t>２　導水施設</t>
    <rPh sb="2" eb="4">
      <t>ドウスイ</t>
    </rPh>
    <rPh sb="4" eb="6">
      <t>シセツ</t>
    </rPh>
    <phoneticPr fontId="4"/>
  </si>
  <si>
    <t>３　配水</t>
    <rPh sb="2" eb="4">
      <t>ハイスイ</t>
    </rPh>
    <phoneticPr fontId="4"/>
  </si>
  <si>
    <t>２　配水支管</t>
    <rPh sb="2" eb="4">
      <t>ハイスイ</t>
    </rPh>
    <rPh sb="4" eb="6">
      <t>シカン</t>
    </rPh>
    <phoneticPr fontId="4"/>
  </si>
  <si>
    <t>２　導水ポンプ場
電気設備</t>
    <rPh sb="2" eb="4">
      <t>ドウスイ</t>
    </rPh>
    <rPh sb="7" eb="8">
      <t>ジョウ</t>
    </rPh>
    <rPh sb="9" eb="11">
      <t>デンキ</t>
    </rPh>
    <rPh sb="11" eb="13">
      <t>セツビ</t>
    </rPh>
    <phoneticPr fontId="4"/>
  </si>
  <si>
    <t>３　その他装置</t>
    <rPh sb="4" eb="5">
      <t>タ</t>
    </rPh>
    <rPh sb="5" eb="7">
      <t>ソウチ</t>
    </rPh>
    <phoneticPr fontId="4"/>
  </si>
  <si>
    <t>１　屋外照明</t>
    <rPh sb="2" eb="4">
      <t>オクガイ</t>
    </rPh>
    <rPh sb="4" eb="6">
      <t>ショウメイ</t>
    </rPh>
    <phoneticPr fontId="4"/>
  </si>
  <si>
    <t>取水口屋外照明</t>
  </si>
  <si>
    <t>導水屋外照明</t>
  </si>
  <si>
    <t>浄水屋外照明</t>
  </si>
  <si>
    <t>送水屋外照明</t>
  </si>
  <si>
    <t>分水場屋外照明</t>
  </si>
  <si>
    <t>３　放送設備</t>
    <rPh sb="2" eb="4">
      <t>ホウソウ</t>
    </rPh>
    <rPh sb="4" eb="6">
      <t>セツビ</t>
    </rPh>
    <phoneticPr fontId="4"/>
  </si>
  <si>
    <t>放送設備</t>
  </si>
  <si>
    <t>５　無線電話装置</t>
    <rPh sb="2" eb="4">
      <t>ムセン</t>
    </rPh>
    <rPh sb="4" eb="6">
      <t>デンワ</t>
    </rPh>
    <rPh sb="6" eb="8">
      <t>ソウチ</t>
    </rPh>
    <phoneticPr fontId="4"/>
  </si>
  <si>
    <t>無線電話装置</t>
  </si>
  <si>
    <t>６　無線機</t>
    <rPh sb="2" eb="4">
      <t>ムセン</t>
    </rPh>
    <rPh sb="4" eb="5">
      <t>キ</t>
    </rPh>
    <phoneticPr fontId="4"/>
  </si>
  <si>
    <t>無線機</t>
  </si>
  <si>
    <t>７　ケーキホッパー避雷針</t>
    <rPh sb="9" eb="12">
      <t>ヒライシン</t>
    </rPh>
    <phoneticPr fontId="4"/>
  </si>
  <si>
    <t>ｹｰｷﾎｯﾊﾟ避雷針</t>
  </si>
  <si>
    <t>変動費</t>
    <rPh sb="0" eb="2">
      <t>ヘンドウ</t>
    </rPh>
    <rPh sb="2" eb="3">
      <t>ヒ</t>
    </rPh>
    <phoneticPr fontId="7"/>
  </si>
  <si>
    <t>固定費</t>
    <rPh sb="0" eb="3">
      <t>コテイヒ</t>
    </rPh>
    <phoneticPr fontId="7"/>
  </si>
  <si>
    <t>事業年度1年目</t>
    <rPh sb="0" eb="2">
      <t>ジギョウ</t>
    </rPh>
    <rPh sb="2" eb="4">
      <t>ネンド</t>
    </rPh>
    <rPh sb="5" eb="7">
      <t>ネンメ</t>
    </rPh>
    <phoneticPr fontId="2"/>
  </si>
  <si>
    <t>事業年度2年目</t>
    <rPh sb="0" eb="2">
      <t>ジギョウ</t>
    </rPh>
    <rPh sb="2" eb="4">
      <t>ネンド</t>
    </rPh>
    <rPh sb="5" eb="7">
      <t>ネンメ</t>
    </rPh>
    <phoneticPr fontId="2"/>
  </si>
  <si>
    <t>事業年度3年目</t>
    <rPh sb="0" eb="2">
      <t>ジギョウ</t>
    </rPh>
    <rPh sb="2" eb="4">
      <t>ネンド</t>
    </rPh>
    <rPh sb="5" eb="7">
      <t>ネンメ</t>
    </rPh>
    <phoneticPr fontId="2"/>
  </si>
  <si>
    <t>事業年度4年目</t>
    <rPh sb="0" eb="2">
      <t>ジギョウ</t>
    </rPh>
    <rPh sb="2" eb="4">
      <t>ネンド</t>
    </rPh>
    <rPh sb="5" eb="7">
      <t>ネンメ</t>
    </rPh>
    <phoneticPr fontId="2"/>
  </si>
  <si>
    <t>事業年度5年目</t>
    <rPh sb="0" eb="2">
      <t>ジギョウ</t>
    </rPh>
    <rPh sb="2" eb="4">
      <t>ネンド</t>
    </rPh>
    <rPh sb="5" eb="7">
      <t>ネンメ</t>
    </rPh>
    <phoneticPr fontId="2"/>
  </si>
  <si>
    <t>事業年度6年目</t>
    <rPh sb="0" eb="2">
      <t>ジギョウ</t>
    </rPh>
    <rPh sb="2" eb="4">
      <t>ネンド</t>
    </rPh>
    <rPh sb="5" eb="7">
      <t>ネンメ</t>
    </rPh>
    <phoneticPr fontId="2"/>
  </si>
  <si>
    <t>事業年度7年目</t>
    <rPh sb="0" eb="2">
      <t>ジギョウ</t>
    </rPh>
    <rPh sb="2" eb="4">
      <t>ネンド</t>
    </rPh>
    <rPh sb="5" eb="7">
      <t>ネンメ</t>
    </rPh>
    <phoneticPr fontId="2"/>
  </si>
  <si>
    <t>事業年度8年目</t>
    <rPh sb="0" eb="2">
      <t>ジギョウ</t>
    </rPh>
    <rPh sb="2" eb="4">
      <t>ネンド</t>
    </rPh>
    <rPh sb="5" eb="7">
      <t>ネンメ</t>
    </rPh>
    <phoneticPr fontId="2"/>
  </si>
  <si>
    <t>事業年度9年目</t>
    <rPh sb="0" eb="2">
      <t>ジギョウ</t>
    </rPh>
    <rPh sb="2" eb="4">
      <t>ネンド</t>
    </rPh>
    <rPh sb="5" eb="7">
      <t>ネンメ</t>
    </rPh>
    <phoneticPr fontId="2"/>
  </si>
  <si>
    <t>事業年度10年目</t>
    <rPh sb="0" eb="2">
      <t>ジギョウ</t>
    </rPh>
    <rPh sb="2" eb="4">
      <t>ネンド</t>
    </rPh>
    <rPh sb="6" eb="8">
      <t>ネンメ</t>
    </rPh>
    <phoneticPr fontId="2"/>
  </si>
  <si>
    <t>事業年度11年目</t>
    <rPh sb="0" eb="2">
      <t>ジギョウ</t>
    </rPh>
    <rPh sb="2" eb="4">
      <t>ネンド</t>
    </rPh>
    <rPh sb="6" eb="8">
      <t>ネンメ</t>
    </rPh>
    <phoneticPr fontId="2"/>
  </si>
  <si>
    <t>事業年度12年目</t>
    <rPh sb="0" eb="2">
      <t>ジギョウ</t>
    </rPh>
    <rPh sb="2" eb="4">
      <t>ネンド</t>
    </rPh>
    <rPh sb="6" eb="8">
      <t>ネンメ</t>
    </rPh>
    <phoneticPr fontId="2"/>
  </si>
  <si>
    <t>事業年度13年目</t>
    <rPh sb="0" eb="2">
      <t>ジギョウ</t>
    </rPh>
    <rPh sb="2" eb="4">
      <t>ネンド</t>
    </rPh>
    <rPh sb="6" eb="8">
      <t>ネンメ</t>
    </rPh>
    <phoneticPr fontId="2"/>
  </si>
  <si>
    <t>事業年度14年目</t>
    <rPh sb="0" eb="2">
      <t>ジギョウ</t>
    </rPh>
    <rPh sb="2" eb="4">
      <t>ネンド</t>
    </rPh>
    <rPh sb="6" eb="8">
      <t>ネンメ</t>
    </rPh>
    <phoneticPr fontId="2"/>
  </si>
  <si>
    <t>事業年度15年目</t>
    <rPh sb="0" eb="2">
      <t>ジギョウ</t>
    </rPh>
    <rPh sb="2" eb="4">
      <t>ネンド</t>
    </rPh>
    <rPh sb="6" eb="8">
      <t>ネンメ</t>
    </rPh>
    <phoneticPr fontId="2"/>
  </si>
  <si>
    <t>事業年度16年目</t>
    <rPh sb="0" eb="2">
      <t>ジギョウ</t>
    </rPh>
    <rPh sb="2" eb="4">
      <t>ネンド</t>
    </rPh>
    <rPh sb="6" eb="8">
      <t>ネンメ</t>
    </rPh>
    <phoneticPr fontId="2"/>
  </si>
  <si>
    <t>事業年度17年目</t>
    <rPh sb="0" eb="2">
      <t>ジギョウ</t>
    </rPh>
    <rPh sb="2" eb="4">
      <t>ネンド</t>
    </rPh>
    <rPh sb="6" eb="8">
      <t>ネンメ</t>
    </rPh>
    <phoneticPr fontId="2"/>
  </si>
  <si>
    <t>事業年度18年目</t>
    <rPh sb="0" eb="2">
      <t>ジギョウ</t>
    </rPh>
    <rPh sb="2" eb="4">
      <t>ネンド</t>
    </rPh>
    <rPh sb="6" eb="8">
      <t>ネンメ</t>
    </rPh>
    <phoneticPr fontId="2"/>
  </si>
  <si>
    <t>事業年度19年目</t>
    <rPh sb="0" eb="2">
      <t>ジギョウ</t>
    </rPh>
    <rPh sb="2" eb="4">
      <t>ネンド</t>
    </rPh>
    <rPh sb="6" eb="8">
      <t>ネンメ</t>
    </rPh>
    <phoneticPr fontId="2"/>
  </si>
  <si>
    <t>事業年度20年目</t>
    <rPh sb="0" eb="2">
      <t>ジギョウ</t>
    </rPh>
    <rPh sb="2" eb="4">
      <t>ネンド</t>
    </rPh>
    <rPh sb="6" eb="8">
      <t>ネンメ</t>
    </rPh>
    <phoneticPr fontId="2"/>
  </si>
  <si>
    <t>4月</t>
    <rPh sb="1" eb="2">
      <t>ガツ</t>
    </rPh>
    <phoneticPr fontId="2"/>
  </si>
  <si>
    <t>5月</t>
    <rPh sb="1" eb="2">
      <t>ガツ</t>
    </rPh>
    <phoneticPr fontId="2"/>
  </si>
  <si>
    <t>6月</t>
  </si>
  <si>
    <t>7月</t>
  </si>
  <si>
    <t>8月</t>
  </si>
  <si>
    <t>9月</t>
  </si>
  <si>
    <t>10月</t>
  </si>
  <si>
    <t>11月</t>
  </si>
  <si>
    <t>12月</t>
  </si>
  <si>
    <t>1月</t>
  </si>
  <si>
    <t>2月</t>
  </si>
  <si>
    <t>3月</t>
  </si>
  <si>
    <t>特定使用水量</t>
    <rPh sb="0" eb="1">
      <t>スイリョウ</t>
    </rPh>
    <phoneticPr fontId="2"/>
  </si>
  <si>
    <t>※　任意事業に係る収入及び費用については、任意の様式にて事業期間中の損益見通しが分かる資料（損益計算書等）を添付すること。</t>
    <rPh sb="21" eb="23">
      <t>ニンイ</t>
    </rPh>
    <rPh sb="24" eb="26">
      <t>ヨウシキ</t>
    </rPh>
    <phoneticPr fontId="7"/>
  </si>
  <si>
    <t>※　不足している費目があれば、必要に応じて項目を追加すること。</t>
    <rPh sb="2" eb="4">
      <t>フソク</t>
    </rPh>
    <rPh sb="8" eb="10">
      <t>ヒモク</t>
    </rPh>
    <phoneticPr fontId="2"/>
  </si>
  <si>
    <t>※　支払利息については、借入種別（長期、短期など）ごとに費用を記載すること。</t>
    <rPh sb="2" eb="4">
      <t>シハライ</t>
    </rPh>
    <rPh sb="4" eb="6">
      <t>リソク</t>
    </rPh>
    <rPh sb="12" eb="14">
      <t>カリイレ</t>
    </rPh>
    <rPh sb="14" eb="16">
      <t>シュベツ</t>
    </rPh>
    <rPh sb="17" eb="19">
      <t>チョウキ</t>
    </rPh>
    <rPh sb="20" eb="22">
      <t>タンキ</t>
    </rPh>
    <rPh sb="28" eb="30">
      <t>ヒヨウ</t>
    </rPh>
    <rPh sb="31" eb="33">
      <t>キサイ</t>
    </rPh>
    <phoneticPr fontId="7"/>
  </si>
  <si>
    <t>運営権者経費</t>
    <rPh sb="0" eb="2">
      <t>ウンエイ</t>
    </rPh>
    <rPh sb="2" eb="4">
      <t>ケンジャ</t>
    </rPh>
    <rPh sb="4" eb="6">
      <t>ケイヒ</t>
    </rPh>
    <phoneticPr fontId="2"/>
  </si>
  <si>
    <t>４　雑設備</t>
    <rPh sb="2" eb="3">
      <t>ザツ</t>
    </rPh>
    <rPh sb="3" eb="5">
      <t>セツビ</t>
    </rPh>
    <phoneticPr fontId="4"/>
  </si>
  <si>
    <t>２　その他雑設備</t>
    <rPh sb="4" eb="5">
      <t>タ</t>
    </rPh>
    <rPh sb="5" eb="6">
      <t>ザツ</t>
    </rPh>
    <rPh sb="6" eb="8">
      <t>セツビ</t>
    </rPh>
    <phoneticPr fontId="4"/>
  </si>
  <si>
    <t>１　脱水棟</t>
    <rPh sb="2" eb="4">
      <t>ダッスイ</t>
    </rPh>
    <rPh sb="4" eb="5">
      <t>トウ</t>
    </rPh>
    <phoneticPr fontId="4"/>
  </si>
  <si>
    <t>５　脱水機棟建築設備</t>
    <rPh sb="2" eb="5">
      <t>ダッスイキ</t>
    </rPh>
    <rPh sb="5" eb="6">
      <t>トウ</t>
    </rPh>
    <rPh sb="6" eb="8">
      <t>ケンチク</t>
    </rPh>
    <rPh sb="8" eb="10">
      <t>セツビ</t>
    </rPh>
    <phoneticPr fontId="4"/>
  </si>
  <si>
    <t>脱水機棟本体</t>
  </si>
  <si>
    <t>脱水機棟電灯電力設備</t>
  </si>
  <si>
    <t>脱水機棟給排水設備</t>
  </si>
  <si>
    <t>脱水機棟ガス設備</t>
  </si>
  <si>
    <t>脱水機棟衛生設備</t>
  </si>
  <si>
    <t>脱水機棟換気設備</t>
  </si>
  <si>
    <t>脱水機棟騒音防止設備</t>
  </si>
  <si>
    <t>脱水機棟照明設備</t>
  </si>
  <si>
    <t>１　導水管</t>
    <rPh sb="4" eb="5">
      <t>カン</t>
    </rPh>
    <phoneticPr fontId="4"/>
  </si>
  <si>
    <t>２　配水</t>
    <rPh sb="2" eb="4">
      <t>ハイスイ</t>
    </rPh>
    <phoneticPr fontId="4"/>
  </si>
  <si>
    <t>配水本管(1)</t>
    <rPh sb="0" eb="2">
      <t>ハイスイ</t>
    </rPh>
    <rPh sb="2" eb="4">
      <t>ホンカン</t>
    </rPh>
    <phoneticPr fontId="4"/>
  </si>
  <si>
    <t>配水管（新港町3丁目分）</t>
    <rPh sb="0" eb="3">
      <t>ハイスイカン</t>
    </rPh>
    <rPh sb="4" eb="5">
      <t>シン</t>
    </rPh>
    <rPh sb="5" eb="6">
      <t>ミナト</t>
    </rPh>
    <rPh sb="6" eb="7">
      <t>マチ</t>
    </rPh>
    <rPh sb="8" eb="10">
      <t>チョウメ</t>
    </rPh>
    <rPh sb="10" eb="11">
      <t>ブン</t>
    </rPh>
    <phoneticPr fontId="4"/>
  </si>
  <si>
    <t>配水管（新港町2丁目分）</t>
    <rPh sb="0" eb="3">
      <t>ハイスイカン</t>
    </rPh>
    <rPh sb="4" eb="5">
      <t>シン</t>
    </rPh>
    <rPh sb="5" eb="6">
      <t>ミナト</t>
    </rPh>
    <rPh sb="6" eb="7">
      <t>マチ</t>
    </rPh>
    <rPh sb="8" eb="10">
      <t>チョウメ</t>
    </rPh>
    <rPh sb="10" eb="11">
      <t>ブン</t>
    </rPh>
    <phoneticPr fontId="4"/>
  </si>
  <si>
    <t>２　配水支管</t>
    <rPh sb="4" eb="6">
      <t>シカン</t>
    </rPh>
    <phoneticPr fontId="4"/>
  </si>
  <si>
    <t>配水管</t>
  </si>
  <si>
    <t>配水管（寿屋分）</t>
  </si>
  <si>
    <t>配水管（十条製紙分）</t>
  </si>
  <si>
    <t>配水管（西田精麦分）</t>
  </si>
  <si>
    <t>配水支管（福岡タルク分）</t>
  </si>
  <si>
    <t>配水管</t>
    <rPh sb="0" eb="3">
      <t>ハイスイカン</t>
    </rPh>
    <phoneticPr fontId="4"/>
  </si>
  <si>
    <t>配水管（中道環境分）</t>
    <rPh sb="0" eb="3">
      <t>ハイスイカン</t>
    </rPh>
    <rPh sb="4" eb="6">
      <t>ナカミチ</t>
    </rPh>
    <rPh sb="6" eb="8">
      <t>カンキョウ</t>
    </rPh>
    <rPh sb="8" eb="9">
      <t>ブン</t>
    </rPh>
    <phoneticPr fontId="4"/>
  </si>
  <si>
    <t>５　その他装置</t>
    <rPh sb="4" eb="5">
      <t>タ</t>
    </rPh>
    <rPh sb="5" eb="7">
      <t>ソウチ</t>
    </rPh>
    <phoneticPr fontId="4"/>
  </si>
  <si>
    <t>屋外管路</t>
    <rPh sb="0" eb="2">
      <t>オクガイ</t>
    </rPh>
    <rPh sb="2" eb="4">
      <t>カンロ</t>
    </rPh>
    <phoneticPr fontId="4"/>
  </si>
  <si>
    <t>柱上避雷器</t>
  </si>
  <si>
    <t>脱湿機空気圧縮機</t>
    <rPh sb="0" eb="1">
      <t>ダツ</t>
    </rPh>
    <rPh sb="1" eb="2">
      <t>シツ</t>
    </rPh>
    <rPh sb="2" eb="3">
      <t>キ</t>
    </rPh>
    <rPh sb="3" eb="5">
      <t>クウキ</t>
    </rPh>
    <rPh sb="5" eb="8">
      <t>アッシュクキ</t>
    </rPh>
    <phoneticPr fontId="4"/>
  </si>
  <si>
    <t>２　汚泥処理設備</t>
    <rPh sb="2" eb="4">
      <t>オデイ</t>
    </rPh>
    <rPh sb="4" eb="6">
      <t>ショリ</t>
    </rPh>
    <rPh sb="6" eb="8">
      <t>セツビ</t>
    </rPh>
    <phoneticPr fontId="4"/>
  </si>
  <si>
    <t>１　濃縮機械設備</t>
    <rPh sb="2" eb="4">
      <t>ノウシュク</t>
    </rPh>
    <rPh sb="4" eb="6">
      <t>キカイ</t>
    </rPh>
    <rPh sb="6" eb="8">
      <t>セツビ</t>
    </rPh>
    <phoneticPr fontId="4"/>
  </si>
  <si>
    <t>汚泥移送設備</t>
  </si>
  <si>
    <t>濃縮槽汚泥掻寄機</t>
  </si>
  <si>
    <t>汚泥引抜ﾎﾟﾝﾌﾟ</t>
  </si>
  <si>
    <t>上澄水還元設備</t>
  </si>
  <si>
    <t>２　脱水機械設備</t>
    <rPh sb="2" eb="4">
      <t>ダッスイ</t>
    </rPh>
    <rPh sb="4" eb="6">
      <t>キカイ</t>
    </rPh>
    <rPh sb="6" eb="8">
      <t>セツビ</t>
    </rPh>
    <phoneticPr fontId="4"/>
  </si>
  <si>
    <t>加圧脱水機</t>
  </si>
  <si>
    <t>圧油ﾎﾟﾝﾌﾟﾕﾆｯﾄ</t>
  </si>
  <si>
    <t>汚泥圧入装置</t>
  </si>
  <si>
    <t>加圧水ﾎﾟﾝﾌﾟ</t>
  </si>
  <si>
    <t>ﾌﾞﾛｰ用ｺﾝﾌﾟﾚｯｻｰ</t>
  </si>
  <si>
    <t>計装用ｺﾝﾌﾟﾚｯｻｰ</t>
  </si>
  <si>
    <t>脱水機用点検歩廊</t>
  </si>
  <si>
    <t>給水装置</t>
  </si>
  <si>
    <t>３　ケーキ搬出設備</t>
    <phoneticPr fontId="4"/>
  </si>
  <si>
    <t>２　ケーキホッパー</t>
    <phoneticPr fontId="4"/>
  </si>
  <si>
    <t>４　汚泥電気計装設備</t>
    <rPh sb="8" eb="10">
      <t>セツビ</t>
    </rPh>
    <phoneticPr fontId="4"/>
  </si>
  <si>
    <t>１　配電盤</t>
    <rPh sb="2" eb="5">
      <t>ハイデンバン</t>
    </rPh>
    <phoneticPr fontId="4"/>
  </si>
  <si>
    <t>継電器盤</t>
  </si>
  <si>
    <t>濃縮槽掻寄機盤</t>
  </si>
  <si>
    <t>濃縮槽ﾎﾟﾝﾌﾟ盤</t>
  </si>
  <si>
    <t>脱水機補機盤</t>
  </si>
  <si>
    <t>脱水機操作盤</t>
  </si>
  <si>
    <t>ｹｰｷﾎｯﾊﾟ盤</t>
  </si>
  <si>
    <t>汚泥受槽ﾎﾟﾝﾌﾟ盤</t>
  </si>
  <si>
    <t>電磁弁ﾎﾞｯｸｽ</t>
  </si>
  <si>
    <t>濃縮槽液面計測</t>
  </si>
  <si>
    <t>汚泥流量計測</t>
  </si>
  <si>
    <t>汚泥ｹｰｷ重量計測</t>
  </si>
  <si>
    <t>浄水場屋外照明</t>
  </si>
  <si>
    <t>屋外水銀灯</t>
  </si>
  <si>
    <t>２　構内電話装置</t>
    <phoneticPr fontId="4"/>
  </si>
  <si>
    <t>３　避雷針（ホッパ付）</t>
    <rPh sb="2" eb="5">
      <t>ヒライシン</t>
    </rPh>
    <rPh sb="9" eb="10">
      <t>ツ</t>
    </rPh>
    <phoneticPr fontId="4"/>
  </si>
  <si>
    <t>騒音防止設備（汚泥処理棟）</t>
    <rPh sb="0" eb="2">
      <t>ソウオン</t>
    </rPh>
    <rPh sb="2" eb="4">
      <t>ボウシ</t>
    </rPh>
    <rPh sb="4" eb="6">
      <t>セツビ</t>
    </rPh>
    <rPh sb="7" eb="9">
      <t>オデイ</t>
    </rPh>
    <rPh sb="9" eb="11">
      <t>ショリ</t>
    </rPh>
    <rPh sb="11" eb="12">
      <t>トウ</t>
    </rPh>
    <phoneticPr fontId="4"/>
  </si>
  <si>
    <t>管理棟騒音防止設備</t>
    <rPh sb="0" eb="3">
      <t>カンリトウ</t>
    </rPh>
    <rPh sb="3" eb="5">
      <t>ソウオン</t>
    </rPh>
    <rPh sb="5" eb="7">
      <t>ボウシ</t>
    </rPh>
    <rPh sb="7" eb="9">
      <t>セツビ</t>
    </rPh>
    <phoneticPr fontId="4"/>
  </si>
  <si>
    <t>負担率</t>
    <rPh sb="0" eb="2">
      <t>フタン</t>
    </rPh>
    <rPh sb="2" eb="3">
      <t>リツ</t>
    </rPh>
    <phoneticPr fontId="2"/>
  </si>
  <si>
    <t>運営権者経費収入</t>
    <rPh sb="0" eb="2">
      <t>ウンエイ</t>
    </rPh>
    <rPh sb="2" eb="3">
      <t>ケン</t>
    </rPh>
    <rPh sb="3" eb="4">
      <t>ジャ</t>
    </rPh>
    <rPh sb="4" eb="6">
      <t>ケイヒ</t>
    </rPh>
    <rPh sb="6" eb="8">
      <t>シュウニュウ</t>
    </rPh>
    <phoneticPr fontId="2"/>
  </si>
  <si>
    <t>建設負担金</t>
    <rPh sb="0" eb="2">
      <t>ケンセツ</t>
    </rPh>
    <rPh sb="2" eb="5">
      <t>フタンキン</t>
    </rPh>
    <rPh sb="3" eb="4">
      <t>タン</t>
    </rPh>
    <rPh sb="4" eb="5">
      <t>キン</t>
    </rPh>
    <phoneticPr fontId="7"/>
  </si>
  <si>
    <t>年度</t>
    <rPh sb="0" eb="1">
      <t>ネン</t>
    </rPh>
    <rPh sb="1" eb="2">
      <t>ド</t>
    </rPh>
    <phoneticPr fontId="2"/>
  </si>
  <si>
    <t>日数</t>
    <rPh sb="0" eb="2">
      <t>ニッスウ</t>
    </rPh>
    <phoneticPr fontId="2"/>
  </si>
  <si>
    <t>熊本県工業用水道分</t>
    <rPh sb="0" eb="3">
      <t>クマモトケン</t>
    </rPh>
    <rPh sb="3" eb="5">
      <t>コウギョウ</t>
    </rPh>
    <rPh sb="5" eb="7">
      <t>ヨウスイ</t>
    </rPh>
    <rPh sb="7" eb="8">
      <t>ドウ</t>
    </rPh>
    <rPh sb="8" eb="9">
      <t>ブン</t>
    </rPh>
    <phoneticPr fontId="2"/>
  </si>
  <si>
    <t>共同管理者分</t>
    <rPh sb="0" eb="2">
      <t>キョウドウ</t>
    </rPh>
    <rPh sb="2" eb="5">
      <t>カンリシャ</t>
    </rPh>
    <rPh sb="5" eb="6">
      <t>ブン</t>
    </rPh>
    <phoneticPr fontId="2"/>
  </si>
  <si>
    <t>既存契約ユーザー</t>
    <rPh sb="0" eb="2">
      <t>キゾン</t>
    </rPh>
    <rPh sb="2" eb="4">
      <t>ケイヤク</t>
    </rPh>
    <phoneticPr fontId="2"/>
  </si>
  <si>
    <t>円/㎥</t>
    <rPh sb="0" eb="1">
      <t>エン</t>
    </rPh>
    <phoneticPr fontId="2"/>
  </si>
  <si>
    <t>単価：</t>
    <rPh sb="0" eb="2">
      <t>タンカ</t>
    </rPh>
    <phoneticPr fontId="2"/>
  </si>
  <si>
    <t>１　工業用水道料金収入</t>
    <rPh sb="2" eb="4">
      <t>コウギョウ</t>
    </rPh>
    <rPh sb="4" eb="6">
      <t>ヨウスイ</t>
    </rPh>
    <rPh sb="6" eb="7">
      <t>ドウ</t>
    </rPh>
    <rPh sb="7" eb="9">
      <t>リョウキン</t>
    </rPh>
    <rPh sb="9" eb="11">
      <t>シュウニュウ</t>
    </rPh>
    <phoneticPr fontId="2"/>
  </si>
  <si>
    <t>按分率</t>
    <rPh sb="0" eb="2">
      <t>アンブン</t>
    </rPh>
    <rPh sb="2" eb="3">
      <t>リツ</t>
    </rPh>
    <phoneticPr fontId="2"/>
  </si>
  <si>
    <t>応募者必須記入欄</t>
    <rPh sb="0" eb="3">
      <t>オウボシャ</t>
    </rPh>
    <rPh sb="3" eb="5">
      <t>ヒッス</t>
    </rPh>
    <rPh sb="5" eb="7">
      <t>キニュウ</t>
    </rPh>
    <rPh sb="7" eb="8">
      <t>ラン</t>
    </rPh>
    <phoneticPr fontId="2"/>
  </si>
  <si>
    <t>応募者必須記入欄</t>
    <rPh sb="3" eb="5">
      <t>ヒッス</t>
    </rPh>
    <phoneticPr fontId="2"/>
  </si>
  <si>
    <t>※　数式は参考であり、算定結果の責任は応募者が負うものとする。</t>
    <rPh sb="2" eb="4">
      <t>スウシキ</t>
    </rPh>
    <rPh sb="5" eb="7">
      <t>サンコウ</t>
    </rPh>
    <rPh sb="11" eb="13">
      <t>サンテイ</t>
    </rPh>
    <rPh sb="13" eb="15">
      <t>ケッカ</t>
    </rPh>
    <rPh sb="16" eb="18">
      <t>セキニン</t>
    </rPh>
    <rPh sb="19" eb="22">
      <t>オウボシャ</t>
    </rPh>
    <rPh sb="23" eb="24">
      <t>オ</t>
    </rPh>
    <phoneticPr fontId="2"/>
  </si>
  <si>
    <t>令和二年(2020年)●月●日</t>
    <rPh sb="2" eb="3">
      <t>ニ</t>
    </rPh>
    <phoneticPr fontId="2"/>
  </si>
  <si>
    <t>熊本県知事　蒲島　郁夫　様</t>
    <phoneticPr fontId="2"/>
  </si>
  <si>
    <t>応募企業名又は応募コンソーシアム名</t>
  </si>
  <si>
    <t>代表企業 商号又は名称</t>
    <phoneticPr fontId="2"/>
  </si>
  <si>
    <t>代 表 者 名</t>
    <phoneticPr fontId="2"/>
  </si>
  <si>
    <t>維持管理負担金</t>
    <rPh sb="0" eb="2">
      <t>イジ</t>
    </rPh>
    <rPh sb="2" eb="4">
      <t>カンリ</t>
    </rPh>
    <rPh sb="4" eb="7">
      <t>フタンキン</t>
    </rPh>
    <phoneticPr fontId="2"/>
  </si>
  <si>
    <t>維持管理負担金</t>
    <rPh sb="0" eb="2">
      <t>イジ</t>
    </rPh>
    <rPh sb="2" eb="4">
      <t>カンリ</t>
    </rPh>
    <rPh sb="4" eb="7">
      <t>フタンキン</t>
    </rPh>
    <phoneticPr fontId="7"/>
  </si>
  <si>
    <t>償却費対象額</t>
    <phoneticPr fontId="2"/>
  </si>
  <si>
    <t>更新投資負担金（県負担）</t>
    <rPh sb="0" eb="2">
      <t>コウシン</t>
    </rPh>
    <rPh sb="2" eb="4">
      <t>トウシ</t>
    </rPh>
    <rPh sb="4" eb="7">
      <t>フタンキン</t>
    </rPh>
    <rPh sb="8" eb="9">
      <t>ケン</t>
    </rPh>
    <rPh sb="9" eb="11">
      <t>フタン</t>
    </rPh>
    <phoneticPr fontId="2"/>
  </si>
  <si>
    <t>更新事業費（運営権者負担）</t>
    <rPh sb="0" eb="2">
      <t>コウシン</t>
    </rPh>
    <rPh sb="2" eb="4">
      <t>ジギョウ</t>
    </rPh>
    <rPh sb="4" eb="5">
      <t>ヒ</t>
    </rPh>
    <rPh sb="6" eb="8">
      <t>ウンエイ</t>
    </rPh>
    <rPh sb="8" eb="10">
      <t>ケンジャ</t>
    </rPh>
    <rPh sb="10" eb="12">
      <t>フタン</t>
    </rPh>
    <phoneticPr fontId="2"/>
  </si>
  <si>
    <t>建設負担金</t>
    <rPh sb="0" eb="2">
      <t>ケンセツ</t>
    </rPh>
    <rPh sb="2" eb="5">
      <t>フタンキン</t>
    </rPh>
    <phoneticPr fontId="2"/>
  </si>
  <si>
    <r>
      <t>※　変動費の単価は給水量1ｍ</t>
    </r>
    <r>
      <rPr>
        <vertAlign val="superscript"/>
        <sz val="11"/>
        <rFont val="ＭＳ ゴシック"/>
        <family val="3"/>
        <charset val="128"/>
      </rPr>
      <t>3</t>
    </r>
    <r>
      <rPr>
        <sz val="11"/>
        <rFont val="ＭＳ ゴシック"/>
        <family val="3"/>
        <charset val="128"/>
      </rPr>
      <t>当たり費用を記入すること。</t>
    </r>
    <rPh sb="2" eb="4">
      <t>ヘンドウ</t>
    </rPh>
    <rPh sb="4" eb="5">
      <t>ヒ</t>
    </rPh>
    <rPh sb="6" eb="8">
      <t>タンカ</t>
    </rPh>
    <rPh sb="9" eb="11">
      <t>キュウスイ</t>
    </rPh>
    <rPh sb="11" eb="12">
      <t>リョウ</t>
    </rPh>
    <rPh sb="15" eb="16">
      <t>ア</t>
    </rPh>
    <rPh sb="18" eb="20">
      <t>ヒヨウ</t>
    </rPh>
    <rPh sb="21" eb="23">
      <t>キニュウ</t>
    </rPh>
    <phoneticPr fontId="2"/>
  </si>
  <si>
    <t>変動費分</t>
    <rPh sb="0" eb="2">
      <t>ヘンドウ</t>
    </rPh>
    <rPh sb="2" eb="3">
      <t>ヒ</t>
    </rPh>
    <rPh sb="3" eb="4">
      <t>ブン</t>
    </rPh>
    <phoneticPr fontId="7"/>
  </si>
  <si>
    <t>固定費分</t>
    <rPh sb="0" eb="3">
      <t>コテイヒ</t>
    </rPh>
    <rPh sb="3" eb="4">
      <t>ブン</t>
    </rPh>
    <phoneticPr fontId="2"/>
  </si>
  <si>
    <t>①建設負担金</t>
    <rPh sb="1" eb="3">
      <t>ケンセツ</t>
    </rPh>
    <rPh sb="3" eb="6">
      <t>フタンキン</t>
    </rPh>
    <phoneticPr fontId="2"/>
  </si>
  <si>
    <t>②建設負担金</t>
    <rPh sb="1" eb="3">
      <t>ケンセツ</t>
    </rPh>
    <rPh sb="3" eb="6">
      <t>フタンキン</t>
    </rPh>
    <phoneticPr fontId="2"/>
  </si>
  <si>
    <t>撤去費</t>
    <rPh sb="0" eb="2">
      <t>テッキョ</t>
    </rPh>
    <rPh sb="2" eb="3">
      <t>ヒ</t>
    </rPh>
    <phoneticPr fontId="2"/>
  </si>
  <si>
    <t>営業費用</t>
    <rPh sb="0" eb="2">
      <t>エイギョウ</t>
    </rPh>
    <rPh sb="2" eb="4">
      <t>ヒヨウ</t>
    </rPh>
    <phoneticPr fontId="2"/>
  </si>
  <si>
    <t>薬品費</t>
    <rPh sb="0" eb="2">
      <t>ヤクヒン</t>
    </rPh>
    <rPh sb="2" eb="3">
      <t>ヒ</t>
    </rPh>
    <phoneticPr fontId="2"/>
  </si>
  <si>
    <t>動力費</t>
    <rPh sb="0" eb="2">
      <t>ドウリョク</t>
    </rPh>
    <rPh sb="2" eb="3">
      <t>ヒ</t>
    </rPh>
    <phoneticPr fontId="2"/>
  </si>
  <si>
    <t>任意事業に係る費用</t>
    <rPh sb="0" eb="2">
      <t>ニンイ</t>
    </rPh>
    <rPh sb="7" eb="9">
      <t>ヒヨウ</t>
    </rPh>
    <phoneticPr fontId="7"/>
  </si>
  <si>
    <t>営業外費用</t>
    <rPh sb="2" eb="3">
      <t>ガイ</t>
    </rPh>
    <phoneticPr fontId="2"/>
  </si>
  <si>
    <t>支払利息</t>
    <rPh sb="0" eb="2">
      <t>シハライ</t>
    </rPh>
    <rPh sb="2" eb="4">
      <t>リソク</t>
    </rPh>
    <phoneticPr fontId="7"/>
  </si>
  <si>
    <t>法人税等</t>
    <phoneticPr fontId="2"/>
  </si>
  <si>
    <t>既存契約ユーザー（募集要項公表時点）</t>
    <rPh sb="0" eb="2">
      <t>キゾン</t>
    </rPh>
    <rPh sb="2" eb="4">
      <t>ケイヤク</t>
    </rPh>
    <phoneticPr fontId="2"/>
  </si>
  <si>
    <t>【様式Ａ－７－３】工業用水道料金</t>
  </si>
  <si>
    <t>所   在   地</t>
    <phoneticPr fontId="2"/>
  </si>
  <si>
    <t>有明工業用水道　更新事業費（県負担）　合計</t>
    <rPh sb="0" eb="2">
      <t>アリアケ</t>
    </rPh>
    <rPh sb="2" eb="4">
      <t>コウギョウ</t>
    </rPh>
    <rPh sb="4" eb="5">
      <t>ヨウ</t>
    </rPh>
    <rPh sb="5" eb="7">
      <t>スイドウ</t>
    </rPh>
    <rPh sb="8" eb="10">
      <t>コウシン</t>
    </rPh>
    <rPh sb="10" eb="13">
      <t>ジギョウヒ</t>
    </rPh>
    <rPh sb="19" eb="21">
      <t>ゴウケイ</t>
    </rPh>
    <phoneticPr fontId="4"/>
  </si>
  <si>
    <t>有明工業用水道　更新事業費（全体）　合計</t>
    <rPh sb="0" eb="2">
      <t>アリアケ</t>
    </rPh>
    <rPh sb="2" eb="4">
      <t>コウギョウ</t>
    </rPh>
    <rPh sb="4" eb="5">
      <t>ヨウ</t>
    </rPh>
    <rPh sb="5" eb="7">
      <t>スイドウ</t>
    </rPh>
    <rPh sb="8" eb="10">
      <t>コウシン</t>
    </rPh>
    <rPh sb="10" eb="13">
      <t>ジギョウヒ</t>
    </rPh>
    <rPh sb="14" eb="16">
      <t>ゼンタイ</t>
    </rPh>
    <rPh sb="18" eb="20">
      <t>ゴウケイ</t>
    </rPh>
    <phoneticPr fontId="4"/>
  </si>
  <si>
    <t>八代工業用水道　更新事業費（県負担）　合計</t>
    <rPh sb="0" eb="2">
      <t>ヤツシロ</t>
    </rPh>
    <rPh sb="2" eb="4">
      <t>コウギョウ</t>
    </rPh>
    <rPh sb="4" eb="5">
      <t>ヨウ</t>
    </rPh>
    <rPh sb="5" eb="7">
      <t>スイドウ</t>
    </rPh>
    <rPh sb="8" eb="10">
      <t>コウシン</t>
    </rPh>
    <rPh sb="10" eb="12">
      <t>ジギョウ</t>
    </rPh>
    <rPh sb="12" eb="13">
      <t>ヒ</t>
    </rPh>
    <rPh sb="14" eb="15">
      <t>ケン</t>
    </rPh>
    <rPh sb="15" eb="17">
      <t>フタン</t>
    </rPh>
    <rPh sb="19" eb="21">
      <t>ゴウケイ</t>
    </rPh>
    <phoneticPr fontId="4"/>
  </si>
  <si>
    <t>更新計画（八代工業用水道）</t>
    <rPh sb="0" eb="2">
      <t>コウシン</t>
    </rPh>
    <rPh sb="2" eb="4">
      <t>ケイカク</t>
    </rPh>
    <rPh sb="5" eb="7">
      <t>ヤツシロ</t>
    </rPh>
    <rPh sb="7" eb="9">
      <t>コウギョウ</t>
    </rPh>
    <rPh sb="9" eb="11">
      <t>ヨウスイ</t>
    </rPh>
    <rPh sb="11" eb="12">
      <t>ドウ</t>
    </rPh>
    <phoneticPr fontId="2"/>
  </si>
  <si>
    <t>更新計画（有明工業用水道　県負担分）</t>
    <rPh sb="0" eb="2">
      <t>コウシン</t>
    </rPh>
    <rPh sb="2" eb="4">
      <t>ケイカク</t>
    </rPh>
    <rPh sb="5" eb="7">
      <t>アリアケ</t>
    </rPh>
    <rPh sb="7" eb="10">
      <t>コウギョウヨウ</t>
    </rPh>
    <rPh sb="10" eb="12">
      <t>スイドウ</t>
    </rPh>
    <rPh sb="13" eb="14">
      <t>ケン</t>
    </rPh>
    <rPh sb="14" eb="16">
      <t>フタン</t>
    </rPh>
    <rPh sb="16" eb="17">
      <t>ブン</t>
    </rPh>
    <phoneticPr fontId="2"/>
  </si>
  <si>
    <t>更新計画（有明工業用水道　全体）</t>
    <rPh sb="0" eb="2">
      <t>コウシン</t>
    </rPh>
    <rPh sb="2" eb="4">
      <t>ケイカク</t>
    </rPh>
    <rPh sb="5" eb="7">
      <t>アリアケ</t>
    </rPh>
    <rPh sb="7" eb="10">
      <t>コウギョウヨウ</t>
    </rPh>
    <rPh sb="10" eb="12">
      <t>スイドウ</t>
    </rPh>
    <rPh sb="13" eb="15">
      <t>ゼンタイ</t>
    </rPh>
    <phoneticPr fontId="2"/>
  </si>
  <si>
    <t>１　撤去費（有明　全体）</t>
    <rPh sb="2" eb="4">
      <t>テッキョ</t>
    </rPh>
    <rPh sb="4" eb="5">
      <t>ヒ</t>
    </rPh>
    <rPh sb="6" eb="8">
      <t>アリアケ</t>
    </rPh>
    <rPh sb="9" eb="11">
      <t>ゼンタイ</t>
    </rPh>
    <phoneticPr fontId="2"/>
  </si>
  <si>
    <t>土木工事分</t>
    <rPh sb="0" eb="2">
      <t>ドボク</t>
    </rPh>
    <rPh sb="2" eb="4">
      <t>コウジ</t>
    </rPh>
    <rPh sb="4" eb="5">
      <t>ブン</t>
    </rPh>
    <phoneticPr fontId="19"/>
  </si>
  <si>
    <t>建築工事分</t>
    <rPh sb="0" eb="2">
      <t>ケンチク</t>
    </rPh>
    <phoneticPr fontId="19"/>
  </si>
  <si>
    <t>電気工事分</t>
    <rPh sb="0" eb="2">
      <t>デンキ</t>
    </rPh>
    <phoneticPr fontId="19"/>
  </si>
  <si>
    <t>機械工事分</t>
    <rPh sb="0" eb="2">
      <t>キカイ</t>
    </rPh>
    <phoneticPr fontId="19"/>
  </si>
  <si>
    <t>２　撤去費（有明　県負担）</t>
    <rPh sb="2" eb="4">
      <t>テッキョ</t>
    </rPh>
    <rPh sb="4" eb="5">
      <t>ヒ</t>
    </rPh>
    <rPh sb="6" eb="8">
      <t>アリアケ</t>
    </rPh>
    <rPh sb="9" eb="10">
      <t>ケン</t>
    </rPh>
    <rPh sb="10" eb="12">
      <t>フタン</t>
    </rPh>
    <phoneticPr fontId="2"/>
  </si>
  <si>
    <t>負担率</t>
  </si>
  <si>
    <t>キャッシュフロー計算書</t>
    <rPh sb="8" eb="10">
      <t>ケイサン</t>
    </rPh>
    <rPh sb="10" eb="11">
      <t>ショ</t>
    </rPh>
    <phoneticPr fontId="7"/>
  </si>
  <si>
    <t>運営権者経費</t>
    <rPh sb="0" eb="2">
      <t>ウンエイ</t>
    </rPh>
    <rPh sb="2" eb="3">
      <t>ケン</t>
    </rPh>
    <rPh sb="3" eb="4">
      <t>ジャ</t>
    </rPh>
    <rPh sb="4" eb="6">
      <t>ケイヒ</t>
    </rPh>
    <phoneticPr fontId="2"/>
  </si>
  <si>
    <t>【様式Ａ－７－５】維持管理負担金</t>
  </si>
  <si>
    <t>更新事業費</t>
    <rPh sb="0" eb="2">
      <t>コウシン</t>
    </rPh>
    <rPh sb="2" eb="5">
      <t>ジギョウヒ</t>
    </rPh>
    <phoneticPr fontId="4"/>
  </si>
  <si>
    <t>償却率</t>
    <rPh sb="0" eb="3">
      <t>ショウキャクリツ</t>
    </rPh>
    <phoneticPr fontId="2"/>
  </si>
  <si>
    <t>当年度償却額</t>
    <rPh sb="0" eb="3">
      <t>トウネンド</t>
    </rPh>
    <rPh sb="3" eb="6">
      <t>ショウキャクガク</t>
    </rPh>
    <phoneticPr fontId="2"/>
  </si>
  <si>
    <t>更新年度</t>
    <rPh sb="0" eb="2">
      <t>コウシン</t>
    </rPh>
    <rPh sb="2" eb="4">
      <t>ネンド</t>
    </rPh>
    <phoneticPr fontId="2"/>
  </si>
  <si>
    <t>耐用年数別　更新事業費</t>
    <rPh sb="0" eb="2">
      <t>タイヨウ</t>
    </rPh>
    <rPh sb="2" eb="4">
      <t>ネンスウ</t>
    </rPh>
    <rPh sb="4" eb="5">
      <t>ベツ</t>
    </rPh>
    <rPh sb="6" eb="8">
      <t>コウシン</t>
    </rPh>
    <rPh sb="8" eb="11">
      <t>ジギョウヒ</t>
    </rPh>
    <phoneticPr fontId="2"/>
  </si>
  <si>
    <t>（有明工業用水道分</t>
    <rPh sb="1" eb="3">
      <t>アリアケ</t>
    </rPh>
    <rPh sb="3" eb="5">
      <t>コウギョウ</t>
    </rPh>
    <rPh sb="5" eb="7">
      <t>ヨウスイ</t>
    </rPh>
    <rPh sb="7" eb="8">
      <t>ドウ</t>
    </rPh>
    <rPh sb="8" eb="9">
      <t>ブン</t>
    </rPh>
    <phoneticPr fontId="2"/>
  </si>
  <si>
    <t>（八代工業用水道分</t>
    <rPh sb="1" eb="3">
      <t>ヤツシロ</t>
    </rPh>
    <rPh sb="3" eb="5">
      <t>コウギョウ</t>
    </rPh>
    <rPh sb="5" eb="7">
      <t>ヨウスイ</t>
    </rPh>
    <rPh sb="7" eb="8">
      <t>ドウ</t>
    </rPh>
    <rPh sb="8" eb="9">
      <t>ブン</t>
    </rPh>
    <phoneticPr fontId="2"/>
  </si>
  <si>
    <t>￥</t>
    <phoneticPr fontId="2"/>
  </si>
  <si>
    <t>）</t>
    <phoneticPr fontId="2"/>
  </si>
  <si>
    <t>実効税率（％）</t>
    <rPh sb="0" eb="2">
      <t>ジッコウ</t>
    </rPh>
    <rPh sb="2" eb="4">
      <t>ゼイリツ</t>
    </rPh>
    <phoneticPr fontId="7"/>
  </si>
  <si>
    <t>①と②の差額</t>
    <phoneticPr fontId="2"/>
  </si>
  <si>
    <t>（期間：7月15日～10月15日）</t>
    <rPh sb="1" eb="3">
      <t>キカン</t>
    </rPh>
    <phoneticPr fontId="2"/>
  </si>
  <si>
    <t>事業年度</t>
    <rPh sb="0" eb="2">
      <t>ジギョウ</t>
    </rPh>
    <rPh sb="2" eb="3">
      <t>ネン</t>
    </rPh>
    <rPh sb="3" eb="4">
      <t>ド</t>
    </rPh>
    <phoneticPr fontId="2"/>
  </si>
  <si>
    <t>給水量比率</t>
    <rPh sb="0" eb="2">
      <t>キュウスイ</t>
    </rPh>
    <rPh sb="2" eb="3">
      <t>リョウ</t>
    </rPh>
    <rPh sb="3" eb="5">
      <t>ヒリツ</t>
    </rPh>
    <phoneticPr fontId="2"/>
  </si>
  <si>
    <t>固定費及び変動費</t>
    <rPh sb="0" eb="3">
      <t>コテイヒ</t>
    </rPh>
    <rPh sb="3" eb="4">
      <t>オヨ</t>
    </rPh>
    <rPh sb="5" eb="7">
      <t>ヘンドウ</t>
    </rPh>
    <rPh sb="7" eb="8">
      <t>ヒ</t>
    </rPh>
    <phoneticPr fontId="2"/>
  </si>
  <si>
    <t>資産買取額</t>
    <phoneticPr fontId="2"/>
  </si>
  <si>
    <t>【様式Ａ－12－１】更新計画（有明　全体）</t>
  </si>
  <si>
    <t>【様式Ａ－12－２】更新計画（有明　県負担）</t>
  </si>
  <si>
    <t>【様式Ａ－12－３】更新計画（八代）</t>
  </si>
  <si>
    <t>【様式Ａ－７－６】撤去費（有明）</t>
  </si>
  <si>
    <t>【様式Ａ－７－７】撤去費（八代）</t>
  </si>
  <si>
    <t>【様式Ａ－７－８】建設負担金</t>
  </si>
  <si>
    <t>【様式Ａ－７－９】運営権者経費</t>
  </si>
  <si>
    <t>【様式Ａ－７－10】更新投資負担金</t>
  </si>
  <si>
    <t>【様式Ａ－７－13】損益計算書</t>
  </si>
  <si>
    <t>【様式Ａ－７－14】キャッシュフロー計算書</t>
  </si>
  <si>
    <t>１　計画給水量　日量</t>
    <rPh sb="2" eb="4">
      <t>ケイカク</t>
    </rPh>
    <rPh sb="4" eb="6">
      <t>キュウスイ</t>
    </rPh>
    <rPh sb="5" eb="7">
      <t>スイリョウ</t>
    </rPh>
    <rPh sb="8" eb="10">
      <t>ニチリョウ</t>
    </rPh>
    <phoneticPr fontId="2"/>
  </si>
  <si>
    <t>２　計画給水量　年量</t>
    <rPh sb="2" eb="4">
      <t>ケイカク</t>
    </rPh>
    <rPh sb="4" eb="6">
      <t>キュウスイ</t>
    </rPh>
    <rPh sb="6" eb="7">
      <t>リョウ</t>
    </rPh>
    <rPh sb="8" eb="9">
      <t>ネン</t>
    </rPh>
    <rPh sb="9" eb="10">
      <t>リョウ</t>
    </rPh>
    <phoneticPr fontId="2"/>
  </si>
  <si>
    <t>３　計画給水量（共同管理者分を含む）　年量</t>
    <rPh sb="2" eb="4">
      <t>ケイカク</t>
    </rPh>
    <rPh sb="4" eb="6">
      <t>キュウスイ</t>
    </rPh>
    <rPh sb="6" eb="7">
      <t>リョウ</t>
    </rPh>
    <rPh sb="8" eb="10">
      <t>キョウドウ</t>
    </rPh>
    <rPh sb="10" eb="12">
      <t>カンリ</t>
    </rPh>
    <rPh sb="12" eb="13">
      <t>シャ</t>
    </rPh>
    <rPh sb="13" eb="14">
      <t>ブン</t>
    </rPh>
    <rPh sb="15" eb="16">
      <t>フク</t>
    </rPh>
    <rPh sb="19" eb="20">
      <t>ネン</t>
    </rPh>
    <rPh sb="20" eb="21">
      <t>リョウ</t>
    </rPh>
    <phoneticPr fontId="2"/>
  </si>
  <si>
    <t>※　運営権者が収受する利用料金に係る按分率について記載すること（小数点第一位まで）。</t>
    <rPh sb="2" eb="4">
      <t>ウンエイ</t>
    </rPh>
    <rPh sb="4" eb="6">
      <t>ケンジャ</t>
    </rPh>
    <rPh sb="7" eb="9">
      <t>シュウジュ</t>
    </rPh>
    <rPh sb="11" eb="13">
      <t>リヨウ</t>
    </rPh>
    <rPh sb="13" eb="15">
      <t>リョウキン</t>
    </rPh>
    <rPh sb="16" eb="17">
      <t>カカ</t>
    </rPh>
    <rPh sb="18" eb="20">
      <t>アンブン</t>
    </rPh>
    <rPh sb="20" eb="21">
      <t>リツキサイ</t>
    </rPh>
    <phoneticPr fontId="2"/>
  </si>
  <si>
    <t>有明工業用水道（共同管理者分を含む）</t>
    <rPh sb="8" eb="10">
      <t>キョウドウ</t>
    </rPh>
    <rPh sb="10" eb="12">
      <t>カンリ</t>
    </rPh>
    <rPh sb="12" eb="13">
      <t>シャ</t>
    </rPh>
    <rPh sb="13" eb="14">
      <t>ブン</t>
    </rPh>
    <rPh sb="15" eb="16">
      <t>フク</t>
    </rPh>
    <phoneticPr fontId="2"/>
  </si>
  <si>
    <t>単位：千円（消費税及び地方消費税を除く）</t>
    <rPh sb="0" eb="2">
      <t>タンイ</t>
    </rPh>
    <rPh sb="3" eb="4">
      <t>セン</t>
    </rPh>
    <rPh sb="4" eb="5">
      <t>エン</t>
    </rPh>
    <rPh sb="6" eb="9">
      <t>ショウヒゼイ</t>
    </rPh>
    <rPh sb="9" eb="10">
      <t>オヨ</t>
    </rPh>
    <rPh sb="11" eb="13">
      <t>チホウ</t>
    </rPh>
    <rPh sb="13" eb="16">
      <t>ショウヒゼイ</t>
    </rPh>
    <rPh sb="17" eb="18">
      <t>ノゾ</t>
    </rPh>
    <phoneticPr fontId="2"/>
  </si>
  <si>
    <t>更新投資負担金</t>
    <rPh sb="0" eb="2">
      <t>コウシン</t>
    </rPh>
    <rPh sb="2" eb="4">
      <t>トウシ</t>
    </rPh>
    <rPh sb="4" eb="6">
      <t>フタン</t>
    </rPh>
    <rPh sb="6" eb="7">
      <t>キン</t>
    </rPh>
    <phoneticPr fontId="2"/>
  </si>
  <si>
    <t>【様式Ａ－７－15】貸借対照表</t>
    <phoneticPr fontId="2"/>
  </si>
  <si>
    <t>貸借対照表</t>
    <rPh sb="0" eb="2">
      <t>タイシャク</t>
    </rPh>
    <rPh sb="2" eb="5">
      <t>タイショウヒョウ</t>
    </rPh>
    <phoneticPr fontId="7"/>
  </si>
  <si>
    <t>県の財政健全化への寄与額</t>
    <phoneticPr fontId="2"/>
  </si>
  <si>
    <t>※　有明工業用水道の変動費及び固定費にはユーザー企業分及び共同管理者分の費用を含めること。</t>
    <rPh sb="2" eb="4">
      <t>アリアケ</t>
    </rPh>
    <rPh sb="4" eb="6">
      <t>コウギョウ</t>
    </rPh>
    <rPh sb="6" eb="8">
      <t>ヨウスイ</t>
    </rPh>
    <rPh sb="8" eb="9">
      <t>ドウ</t>
    </rPh>
    <rPh sb="10" eb="11">
      <t>ドウ</t>
    </rPh>
    <rPh sb="12" eb="13">
      <t>ヒ</t>
    </rPh>
    <rPh sb="14" eb="17">
      <t>コテイヒ</t>
    </rPh>
    <rPh sb="20" eb="22">
      <t>アリアケ</t>
    </rPh>
    <rPh sb="22" eb="24">
      <t>コウギョウ</t>
    </rPh>
    <rPh sb="24" eb="26">
      <t>キギョウ</t>
    </rPh>
    <rPh sb="26" eb="27">
      <t>ブン</t>
    </rPh>
    <rPh sb="27" eb="28">
      <t>オヨ</t>
    </rPh>
    <rPh sb="29" eb="31">
      <t>キョウドウ</t>
    </rPh>
    <rPh sb="31" eb="33">
      <t>カンリ</t>
    </rPh>
    <rPh sb="33" eb="34">
      <t>シャ</t>
    </rPh>
    <rPh sb="34" eb="35">
      <t>ブン</t>
    </rPh>
    <rPh sb="36" eb="38">
      <t>ヒヨウ</t>
    </rPh>
    <rPh sb="39" eb="40">
      <t>フクヨウスイドウキギョウオヨキョウドウカンリシャキュウスイカカ</t>
    </rPh>
    <phoneticPr fontId="2"/>
  </si>
  <si>
    <t>※　共同管理者負担分（建設負担金）除いた、県負担分の更新事業費を記載すること。</t>
    <rPh sb="2" eb="4">
      <t>キョウドウ</t>
    </rPh>
    <rPh sb="4" eb="7">
      <t>カンリシャ</t>
    </rPh>
    <rPh sb="7" eb="9">
      <t>フタン</t>
    </rPh>
    <rPh sb="9" eb="10">
      <t>ブン</t>
    </rPh>
    <rPh sb="11" eb="13">
      <t>ケンセツ</t>
    </rPh>
    <rPh sb="13" eb="16">
      <t>フタンキン</t>
    </rPh>
    <rPh sb="17" eb="18">
      <t>ノゾ</t>
    </rPh>
    <rPh sb="21" eb="22">
      <t>ケン</t>
    </rPh>
    <rPh sb="22" eb="25">
      <t>フタンブン</t>
    </rPh>
    <rPh sb="26" eb="28">
      <t>コウシン</t>
    </rPh>
    <rPh sb="28" eb="30">
      <t>ジギョウ</t>
    </rPh>
    <rPh sb="30" eb="31">
      <t>ヒ</t>
    </rPh>
    <rPh sb="32" eb="34">
      <t>キサイ</t>
    </rPh>
    <phoneticPr fontId="2"/>
  </si>
  <si>
    <t>八代工業用水道</t>
    <rPh sb="0" eb="2">
      <t>ヤツシロ</t>
    </rPh>
    <phoneticPr fontId="2"/>
  </si>
  <si>
    <t>利益剰余金</t>
    <rPh sb="0" eb="2">
      <t>リエキ</t>
    </rPh>
    <rPh sb="2" eb="5">
      <t>ジョウヨキン</t>
    </rPh>
    <phoneticPr fontId="2"/>
  </si>
  <si>
    <t>減価償却費対象額</t>
    <rPh sb="0" eb="2">
      <t>ゲンカ</t>
    </rPh>
    <rPh sb="2" eb="4">
      <t>ショウキャク</t>
    </rPh>
    <rPh sb="4" eb="5">
      <t>ヒ</t>
    </rPh>
    <rPh sb="5" eb="7">
      <t>タイショウ</t>
    </rPh>
    <rPh sb="7" eb="8">
      <t>ガク</t>
    </rPh>
    <phoneticPr fontId="2"/>
  </si>
  <si>
    <t>【様式Ａ－７－11】未償却残高（有明)</t>
  </si>
  <si>
    <t>超過使用水量</t>
    <rPh sb="0" eb="2">
      <t>チョウカ</t>
    </rPh>
    <rPh sb="2" eb="4">
      <t>シヨウ</t>
    </rPh>
    <rPh sb="4" eb="6">
      <t>スイリョウ</t>
    </rPh>
    <phoneticPr fontId="2"/>
  </si>
  <si>
    <t>※　按分率の上限（20年間の平均値）は、有明工業用水道が30.8％、八代工業用水道が100％であることに留意すること</t>
    <rPh sb="6" eb="8">
      <t>ジョウゲン</t>
    </rPh>
    <rPh sb="20" eb="22">
      <t>アリアケ</t>
    </rPh>
    <rPh sb="22" eb="24">
      <t>コウギョウ</t>
    </rPh>
    <rPh sb="24" eb="26">
      <t>ヨウスイ</t>
    </rPh>
    <rPh sb="26" eb="27">
      <t>ドウ</t>
    </rPh>
    <rPh sb="34" eb="36">
      <t>ヤツシロ</t>
    </rPh>
    <rPh sb="36" eb="38">
      <t>コウギョウ</t>
    </rPh>
    <rPh sb="38" eb="40">
      <t>ヨウスイ</t>
    </rPh>
    <rPh sb="40" eb="41">
      <t>ドウ</t>
    </rPh>
    <rPh sb="52" eb="54">
      <t>リュウイ</t>
    </rPh>
    <phoneticPr fontId="2"/>
  </si>
  <si>
    <t>【様式Ａ－７－12】未償却残高（八代)</t>
  </si>
  <si>
    <t>通常年（365日）</t>
    <rPh sb="0" eb="2">
      <t>ツウジョウ</t>
    </rPh>
    <rPh sb="2" eb="3">
      <t>ネン</t>
    </rPh>
    <rPh sb="7" eb="8">
      <t>ニチ</t>
    </rPh>
    <phoneticPr fontId="2"/>
  </si>
  <si>
    <t>閏年（366日）</t>
    <rPh sb="0" eb="2">
      <t>ウルウドシ</t>
    </rPh>
    <rPh sb="6" eb="7">
      <t>ニチ</t>
    </rPh>
    <phoneticPr fontId="2"/>
  </si>
  <si>
    <t>6月</t>
    <rPh sb="1" eb="2">
      <t>ガツ</t>
    </rPh>
    <phoneticPr fontId="2"/>
  </si>
  <si>
    <t>特定使用料金</t>
    <rPh sb="0" eb="2">
      <t>トクテイ</t>
    </rPh>
    <rPh sb="2" eb="4">
      <t>シヨウ</t>
    </rPh>
    <rPh sb="4" eb="6">
      <t>リョウキン</t>
    </rPh>
    <phoneticPr fontId="2"/>
  </si>
  <si>
    <t>基本使用料金</t>
    <rPh sb="0" eb="2">
      <t>キホン</t>
    </rPh>
    <rPh sb="2" eb="4">
      <t>シヨウ</t>
    </rPh>
    <rPh sb="4" eb="6">
      <t>リョウキン</t>
    </rPh>
    <phoneticPr fontId="2"/>
  </si>
  <si>
    <t>超過使用料金</t>
    <rPh sb="0" eb="2">
      <t>チョウカ</t>
    </rPh>
    <rPh sb="2" eb="4">
      <t>シヨウ</t>
    </rPh>
    <rPh sb="4" eb="6">
      <t>リョウキン</t>
    </rPh>
    <phoneticPr fontId="2"/>
  </si>
  <si>
    <t>利用料金（運営権者収受額）</t>
    <rPh sb="0" eb="2">
      <t>リヨウ</t>
    </rPh>
    <rPh sb="2" eb="4">
      <t>リョウキン</t>
    </rPh>
    <rPh sb="5" eb="7">
      <t>ウンエイ</t>
    </rPh>
    <rPh sb="7" eb="8">
      <t>ケン</t>
    </rPh>
    <rPh sb="8" eb="9">
      <t>ジャ</t>
    </rPh>
    <rPh sb="9" eb="11">
      <t>シュウジュ</t>
    </rPh>
    <rPh sb="11" eb="12">
      <t>ガク</t>
    </rPh>
    <phoneticPr fontId="2"/>
  </si>
  <si>
    <t>※　各共同管理者の給水量比率（固定費分）は、共同管理者の過去４ヵ年（平成27年度～平成30年度）の給水量を平均して算定している。</t>
    <rPh sb="2" eb="3">
      <t>カク</t>
    </rPh>
    <rPh sb="9" eb="11">
      <t>キュウスイ</t>
    </rPh>
    <rPh sb="10" eb="12">
      <t>スイリョウ</t>
    </rPh>
    <rPh sb="12" eb="14">
      <t>ヒリツ</t>
    </rPh>
    <rPh sb="15" eb="18">
      <t>コテイヒ</t>
    </rPh>
    <rPh sb="18" eb="19">
      <t>ブン</t>
    </rPh>
    <rPh sb="32" eb="33">
      <t>ネン</t>
    </rPh>
    <rPh sb="34" eb="36">
      <t>ヘイセイ</t>
    </rPh>
    <rPh sb="38" eb="40">
      <t>ネンド</t>
    </rPh>
    <rPh sb="41" eb="43">
      <t>ヘイセイ</t>
    </rPh>
    <rPh sb="45" eb="47">
      <t>ネンド</t>
    </rPh>
    <phoneticPr fontId="2"/>
  </si>
  <si>
    <t>※　各事業年度に実施する更新工事に伴う撤去費を記載すること。</t>
    <rPh sb="2" eb="5">
      <t>カクジギョウ</t>
    </rPh>
    <rPh sb="5" eb="7">
      <t>ネンド</t>
    </rPh>
    <rPh sb="8" eb="10">
      <t>ジッシ</t>
    </rPh>
    <rPh sb="12" eb="14">
      <t>コウシン</t>
    </rPh>
    <rPh sb="14" eb="16">
      <t>コウジ</t>
    </rPh>
    <rPh sb="17" eb="18">
      <t>トモナ</t>
    </rPh>
    <rPh sb="19" eb="21">
      <t>テッキョ</t>
    </rPh>
    <rPh sb="21" eb="22">
      <t>ヒ</t>
    </rPh>
    <rPh sb="23" eb="25">
      <t>キサイ</t>
    </rPh>
    <phoneticPr fontId="2"/>
  </si>
  <si>
    <t>県の更新計画に基づく更新事業費（有明全体）</t>
    <rPh sb="10" eb="12">
      <t>コウシン</t>
    </rPh>
    <rPh sb="12" eb="14">
      <t>ジギョウ</t>
    </rPh>
    <rPh sb="14" eb="15">
      <t>ヒ</t>
    </rPh>
    <rPh sb="16" eb="18">
      <t>アリアケ</t>
    </rPh>
    <rPh sb="18" eb="20">
      <t>ゼンタイ</t>
    </rPh>
    <phoneticPr fontId="2"/>
  </si>
  <si>
    <t>運営権者の更新計画に基づく更新事業費（有明全体）</t>
    <rPh sb="13" eb="15">
      <t>コウシン</t>
    </rPh>
    <rPh sb="15" eb="17">
      <t>ジギョウ</t>
    </rPh>
    <rPh sb="17" eb="18">
      <t>ヒ</t>
    </rPh>
    <phoneticPr fontId="2"/>
  </si>
  <si>
    <t>減価償却費　合計</t>
    <rPh sb="0" eb="2">
      <t>ゲンカ</t>
    </rPh>
    <rPh sb="2" eb="4">
      <t>ショウキャク</t>
    </rPh>
    <rPh sb="4" eb="5">
      <t>ヒ</t>
    </rPh>
    <rPh sb="6" eb="8">
      <t>ゴウケイ</t>
    </rPh>
    <phoneticPr fontId="2"/>
  </si>
  <si>
    <t>未償却残高　合計</t>
    <rPh sb="0" eb="3">
      <t>ミショウキャク</t>
    </rPh>
    <rPh sb="3" eb="5">
      <t>ザンダカ</t>
    </rPh>
    <rPh sb="6" eb="8">
      <t>ゴウケイ</t>
    </rPh>
    <phoneticPr fontId="2"/>
  </si>
  <si>
    <t>利用料金（運営権者収受額）</t>
    <phoneticPr fontId="7"/>
  </si>
  <si>
    <t>利用料金（運営権者収受額）</t>
    <phoneticPr fontId="7"/>
  </si>
  <si>
    <t>更新事業費に係る負担金</t>
    <rPh sb="0" eb="2">
      <t>コウシン</t>
    </rPh>
    <rPh sb="2" eb="5">
      <t>ジギョウヒ</t>
    </rPh>
    <rPh sb="8" eb="11">
      <t>フタンキン</t>
    </rPh>
    <phoneticPr fontId="7"/>
  </si>
  <si>
    <t>撤去費に係る負担金</t>
  </si>
  <si>
    <t>１　本事業における収入</t>
    <rPh sb="2" eb="3">
      <t>ホン</t>
    </rPh>
    <rPh sb="3" eb="5">
      <t>ジギョウ</t>
    </rPh>
    <rPh sb="9" eb="11">
      <t>シュウニュウ</t>
    </rPh>
    <phoneticPr fontId="7"/>
  </si>
  <si>
    <t>２　本事業における支出</t>
    <rPh sb="2" eb="3">
      <t>ホン</t>
    </rPh>
    <rPh sb="3" eb="5">
      <t>ジギョウ</t>
    </rPh>
    <rPh sb="9" eb="11">
      <t>シシュツ</t>
    </rPh>
    <phoneticPr fontId="7"/>
  </si>
  <si>
    <t>更新事業に係る減価償却費</t>
    <rPh sb="0" eb="2">
      <t>コウシン</t>
    </rPh>
    <rPh sb="2" eb="4">
      <t>ジギョウ</t>
    </rPh>
    <rPh sb="5" eb="6">
      <t>カカ</t>
    </rPh>
    <rPh sb="7" eb="9">
      <t>ゲンカ</t>
    </rPh>
    <rPh sb="9" eb="12">
      <t>ショウキャクヒ</t>
    </rPh>
    <phoneticPr fontId="7"/>
  </si>
  <si>
    <t>更新事業に係る減価償却費【戻入】</t>
    <rPh sb="0" eb="2">
      <t>コウシン</t>
    </rPh>
    <rPh sb="2" eb="4">
      <t>ジギョウ</t>
    </rPh>
    <rPh sb="5" eb="6">
      <t>カカ</t>
    </rPh>
    <rPh sb="7" eb="9">
      <t>ゲンカ</t>
    </rPh>
    <rPh sb="9" eb="12">
      <t>ショウキャクヒ</t>
    </rPh>
    <phoneticPr fontId="7"/>
  </si>
  <si>
    <t>　　また、当該減価償却費については、任意の様式にて計算用紙を作成、本様式に添付すること。</t>
    <rPh sb="7" eb="9">
      <t>ゲンカ</t>
    </rPh>
    <phoneticPr fontId="2"/>
  </si>
  <si>
    <t>未収入金（事業期間終了後の未償却残高）【受取】</t>
    <rPh sb="0" eb="2">
      <t>ミシュウ</t>
    </rPh>
    <rPh sb="2" eb="4">
      <t>ニュウキン</t>
    </rPh>
    <rPh sb="20" eb="22">
      <t>ウケトリ</t>
    </rPh>
    <phoneticPr fontId="2"/>
  </si>
  <si>
    <t>未収入金（事業期間終了後の未償却残高）</t>
  </si>
  <si>
    <t>未収入金（事業期間終了後の未償却残高）</t>
    <rPh sb="0" eb="2">
      <t>ミシュウ</t>
    </rPh>
    <rPh sb="2" eb="4">
      <t>ニュウキン</t>
    </rPh>
    <phoneticPr fontId="2"/>
  </si>
  <si>
    <t>未収入金（事業期間終了後の未償却残高）【受取】</t>
    <phoneticPr fontId="2"/>
  </si>
  <si>
    <t>№</t>
    <phoneticPr fontId="2"/>
  </si>
  <si>
    <t>資産番号</t>
    <phoneticPr fontId="2"/>
  </si>
  <si>
    <t>資産名称</t>
    <rPh sb="0" eb="2">
      <t>シサン</t>
    </rPh>
    <phoneticPr fontId="2"/>
  </si>
  <si>
    <t>買取提案額　合計</t>
    <rPh sb="0" eb="1">
      <t>カ</t>
    </rPh>
    <rPh sb="1" eb="2">
      <t>ト</t>
    </rPh>
    <rPh sb="2" eb="4">
      <t>テイアン</t>
    </rPh>
    <rPh sb="4" eb="5">
      <t>ガク</t>
    </rPh>
    <rPh sb="6" eb="8">
      <t>ゴウケイ</t>
    </rPh>
    <phoneticPr fontId="2"/>
  </si>
  <si>
    <t>【様式Ｂ－２】運営権者譲渡対象資産買取額</t>
    <phoneticPr fontId="2"/>
  </si>
  <si>
    <t>按分率（20年間平均）</t>
    <phoneticPr fontId="2"/>
  </si>
  <si>
    <t>※　小数点以下の数値については、四捨五入すること。</t>
    <rPh sb="2" eb="5">
      <t>ショウスウテン</t>
    </rPh>
    <rPh sb="5" eb="7">
      <t>イカ</t>
    </rPh>
    <rPh sb="8" eb="10">
      <t>スウチ</t>
    </rPh>
    <rPh sb="16" eb="20">
      <t>シシャゴニュウ</t>
    </rPh>
    <phoneticPr fontId="2"/>
  </si>
  <si>
    <t>２　県及び運営権者収受額</t>
    <rPh sb="2" eb="3">
      <t>ケン</t>
    </rPh>
    <rPh sb="5" eb="7">
      <t>ウンエイ</t>
    </rPh>
    <rPh sb="7" eb="8">
      <t>ケン</t>
    </rPh>
    <phoneticPr fontId="2"/>
  </si>
  <si>
    <t>県収受分料金（協力料を除く）</t>
    <rPh sb="0" eb="1">
      <t>ケン</t>
    </rPh>
    <rPh sb="1" eb="3">
      <t>シュウジュ</t>
    </rPh>
    <rPh sb="3" eb="4">
      <t>ブン</t>
    </rPh>
    <rPh sb="4" eb="6">
      <t>リョウキン</t>
    </rPh>
    <rPh sb="11" eb="12">
      <t>ノゾ</t>
    </rPh>
    <phoneticPr fontId="2"/>
  </si>
  <si>
    <r>
      <t>単位：m</t>
    </r>
    <r>
      <rPr>
        <vertAlign val="superscript"/>
        <sz val="11"/>
        <rFont val="ＭＳ ゴシック"/>
        <family val="3"/>
        <charset val="128"/>
      </rPr>
      <t>3</t>
    </r>
    <r>
      <rPr>
        <sz val="11"/>
        <rFont val="ＭＳ ゴシック"/>
        <family val="3"/>
        <charset val="128"/>
      </rPr>
      <t>/日</t>
    </r>
    <rPh sb="0" eb="2">
      <t>タンイ</t>
    </rPh>
    <rPh sb="6" eb="7">
      <t>ニチ</t>
    </rPh>
    <phoneticPr fontId="2"/>
  </si>
  <si>
    <r>
      <t>単位：m</t>
    </r>
    <r>
      <rPr>
        <vertAlign val="superscript"/>
        <sz val="11"/>
        <rFont val="ＭＳ ゴシック"/>
        <family val="3"/>
        <charset val="128"/>
      </rPr>
      <t>3</t>
    </r>
    <rPh sb="0" eb="2">
      <t>タンイ</t>
    </rPh>
    <phoneticPr fontId="2"/>
  </si>
  <si>
    <t>※　維持管理負担金に含まれる共同管理者分の固定費は、有明工業用水道全体に要する固定費に86％を乗じた金額を入力すること。</t>
    <rPh sb="2" eb="4">
      <t>イジ</t>
    </rPh>
    <rPh sb="4" eb="6">
      <t>カンリ</t>
    </rPh>
    <rPh sb="6" eb="9">
      <t>フタンキン</t>
    </rPh>
    <rPh sb="10" eb="11">
      <t>フク</t>
    </rPh>
    <rPh sb="14" eb="16">
      <t>キョウドウ</t>
    </rPh>
    <rPh sb="16" eb="19">
      <t>カンリシャ</t>
    </rPh>
    <rPh sb="19" eb="20">
      <t>ブン</t>
    </rPh>
    <rPh sb="21" eb="24">
      <t>コテイヒ</t>
    </rPh>
    <rPh sb="28" eb="31">
      <t>コウギョウヨウ</t>
    </rPh>
    <rPh sb="31" eb="33">
      <t>スイドウ</t>
    </rPh>
    <rPh sb="36" eb="37">
      <t>ヨウ</t>
    </rPh>
    <rPh sb="39" eb="42">
      <t>コテイヒ</t>
    </rPh>
    <rPh sb="47" eb="48">
      <t>ジョウ</t>
    </rPh>
    <rPh sb="50" eb="52">
      <t>キンガク</t>
    </rPh>
    <rPh sb="53" eb="55">
      <t>ニュウリョク</t>
    </rPh>
    <phoneticPr fontId="2"/>
  </si>
  <si>
    <t>更新事業費に係る負担金</t>
    <rPh sb="0" eb="2">
      <t>コウシン</t>
    </rPh>
    <rPh sb="2" eb="5">
      <t>ジギョウヒ</t>
    </rPh>
    <rPh sb="6" eb="7">
      <t>カカ</t>
    </rPh>
    <rPh sb="8" eb="11">
      <t>フタンキン</t>
    </rPh>
    <phoneticPr fontId="7"/>
  </si>
  <si>
    <t>撤去費に係る負担金</t>
    <phoneticPr fontId="2"/>
  </si>
  <si>
    <t>事業期間合計</t>
    <rPh sb="0" eb="2">
      <t>ジギョウ</t>
    </rPh>
    <rPh sb="2" eb="4">
      <t>キカン</t>
    </rPh>
    <rPh sb="4" eb="6">
      <t>ゴウケイ</t>
    </rPh>
    <phoneticPr fontId="7"/>
  </si>
  <si>
    <t>単位：千円（消費税及び地方消費税を除く）</t>
  </si>
  <si>
    <t>単位：千円（消費税及び地方消費税を除く）</t>
    <rPh sb="0" eb="2">
      <t>タンイ</t>
    </rPh>
    <rPh sb="3" eb="5">
      <t>センエン</t>
    </rPh>
    <rPh sb="6" eb="9">
      <t>ショウヒゼイ</t>
    </rPh>
    <rPh sb="9" eb="10">
      <t>オヨ</t>
    </rPh>
    <rPh sb="11" eb="13">
      <t>チホウ</t>
    </rPh>
    <rPh sb="13" eb="16">
      <t>ショウヒゼイ</t>
    </rPh>
    <rPh sb="17" eb="18">
      <t>ノゾ</t>
    </rPh>
    <phoneticPr fontId="2"/>
  </si>
  <si>
    <t>未収入金（事業期間終了後の未償却残高）</t>
    <phoneticPr fontId="2"/>
  </si>
  <si>
    <t>事業期間中における県の有形固定資産に係る減価償却費</t>
    <rPh sb="0" eb="2">
      <t>ジギョウ</t>
    </rPh>
    <rPh sb="2" eb="5">
      <t>キカンチュウ</t>
    </rPh>
    <rPh sb="9" eb="10">
      <t>ケン</t>
    </rPh>
    <rPh sb="11" eb="13">
      <t>ユウケイ</t>
    </rPh>
    <rPh sb="13" eb="15">
      <t>コテイ</t>
    </rPh>
    <rPh sb="15" eb="17">
      <t>シサン</t>
    </rPh>
    <rPh sb="18" eb="19">
      <t>カカ</t>
    </rPh>
    <rPh sb="20" eb="22">
      <t>ゲンカ</t>
    </rPh>
    <rPh sb="22" eb="24">
      <t>ショウキャク</t>
    </rPh>
    <rPh sb="24" eb="25">
      <t>ヒ</t>
    </rPh>
    <phoneticPr fontId="2"/>
  </si>
  <si>
    <t>合計</t>
    <rPh sb="0" eb="2">
      <t>ゴウケイ</t>
    </rPh>
    <phoneticPr fontId="2"/>
  </si>
  <si>
    <t>※　事業期間終了後の未収入金（事業期間終了後の未償却残高）を算定するため、耐用年数ごとに県の有形固定資産に係る減価償却費を算定すること。</t>
    <rPh sb="2" eb="4">
      <t>ジギョウ</t>
    </rPh>
    <rPh sb="4" eb="6">
      <t>キカン</t>
    </rPh>
    <rPh sb="6" eb="9">
      <t>シュウリョウゴ</t>
    </rPh>
    <rPh sb="30" eb="32">
      <t>サンテイ</t>
    </rPh>
    <rPh sb="37" eb="39">
      <t>タイヨウ</t>
    </rPh>
    <rPh sb="39" eb="41">
      <t>ネンスウ</t>
    </rPh>
    <rPh sb="44" eb="45">
      <t>ケン</t>
    </rPh>
    <rPh sb="46" eb="48">
      <t>ユウケイ</t>
    </rPh>
    <rPh sb="48" eb="50">
      <t>コテイ</t>
    </rPh>
    <rPh sb="50" eb="52">
      <t>シサン</t>
    </rPh>
    <rPh sb="53" eb="54">
      <t>カカ</t>
    </rPh>
    <rPh sb="55" eb="57">
      <t>ゲンカ</t>
    </rPh>
    <rPh sb="57" eb="59">
      <t>ショウキャク</t>
    </rPh>
    <rPh sb="59" eb="60">
      <t>ヒ</t>
    </rPh>
    <rPh sb="61" eb="63">
      <t>サンテイ</t>
    </rPh>
    <phoneticPr fontId="2"/>
  </si>
  <si>
    <t>※　事業期間中における県の有形固定資産に係る減価償却費は地方公営企業法施行規則（昭和27年総理府令第73号）第15条第1項に基づき定額法で算定すること。</t>
    <rPh sb="2" eb="4">
      <t>ジギョウ</t>
    </rPh>
    <rPh sb="4" eb="6">
      <t>キカン</t>
    </rPh>
    <rPh sb="6" eb="7">
      <t>チュウ</t>
    </rPh>
    <phoneticPr fontId="2"/>
  </si>
  <si>
    <t>撤去費（県負担分）</t>
    <rPh sb="0" eb="2">
      <t>テッキョ</t>
    </rPh>
    <rPh sb="2" eb="3">
      <t>ヒ</t>
    </rPh>
    <rPh sb="4" eb="5">
      <t>ケン</t>
    </rPh>
    <rPh sb="5" eb="8">
      <t>フタンブン</t>
    </rPh>
    <phoneticPr fontId="7"/>
  </si>
  <si>
    <t>※　有明工業用水道及び八代工業用水道において共通となる費用については、費用配賦の考え方を本様式の下記記入欄に記載すること。</t>
    <rPh sb="2" eb="4">
      <t>アリアケ</t>
    </rPh>
    <rPh sb="4" eb="7">
      <t>コウギョウヨウ</t>
    </rPh>
    <rPh sb="7" eb="9">
      <t>スイドウ</t>
    </rPh>
    <rPh sb="9" eb="10">
      <t>オヨ</t>
    </rPh>
    <rPh sb="11" eb="13">
      <t>ヤツシロ</t>
    </rPh>
    <rPh sb="13" eb="15">
      <t>コウギョウ</t>
    </rPh>
    <rPh sb="15" eb="17">
      <t>ヨウスイ</t>
    </rPh>
    <rPh sb="17" eb="18">
      <t>ドウ</t>
    </rPh>
    <rPh sb="22" eb="24">
      <t>キョウツウ</t>
    </rPh>
    <rPh sb="27" eb="29">
      <t>ヒヨウ</t>
    </rPh>
    <rPh sb="35" eb="37">
      <t>ヒヨウ</t>
    </rPh>
    <rPh sb="37" eb="39">
      <t>ハイフ</t>
    </rPh>
    <rPh sb="40" eb="41">
      <t>カンガ</t>
    </rPh>
    <rPh sb="42" eb="43">
      <t>カタ</t>
    </rPh>
    <rPh sb="44" eb="45">
      <t>ホン</t>
    </rPh>
    <rPh sb="45" eb="47">
      <t>ヨウシキ</t>
    </rPh>
    <rPh sb="48" eb="50">
      <t>カキ</t>
    </rPh>
    <rPh sb="50" eb="52">
      <t>キニュウ</t>
    </rPh>
    <rPh sb="52" eb="53">
      <t>ラン</t>
    </rPh>
    <rPh sb="54" eb="56">
      <t>キサイ</t>
    </rPh>
    <phoneticPr fontId="2"/>
  </si>
  <si>
    <t>※　更新事業に係る減価償却費については、更新事業費（県負担分）から未償却残高を除いた金額について運営権者による毎年の償却費を計上すること。</t>
    <rPh sb="2" eb="4">
      <t>コウシン</t>
    </rPh>
    <rPh sb="4" eb="6">
      <t>ジギョウ</t>
    </rPh>
    <rPh sb="7" eb="8">
      <t>カカ</t>
    </rPh>
    <rPh sb="9" eb="11">
      <t>ゲンカ</t>
    </rPh>
    <rPh sb="11" eb="13">
      <t>ショウキャク</t>
    </rPh>
    <rPh sb="13" eb="14">
      <t>ヒ</t>
    </rPh>
    <rPh sb="20" eb="22">
      <t>コウシン</t>
    </rPh>
    <rPh sb="22" eb="25">
      <t>ジギョウヒ</t>
    </rPh>
    <rPh sb="26" eb="27">
      <t>ケン</t>
    </rPh>
    <rPh sb="27" eb="29">
      <t>フタン</t>
    </rPh>
    <rPh sb="29" eb="30">
      <t>ブン</t>
    </rPh>
    <rPh sb="39" eb="40">
      <t>ノゾ</t>
    </rPh>
    <rPh sb="42" eb="44">
      <t>キンガク</t>
    </rPh>
    <rPh sb="48" eb="50">
      <t>ウンエイ</t>
    </rPh>
    <rPh sb="50" eb="51">
      <t>ケン</t>
    </rPh>
    <rPh sb="51" eb="52">
      <t>ジャ</t>
    </rPh>
    <rPh sb="55" eb="57">
      <t>マイトシ</t>
    </rPh>
    <rPh sb="58" eb="60">
      <t>ショウキャク</t>
    </rPh>
    <rPh sb="60" eb="61">
      <t>ヒ</t>
    </rPh>
    <rPh sb="62" eb="64">
      <t>ケイジョウ</t>
    </rPh>
    <phoneticPr fontId="2"/>
  </si>
  <si>
    <t>※　有形固定資産（運営権者所有分）に係る減価償却費については、任意の様式にて計算用紙を作成、本様式に添付すること。</t>
    <rPh sb="2" eb="4">
      <t>ユウケイ</t>
    </rPh>
    <rPh sb="4" eb="6">
      <t>コテイ</t>
    </rPh>
    <rPh sb="6" eb="8">
      <t>シサン</t>
    </rPh>
    <rPh sb="9" eb="11">
      <t>ウンエイ</t>
    </rPh>
    <rPh sb="11" eb="12">
      <t>ケン</t>
    </rPh>
    <rPh sb="12" eb="13">
      <t>ジャ</t>
    </rPh>
    <rPh sb="13" eb="15">
      <t>ショユウ</t>
    </rPh>
    <rPh sb="15" eb="16">
      <t>ブン</t>
    </rPh>
    <rPh sb="18" eb="19">
      <t>カカワ</t>
    </rPh>
    <rPh sb="20" eb="22">
      <t>ゲンカ</t>
    </rPh>
    <rPh sb="22" eb="24">
      <t>ショウキャク</t>
    </rPh>
    <rPh sb="24" eb="25">
      <t>ヒ</t>
    </rPh>
    <rPh sb="31" eb="33">
      <t>ニンイ</t>
    </rPh>
    <rPh sb="34" eb="36">
      <t>ヨウシキ</t>
    </rPh>
    <rPh sb="38" eb="40">
      <t>ケイサン</t>
    </rPh>
    <rPh sb="40" eb="42">
      <t>ヨウシ</t>
    </rPh>
    <rPh sb="43" eb="45">
      <t>サクセイ</t>
    </rPh>
    <rPh sb="46" eb="47">
      <t>ホン</t>
    </rPh>
    <rPh sb="47" eb="49">
      <t>ヨウシキ</t>
    </rPh>
    <rPh sb="50" eb="52">
      <t>テンプ</t>
    </rPh>
    <phoneticPr fontId="7"/>
  </si>
  <si>
    <t>※　費目に過不足があれば、必要に応じて項目を調整すること。</t>
    <rPh sb="2" eb="4">
      <t>ヒモク</t>
    </rPh>
    <rPh sb="22" eb="24">
      <t>チョウセイ</t>
    </rPh>
    <phoneticPr fontId="2"/>
  </si>
  <si>
    <t>有形固定資産（運営権者所有分）に係る減価償却費</t>
    <rPh sb="0" eb="2">
      <t>ユウケイ</t>
    </rPh>
    <rPh sb="2" eb="4">
      <t>コテイ</t>
    </rPh>
    <rPh sb="4" eb="6">
      <t>シサン</t>
    </rPh>
    <rPh sb="7" eb="9">
      <t>ウンエイ</t>
    </rPh>
    <rPh sb="9" eb="10">
      <t>ケン</t>
    </rPh>
    <rPh sb="10" eb="11">
      <t>ジャ</t>
    </rPh>
    <rPh sb="11" eb="13">
      <t>ショユウ</t>
    </rPh>
    <rPh sb="13" eb="14">
      <t>ブン</t>
    </rPh>
    <rPh sb="16" eb="17">
      <t>カカ</t>
    </rPh>
    <rPh sb="18" eb="20">
      <t>ゲンカ</t>
    </rPh>
    <rPh sb="20" eb="23">
      <t>ショウキャクヒ</t>
    </rPh>
    <phoneticPr fontId="7"/>
  </si>
  <si>
    <t>※　実効税率の計算根拠について、本様式の下記記入欄に記載すること。</t>
    <rPh sb="2" eb="4">
      <t>ジッコウ</t>
    </rPh>
    <rPh sb="4" eb="6">
      <t>ゼイリツ</t>
    </rPh>
    <rPh sb="7" eb="9">
      <t>ケイサン</t>
    </rPh>
    <rPh sb="9" eb="11">
      <t>コンキョ</t>
    </rPh>
    <rPh sb="16" eb="17">
      <t>ホン</t>
    </rPh>
    <rPh sb="17" eb="19">
      <t>ヨウシキ</t>
    </rPh>
    <rPh sb="20" eb="22">
      <t>カキ</t>
    </rPh>
    <rPh sb="22" eb="24">
      <t>キニュウ</t>
    </rPh>
    <rPh sb="24" eb="25">
      <t>ラン</t>
    </rPh>
    <rPh sb="26" eb="28">
      <t>キサイ</t>
    </rPh>
    <phoneticPr fontId="7"/>
  </si>
  <si>
    <t>更新事業費（県負担分）</t>
    <rPh sb="0" eb="2">
      <t>コウシン</t>
    </rPh>
    <rPh sb="2" eb="4">
      <t>ジギョウ</t>
    </rPh>
    <rPh sb="4" eb="5">
      <t>ヒ</t>
    </rPh>
    <rPh sb="6" eb="7">
      <t>ケン</t>
    </rPh>
    <rPh sb="7" eb="9">
      <t>フタン</t>
    </rPh>
    <rPh sb="9" eb="10">
      <t>ブン</t>
    </rPh>
    <phoneticPr fontId="2"/>
  </si>
  <si>
    <t>※　有明工業用水道及び八代工業用水道において共通となる費目については、配賦の考え方を本様式の下記記入欄に記載すること。</t>
    <rPh sb="2" eb="4">
      <t>アリアケ</t>
    </rPh>
    <rPh sb="4" eb="7">
      <t>コウギョウヨウ</t>
    </rPh>
    <rPh sb="7" eb="9">
      <t>スイドウ</t>
    </rPh>
    <rPh sb="9" eb="10">
      <t>オヨ</t>
    </rPh>
    <rPh sb="11" eb="13">
      <t>ヤツシロ</t>
    </rPh>
    <rPh sb="13" eb="15">
      <t>コウギョウ</t>
    </rPh>
    <rPh sb="15" eb="17">
      <t>ヨウスイ</t>
    </rPh>
    <rPh sb="17" eb="18">
      <t>ドウ</t>
    </rPh>
    <rPh sb="22" eb="24">
      <t>キョウツウ</t>
    </rPh>
    <rPh sb="27" eb="29">
      <t>ヒモク</t>
    </rPh>
    <rPh sb="35" eb="37">
      <t>ハイフ</t>
    </rPh>
    <rPh sb="38" eb="39">
      <t>カンガ</t>
    </rPh>
    <rPh sb="40" eb="41">
      <t>カタ</t>
    </rPh>
    <rPh sb="42" eb="43">
      <t>ホン</t>
    </rPh>
    <rPh sb="43" eb="45">
      <t>ヨウシキ</t>
    </rPh>
    <rPh sb="46" eb="48">
      <t>カキ</t>
    </rPh>
    <rPh sb="48" eb="50">
      <t>キニュウ</t>
    </rPh>
    <rPh sb="50" eb="51">
      <t>ラン</t>
    </rPh>
    <rPh sb="52" eb="54">
      <t>キサイ</t>
    </rPh>
    <phoneticPr fontId="2"/>
  </si>
  <si>
    <t>※　未収入金（事業期間終了後の未償却残高）【受取】を計上する際は、実施契約第89条第5項の規定に留意すること。</t>
    <rPh sb="26" eb="28">
      <t>ケイジョウ</t>
    </rPh>
    <rPh sb="30" eb="31">
      <t>サイ</t>
    </rPh>
    <rPh sb="33" eb="35">
      <t>ジッシ</t>
    </rPh>
    <rPh sb="35" eb="37">
      <t>ケイヤク</t>
    </rPh>
    <rPh sb="37" eb="38">
      <t>ダイ</t>
    </rPh>
    <rPh sb="40" eb="41">
      <t>ジョウ</t>
    </rPh>
    <rPh sb="41" eb="42">
      <t>ダイ</t>
    </rPh>
    <rPh sb="43" eb="44">
      <t>コウ</t>
    </rPh>
    <rPh sb="45" eb="47">
      <t>キテイ</t>
    </rPh>
    <rPh sb="48" eb="50">
      <t>リュウイ</t>
    </rPh>
    <phoneticPr fontId="2"/>
  </si>
  <si>
    <t>　　なお、必要に応じて事業年度を追加すること。</t>
    <rPh sb="5" eb="7">
      <t>ヒツヨウ</t>
    </rPh>
    <rPh sb="8" eb="9">
      <t>オウ</t>
    </rPh>
    <rPh sb="11" eb="13">
      <t>ジギョウ</t>
    </rPh>
    <rPh sb="13" eb="15">
      <t>ネンド</t>
    </rPh>
    <rPh sb="16" eb="18">
      <t>ツイカ</t>
    </rPh>
    <phoneticPr fontId="2"/>
  </si>
  <si>
    <t>有形固定資産（運営権者所有分）に係る減価償却費【戻入】</t>
    <rPh sb="0" eb="2">
      <t>ユウケイ</t>
    </rPh>
    <rPh sb="2" eb="4">
      <t>コテイ</t>
    </rPh>
    <rPh sb="4" eb="6">
      <t>シサン</t>
    </rPh>
    <rPh sb="7" eb="9">
      <t>ウンエイ</t>
    </rPh>
    <rPh sb="9" eb="10">
      <t>ケン</t>
    </rPh>
    <rPh sb="10" eb="11">
      <t>ジャ</t>
    </rPh>
    <rPh sb="11" eb="13">
      <t>ショユウ</t>
    </rPh>
    <rPh sb="13" eb="14">
      <t>ブン</t>
    </rPh>
    <rPh sb="16" eb="17">
      <t>カカ</t>
    </rPh>
    <rPh sb="18" eb="20">
      <t>ゲンカ</t>
    </rPh>
    <rPh sb="20" eb="23">
      <t>ショウキャクヒ</t>
    </rPh>
    <phoneticPr fontId="7"/>
  </si>
  <si>
    <t>※　更新事業費には撤去費を含めないこと。</t>
    <phoneticPr fontId="2"/>
  </si>
  <si>
    <t>※　灰色で網掛けしている施設・設備については、本事業における更新対象外であるため、更新事業費を計上しないこと。</t>
    <rPh sb="2" eb="4">
      <t>ハイイロ</t>
    </rPh>
    <rPh sb="5" eb="7">
      <t>アミカ</t>
    </rPh>
    <rPh sb="12" eb="14">
      <t>シセツ</t>
    </rPh>
    <rPh sb="15" eb="17">
      <t>セツビ</t>
    </rPh>
    <rPh sb="23" eb="24">
      <t>ホン</t>
    </rPh>
    <rPh sb="24" eb="26">
      <t>ジギョウ</t>
    </rPh>
    <rPh sb="30" eb="32">
      <t>コウシン</t>
    </rPh>
    <rPh sb="32" eb="34">
      <t>タイショウ</t>
    </rPh>
    <rPh sb="34" eb="35">
      <t>ガイ</t>
    </rPh>
    <rPh sb="41" eb="43">
      <t>コウシン</t>
    </rPh>
    <rPh sb="43" eb="46">
      <t>ジギョウヒ</t>
    </rPh>
    <rPh sb="47" eb="49">
      <t>ケイジョウ</t>
    </rPh>
    <phoneticPr fontId="2"/>
  </si>
  <si>
    <t>：</t>
    <phoneticPr fontId="2"/>
  </si>
  <si>
    <r>
      <t>：</t>
    </r>
    <r>
      <rPr>
        <u/>
        <sz val="10"/>
        <color theme="1"/>
        <rFont val="ＭＳ 明朝"/>
        <family val="1"/>
        <charset val="128"/>
      </rPr>
      <t>　　　　　　　　　　　　</t>
    </r>
    <r>
      <rPr>
        <sz val="10"/>
        <color theme="1"/>
        <rFont val="ＭＳ 明朝"/>
        <family val="1"/>
        <charset val="128"/>
      </rPr>
      <t xml:space="preserve">　 </t>
    </r>
    <phoneticPr fontId="2"/>
  </si>
  <si>
    <t>印</t>
    <phoneticPr fontId="2"/>
  </si>
  <si>
    <t>：</t>
    <phoneticPr fontId="2"/>
  </si>
  <si>
    <t>応募者必須記入欄（記入後も黄色の網掛けは残すこと。他の様式においても同様。）</t>
    <rPh sb="0" eb="3">
      <t>オウボシャ</t>
    </rPh>
    <rPh sb="3" eb="5">
      <t>ヒッス</t>
    </rPh>
    <rPh sb="5" eb="7">
      <t>キニュウ</t>
    </rPh>
    <rPh sb="7" eb="8">
      <t>ラン</t>
    </rPh>
    <phoneticPr fontId="2"/>
  </si>
  <si>
    <t>※　項目に過不足があれば、必要に応じて項目を追加するなど調整すること。</t>
    <rPh sb="2" eb="4">
      <t>コウモク</t>
    </rPh>
    <rPh sb="22" eb="24">
      <t>ツイカ</t>
    </rPh>
    <phoneticPr fontId="2"/>
  </si>
  <si>
    <t>※　（各費用項目は変動費及び固定費の区分を変更しない限り）応募者の任意で名称の変更および項目を追加して構わない。</t>
    <rPh sb="3" eb="6">
      <t>カクヒヨウ</t>
    </rPh>
    <rPh sb="6" eb="8">
      <t>コウモク</t>
    </rPh>
    <rPh sb="9" eb="11">
      <t>ヘンドウ</t>
    </rPh>
    <rPh sb="11" eb="12">
      <t>ヒ</t>
    </rPh>
    <rPh sb="12" eb="13">
      <t>オヨ</t>
    </rPh>
    <rPh sb="14" eb="17">
      <t>コテイヒ</t>
    </rPh>
    <rPh sb="18" eb="20">
      <t>クブン</t>
    </rPh>
    <rPh sb="21" eb="23">
      <t>ヘンコウ</t>
    </rPh>
    <rPh sb="26" eb="27">
      <t>カギ</t>
    </rPh>
    <rPh sb="36" eb="38">
      <t>メイショウ</t>
    </rPh>
    <rPh sb="39" eb="41">
      <t>ヘンコウ</t>
    </rPh>
    <rPh sb="44" eb="46">
      <t>コウモク</t>
    </rPh>
    <rPh sb="47" eb="49">
      <t>ツイカ</t>
    </rPh>
    <rPh sb="51" eb="52">
      <t>カマ</t>
    </rPh>
    <phoneticPr fontId="2"/>
  </si>
  <si>
    <t>　　なお、各共同管理者の実負担額（変動費）は実給水量に基づき算定するため、上記に記載した給水量比率に固定されるものではない。</t>
    <phoneticPr fontId="2"/>
  </si>
  <si>
    <t>減価償却費計算シート</t>
    <rPh sb="0" eb="2">
      <t>ゲンカ</t>
    </rPh>
    <rPh sb="2" eb="4">
      <t>ショウキャク</t>
    </rPh>
    <rPh sb="4" eb="5">
      <t>ヒ</t>
    </rPh>
    <rPh sb="5" eb="7">
      <t>ケイサン</t>
    </rPh>
    <phoneticPr fontId="2"/>
  </si>
  <si>
    <t>　　なお、別表第二号の注記一の「構築物又は機械及び装置を一体として償却する場合の耐用年数」は適用しない。</t>
    <phoneticPr fontId="2"/>
  </si>
  <si>
    <t>記入欄（共通費用に係る配賦の考え方、実効税率の計算根拠）</t>
    <rPh sb="0" eb="2">
      <t>キニュウ</t>
    </rPh>
    <rPh sb="2" eb="3">
      <t>ラン</t>
    </rPh>
    <phoneticPr fontId="7"/>
  </si>
  <si>
    <t>※　買取提案額の合計は、【様式Ｂ－１】との整合に留意して記載すること。</t>
    <phoneticPr fontId="4"/>
  </si>
  <si>
    <t>　　なお、買取提案額は、募集要項で示す運営権者譲渡対象資産一覧に記載する、資産帳簿価格と</t>
    <rPh sb="12" eb="14">
      <t>ボシュウ</t>
    </rPh>
    <rPh sb="14" eb="16">
      <t>ヨウコウ</t>
    </rPh>
    <rPh sb="17" eb="18">
      <t>シメ</t>
    </rPh>
    <rPh sb="19" eb="21">
      <t>ウンエイ</t>
    </rPh>
    <rPh sb="21" eb="22">
      <t>ケン</t>
    </rPh>
    <rPh sb="22" eb="23">
      <t>シャ</t>
    </rPh>
    <rPh sb="23" eb="25">
      <t>ジョウト</t>
    </rPh>
    <rPh sb="25" eb="27">
      <t>タイショウ</t>
    </rPh>
    <rPh sb="27" eb="29">
      <t>シサン</t>
    </rPh>
    <rPh sb="29" eb="31">
      <t>イチラン</t>
    </rPh>
    <rPh sb="32" eb="34">
      <t>キサイ</t>
    </rPh>
    <phoneticPr fontId="4"/>
  </si>
  <si>
    <t>　　一致させること。</t>
    <phoneticPr fontId="2"/>
  </si>
  <si>
    <t>※　運営権者譲渡対象資産に係る減価償却費については、任意の様式にて計算用紙を作成、本様式</t>
    <rPh sb="2" eb="4">
      <t>ウンエイ</t>
    </rPh>
    <rPh sb="4" eb="6">
      <t>ケンジャ</t>
    </rPh>
    <rPh sb="6" eb="8">
      <t>ジョウト</t>
    </rPh>
    <rPh sb="8" eb="10">
      <t>タイショウ</t>
    </rPh>
    <rPh sb="10" eb="12">
      <t>シサン</t>
    </rPh>
    <rPh sb="13" eb="14">
      <t>カカワ</t>
    </rPh>
    <phoneticPr fontId="2"/>
  </si>
  <si>
    <t>　　に添付すること。</t>
    <phoneticPr fontId="2"/>
  </si>
  <si>
    <t>① 県収受額</t>
    <rPh sb="3" eb="5">
      <t>シュウジュ</t>
    </rPh>
    <phoneticPr fontId="2"/>
  </si>
  <si>
    <t>　ア 県収受分料金の総額（事業期間合計額）</t>
    <phoneticPr fontId="2"/>
  </si>
  <si>
    <t>　イ 運営権者譲渡対象資産買取額</t>
    <phoneticPr fontId="2"/>
  </si>
  <si>
    <t>② 県負担額</t>
    <phoneticPr fontId="2"/>
  </si>
  <si>
    <t>　ウ 更新投資負担金の総額　</t>
    <phoneticPr fontId="2"/>
  </si>
  <si>
    <t>　エ 更新投資の残存価値相当額　</t>
    <phoneticPr fontId="2"/>
  </si>
  <si>
    <t>③ 県の財政健全化への寄与額（ア＋イ－ウ－エ）　</t>
    <phoneticPr fontId="2"/>
  </si>
  <si>
    <t>※　金額はアラビア字体で明確に記載してください。</t>
    <phoneticPr fontId="2"/>
  </si>
  <si>
    <t>※　金額の頭に￥記号をつけてください。</t>
    <phoneticPr fontId="2"/>
  </si>
  <si>
    <t>※　ア～オの金額は、事業期間中の合計金額（現在価値換算前）とし、消費税及び地方消費税を</t>
    <phoneticPr fontId="2"/>
  </si>
  <si>
    <t>　　抜いた金額としてください。</t>
    <phoneticPr fontId="2"/>
  </si>
  <si>
    <t>※　未収入金（事業期間終了後の未償却残高）を計上する際は、実施契約第89条第5項の規定に留意すること。</t>
    <rPh sb="22" eb="24">
      <t>ケイジョウ</t>
    </rPh>
    <rPh sb="26" eb="27">
      <t>サイ</t>
    </rPh>
    <rPh sb="29" eb="31">
      <t>ジッシ</t>
    </rPh>
    <rPh sb="31" eb="33">
      <t>ケイヤク</t>
    </rPh>
    <rPh sb="33" eb="34">
      <t>ダイ</t>
    </rPh>
    <rPh sb="36" eb="37">
      <t>ジョウ</t>
    </rPh>
    <rPh sb="37" eb="38">
      <t>ダイ</t>
    </rPh>
    <rPh sb="39" eb="40">
      <t>コウ</t>
    </rPh>
    <rPh sb="41" eb="43">
      <t>キテイ</t>
    </rPh>
    <rPh sb="44" eb="46">
      <t>リュウイ</t>
    </rPh>
    <phoneticPr fontId="2"/>
  </si>
  <si>
    <t>※　数式は参考であり、算定結果の責任は応募者が負うものとする。</t>
  </si>
  <si>
    <t>記入欄</t>
    <rPh sb="0" eb="2">
      <t>キニュウ</t>
    </rPh>
    <rPh sb="2" eb="3">
      <t>ラン</t>
    </rPh>
    <phoneticPr fontId="2"/>
  </si>
  <si>
    <t>【様式Ａ－７－４】固定費・変動費の内訳</t>
    <phoneticPr fontId="2"/>
  </si>
  <si>
    <t>【様式Ａ－７－１】計画給水量</t>
    <rPh sb="11" eb="13">
      <t>キュウスイ</t>
    </rPh>
    <phoneticPr fontId="2"/>
  </si>
  <si>
    <t>【様式Ｂ－１】県の財政健全化への寄与額</t>
    <phoneticPr fontId="2"/>
  </si>
  <si>
    <t>【様式Ａ－７－２】按分率</t>
    <phoneticPr fontId="2"/>
  </si>
  <si>
    <t>５　オイルフェンス</t>
    <phoneticPr fontId="4"/>
  </si>
  <si>
    <t>１　管理棟</t>
    <phoneticPr fontId="4"/>
  </si>
  <si>
    <t>２　取水口電気室</t>
    <phoneticPr fontId="4"/>
  </si>
  <si>
    <t>３　分水場電気室</t>
    <phoneticPr fontId="4"/>
  </si>
  <si>
    <t>２　プレハブ倉庫</t>
    <phoneticPr fontId="4"/>
  </si>
  <si>
    <t>２　汚泥脱水棟</t>
    <phoneticPr fontId="4"/>
  </si>
  <si>
    <t>１　導水ポンプ棟</t>
    <phoneticPr fontId="4"/>
  </si>
  <si>
    <t>導水トンネル水位計</t>
    <rPh sb="0" eb="2">
      <t>ドウスイ</t>
    </rPh>
    <rPh sb="6" eb="8">
      <t>スイイ</t>
    </rPh>
    <rPh sb="8" eb="9">
      <t>ケイ</t>
    </rPh>
    <phoneticPr fontId="4"/>
  </si>
  <si>
    <t>（導水ポンプ場）中継端子盤</t>
    <phoneticPr fontId="4"/>
  </si>
  <si>
    <t>（導水ポンプ場）中継端子盤2</t>
    <phoneticPr fontId="4"/>
  </si>
  <si>
    <t>（導水ポンプ場）中継端子盤3</t>
    <phoneticPr fontId="4"/>
  </si>
  <si>
    <t>導水流量計測</t>
    <rPh sb="0" eb="2">
      <t>ドウスイ</t>
    </rPh>
    <rPh sb="2" eb="4">
      <t>リュウリョウ</t>
    </rPh>
    <rPh sb="4" eb="6">
      <t>ケイソク</t>
    </rPh>
    <phoneticPr fontId="4"/>
  </si>
  <si>
    <t>（管理本館）中継端子盤2</t>
    <phoneticPr fontId="4"/>
  </si>
  <si>
    <t>（管理本館）中継端子盤3</t>
    <phoneticPr fontId="4"/>
  </si>
  <si>
    <t>汚泥警報装置</t>
    <rPh sb="0" eb="2">
      <t>オデイ</t>
    </rPh>
    <rPh sb="2" eb="4">
      <t>ケイホウ</t>
    </rPh>
    <rPh sb="4" eb="6">
      <t>ソウチ</t>
    </rPh>
    <phoneticPr fontId="4"/>
  </si>
  <si>
    <t>No.1導水ﾎﾟﾝﾌﾟ</t>
    <phoneticPr fontId="4"/>
  </si>
  <si>
    <t>No.2導水ﾎﾟﾝﾌﾟ</t>
    <phoneticPr fontId="4"/>
  </si>
  <si>
    <t>No.3導水ﾎﾟﾝﾌﾟ</t>
    <phoneticPr fontId="4"/>
  </si>
  <si>
    <t>360KVA電動機No.1</t>
    <phoneticPr fontId="4"/>
  </si>
  <si>
    <t>360KVA電動機No.2</t>
    <phoneticPr fontId="4"/>
  </si>
  <si>
    <t>360KVA電動機No.3</t>
    <phoneticPr fontId="4"/>
  </si>
  <si>
    <t>No.1電動ﾊﾞﾀﾌﾗｲ弁</t>
    <phoneticPr fontId="4"/>
  </si>
  <si>
    <t>No.2電動ﾊﾞﾀﾌﾗｲ弁</t>
    <phoneticPr fontId="4"/>
  </si>
  <si>
    <t>No.3電動ﾊﾞﾀﾌﾗｲ弁</t>
    <phoneticPr fontId="4"/>
  </si>
  <si>
    <t>No.1逆止弁</t>
    <phoneticPr fontId="4"/>
  </si>
  <si>
    <t>No.2逆止弁</t>
    <phoneticPr fontId="4"/>
  </si>
  <si>
    <t>No.3逆止弁</t>
    <phoneticPr fontId="4"/>
  </si>
  <si>
    <t>No.1送水ポンプ</t>
    <phoneticPr fontId="4"/>
  </si>
  <si>
    <t>No.2送水ポンプ</t>
    <phoneticPr fontId="4"/>
  </si>
  <si>
    <t>No.3送水ポンプ</t>
    <phoneticPr fontId="4"/>
  </si>
  <si>
    <t>No.1吐出弁</t>
    <phoneticPr fontId="4"/>
  </si>
  <si>
    <t>No.2吐出弁</t>
    <phoneticPr fontId="4"/>
  </si>
  <si>
    <t>No.3吐出弁</t>
    <phoneticPr fontId="4"/>
  </si>
  <si>
    <t>１　着水池混和池設備</t>
    <phoneticPr fontId="4"/>
  </si>
  <si>
    <t>No.1ﾌﾗｯｼｭﾐｷｻｰ</t>
    <phoneticPr fontId="4"/>
  </si>
  <si>
    <t>No.2ﾌﾗｯｼｭﾐｷｻｰ</t>
    <phoneticPr fontId="4"/>
  </si>
  <si>
    <t>２　薬品注入設備</t>
    <phoneticPr fontId="4"/>
  </si>
  <si>
    <t>３　沈殿池設備</t>
    <phoneticPr fontId="4"/>
  </si>
  <si>
    <t>No.1第１列ﾌﾛｷｭｰﾚｰﾀｰ</t>
    <phoneticPr fontId="4"/>
  </si>
  <si>
    <t>No.2第１列ﾌﾛｷｭｰﾚｰﾀｰ</t>
    <phoneticPr fontId="4"/>
  </si>
  <si>
    <t>No.3第１列ﾌﾛｷｭｰﾚｰﾀｰ</t>
    <phoneticPr fontId="4"/>
  </si>
  <si>
    <t>No.4第１列ﾌﾛｷｭｰﾚｰﾀｰ</t>
    <phoneticPr fontId="4"/>
  </si>
  <si>
    <t>No.1第２列ﾌﾛｷｭｰﾚｰﾀｰ</t>
    <phoneticPr fontId="4"/>
  </si>
  <si>
    <t>No.2第２列ﾌﾛｷｭｰﾚｰﾀｰ</t>
    <phoneticPr fontId="4"/>
  </si>
  <si>
    <t>No.3第２列ﾌﾛｷｭｰﾚｰﾀｰ</t>
    <phoneticPr fontId="4"/>
  </si>
  <si>
    <t>No.4第２列ﾌﾛｷｭｰﾚｰﾀｰ</t>
    <phoneticPr fontId="4"/>
  </si>
  <si>
    <t>No.1第３列ﾌﾛｷｭｰﾚｰﾀｰ</t>
    <phoneticPr fontId="4"/>
  </si>
  <si>
    <t>No.2第３列ﾌﾛｷｭｰﾚｰﾀｰ</t>
    <phoneticPr fontId="4"/>
  </si>
  <si>
    <t>No.3第３列ﾌﾛｷｭｰﾚｰﾀｰ</t>
    <phoneticPr fontId="4"/>
  </si>
  <si>
    <t>No.4第３列ﾌﾛｷｭｰﾚｰﾀｰ</t>
    <phoneticPr fontId="4"/>
  </si>
  <si>
    <t>No.1掻寄機</t>
    <phoneticPr fontId="4"/>
  </si>
  <si>
    <t>No.2掻寄機</t>
    <phoneticPr fontId="4"/>
  </si>
  <si>
    <t>No.3掻寄機</t>
    <phoneticPr fontId="4"/>
  </si>
  <si>
    <t>No.4掻寄機</t>
    <phoneticPr fontId="4"/>
  </si>
  <si>
    <t>No.1排泥排水設備</t>
    <phoneticPr fontId="4"/>
  </si>
  <si>
    <t>No.2排泥排水設備</t>
    <phoneticPr fontId="4"/>
  </si>
  <si>
    <t>No.3排泥排水設備</t>
    <phoneticPr fontId="4"/>
  </si>
  <si>
    <t>No.4排泥排水設備</t>
    <phoneticPr fontId="4"/>
  </si>
  <si>
    <t>Ｎｏ.1濃縮槽汚泥掻寄機</t>
    <phoneticPr fontId="4"/>
  </si>
  <si>
    <t>Ｎｏ.2濃縮槽汚泥掻寄機</t>
    <phoneticPr fontId="4"/>
  </si>
  <si>
    <t>Ｎｏ.1濃縮汚泥引抜ﾎﾟﾝﾌﾟ</t>
    <phoneticPr fontId="4"/>
  </si>
  <si>
    <t>Ｎｏ.2濃縮汚泥引抜ﾎﾟﾝﾌﾟ</t>
    <phoneticPr fontId="4"/>
  </si>
  <si>
    <t>Ｎｏ.1給水ﾎﾟﾝﾌﾟ</t>
    <phoneticPr fontId="4"/>
  </si>
  <si>
    <t>Ｎｏ.2給水ﾎﾟﾝﾌﾟ</t>
    <phoneticPr fontId="4"/>
  </si>
  <si>
    <t>Ｎｏ.1圧力水ﾎﾟﾝﾌﾟ</t>
    <phoneticPr fontId="4"/>
  </si>
  <si>
    <t>Ｎｏ.2圧力水ﾎﾟﾝﾌﾟ</t>
    <phoneticPr fontId="4"/>
  </si>
  <si>
    <t>Ｎｏ.1ろ布洗浄ﾎﾟﾝﾌﾟ</t>
    <phoneticPr fontId="4"/>
  </si>
  <si>
    <t>Ｎｏ.2ろ布洗浄ﾎﾟﾝﾌﾟ</t>
    <phoneticPr fontId="4"/>
  </si>
  <si>
    <t>Ｎｏ.1ﾌﾞﾛｰ用ｺﾝﾌﾟﾚｯｻｰ</t>
    <phoneticPr fontId="4"/>
  </si>
  <si>
    <t>Ｎｏ.2ﾌﾞﾛｰ用ｺﾝﾌﾟﾚｯｻｰ</t>
    <phoneticPr fontId="4"/>
  </si>
  <si>
    <t>４-１　ケーキ搬出設備</t>
    <phoneticPr fontId="4"/>
  </si>
  <si>
    <t>５　汚泥電気計装</t>
    <phoneticPr fontId="4"/>
  </si>
  <si>
    <t>１　取水口</t>
    <rPh sb="2" eb="4">
      <t>シュスイ</t>
    </rPh>
    <rPh sb="4" eb="5">
      <t>コウ</t>
    </rPh>
    <phoneticPr fontId="4"/>
  </si>
  <si>
    <t>２　沈砂池稼動スクリーン</t>
    <rPh sb="2" eb="3">
      <t>チン</t>
    </rPh>
    <rPh sb="3" eb="4">
      <t>スナ</t>
    </rPh>
    <rPh sb="4" eb="5">
      <t>イケ</t>
    </rPh>
    <rPh sb="5" eb="7">
      <t>カドウ</t>
    </rPh>
    <phoneticPr fontId="4"/>
  </si>
  <si>
    <t>３　３号転倒ゲート</t>
    <rPh sb="3" eb="4">
      <t>ゴウ</t>
    </rPh>
    <rPh sb="4" eb="6">
      <t>テントウ</t>
    </rPh>
    <phoneticPr fontId="4"/>
  </si>
  <si>
    <t>２　ゲート、スクリーン</t>
    <phoneticPr fontId="4"/>
  </si>
  <si>
    <t>３　浄水池</t>
    <phoneticPr fontId="4"/>
  </si>
  <si>
    <t>浄水池</t>
    <rPh sb="0" eb="2">
      <t>ジョウスイ</t>
    </rPh>
    <rPh sb="2" eb="3">
      <t>イケ</t>
    </rPh>
    <phoneticPr fontId="4"/>
  </si>
  <si>
    <t>浄水場</t>
    <rPh sb="0" eb="3">
      <t>ジョウスイジョウ</t>
    </rPh>
    <phoneticPr fontId="4"/>
  </si>
  <si>
    <t>浄水場配管</t>
    <rPh sb="0" eb="3">
      <t>ジョウスイジョウ</t>
    </rPh>
    <rPh sb="3" eb="5">
      <t>ハイカン</t>
    </rPh>
    <phoneticPr fontId="4"/>
  </si>
  <si>
    <t>排水管排水桝</t>
    <rPh sb="0" eb="3">
      <t>ハイスイカン</t>
    </rPh>
    <rPh sb="3" eb="5">
      <t>ハイスイ</t>
    </rPh>
    <rPh sb="5" eb="6">
      <t>マス</t>
    </rPh>
    <phoneticPr fontId="4"/>
  </si>
  <si>
    <t>門及び塀</t>
    <rPh sb="0" eb="1">
      <t>モン</t>
    </rPh>
    <rPh sb="1" eb="2">
      <t>オヨ</t>
    </rPh>
    <rPh sb="3" eb="4">
      <t>ヘイ</t>
    </rPh>
    <phoneticPr fontId="4"/>
  </si>
  <si>
    <t>門及び塀（萩原）</t>
    <rPh sb="0" eb="1">
      <t>モン</t>
    </rPh>
    <rPh sb="1" eb="2">
      <t>オヨ</t>
    </rPh>
    <rPh sb="3" eb="4">
      <t>ヘイ</t>
    </rPh>
    <rPh sb="5" eb="7">
      <t>ハギワラ</t>
    </rPh>
    <phoneticPr fontId="4"/>
  </si>
  <si>
    <t>その他雑設備</t>
    <rPh sb="2" eb="3">
      <t>タ</t>
    </rPh>
    <rPh sb="3" eb="4">
      <t>ザツ</t>
    </rPh>
    <rPh sb="4" eb="6">
      <t>セツビ</t>
    </rPh>
    <phoneticPr fontId="4"/>
  </si>
  <si>
    <t>塵芥除去用足場</t>
    <rPh sb="0" eb="2">
      <t>ジンカイ</t>
    </rPh>
    <rPh sb="2" eb="5">
      <t>ジョキョヨウ</t>
    </rPh>
    <rPh sb="5" eb="7">
      <t>アシバ</t>
    </rPh>
    <phoneticPr fontId="4"/>
  </si>
  <si>
    <t>２　計装設備（共同事業者所管設備除く）</t>
    <rPh sb="2" eb="3">
      <t>ケイ</t>
    </rPh>
    <rPh sb="3" eb="4">
      <t>ソウ</t>
    </rPh>
    <rPh sb="4" eb="6">
      <t>セツビ</t>
    </rPh>
    <phoneticPr fontId="4"/>
  </si>
  <si>
    <t>動力盤</t>
    <phoneticPr fontId="4"/>
  </si>
  <si>
    <t>配水池水位計測</t>
    <rPh sb="2" eb="3">
      <t>イケ</t>
    </rPh>
    <rPh sb="3" eb="5">
      <t>スイイ</t>
    </rPh>
    <rPh sb="5" eb="7">
      <t>ケイソク</t>
    </rPh>
    <phoneticPr fontId="4"/>
  </si>
  <si>
    <t>Ｎｏ.1配水ポンプ</t>
    <phoneticPr fontId="4"/>
  </si>
  <si>
    <t>Ｎｏ.2配水ポンプ</t>
    <phoneticPr fontId="4"/>
  </si>
  <si>
    <t>Ｎｏ.3配水ポンプ</t>
    <phoneticPr fontId="4"/>
  </si>
  <si>
    <t>Ｎｏ.4配水ポンプ</t>
    <phoneticPr fontId="4"/>
  </si>
  <si>
    <t>Ｎｏ.5配水ポンプ</t>
    <phoneticPr fontId="4"/>
  </si>
  <si>
    <t>Ｎｏ.1フラッシュミキサー</t>
    <phoneticPr fontId="4"/>
  </si>
  <si>
    <t>Ｎｏ.2フラッシュミキサー</t>
    <phoneticPr fontId="4"/>
  </si>
  <si>
    <t>耐用年数</t>
    <rPh sb="0" eb="2">
      <t>タイヨウ</t>
    </rPh>
    <rPh sb="2" eb="4">
      <t>ネンスウ</t>
    </rPh>
    <phoneticPr fontId="4"/>
  </si>
  <si>
    <t>※　表中に記載のない設備を新規取得する場合は、種別・科目等の分類に留意の上、必要な行を追加し記載すること。</t>
    <rPh sb="2" eb="3">
      <t>ヒョウ</t>
    </rPh>
    <rPh sb="3" eb="4">
      <t>チュウ</t>
    </rPh>
    <rPh sb="5" eb="7">
      <t>キサイ</t>
    </rPh>
    <rPh sb="13" eb="15">
      <t>シンキ</t>
    </rPh>
    <rPh sb="15" eb="17">
      <t>シュトク</t>
    </rPh>
    <rPh sb="19" eb="21">
      <t>バアイ</t>
    </rPh>
    <rPh sb="23" eb="25">
      <t>シュベツ</t>
    </rPh>
    <rPh sb="26" eb="28">
      <t>カモク</t>
    </rPh>
    <rPh sb="28" eb="29">
      <t>ナド</t>
    </rPh>
    <rPh sb="30" eb="32">
      <t>ブンルイ</t>
    </rPh>
    <rPh sb="33" eb="35">
      <t>リュウイ</t>
    </rPh>
    <rPh sb="36" eb="37">
      <t>ウエ</t>
    </rPh>
    <rPh sb="38" eb="40">
      <t>ヒツヨウ</t>
    </rPh>
    <rPh sb="41" eb="42">
      <t>ギョウ</t>
    </rPh>
    <rPh sb="43" eb="45">
      <t>ツイカ</t>
    </rPh>
    <rPh sb="46" eb="48">
      <t>キサイ</t>
    </rPh>
    <phoneticPr fontId="2"/>
  </si>
  <si>
    <t>※　表中の「耐用年数」は、県が設定している減価償却年数（法定耐用年数）に基づくものであり、県が行うアセットマネジメント検討に基づく更新周期とは異なることに留意すること。</t>
    <rPh sb="2" eb="4">
      <t>ヒョウチュウ</t>
    </rPh>
    <rPh sb="6" eb="8">
      <t>タイヨウ</t>
    </rPh>
    <rPh sb="8" eb="10">
      <t>ネンスウ</t>
    </rPh>
    <rPh sb="13" eb="14">
      <t>ケン</t>
    </rPh>
    <rPh sb="15" eb="17">
      <t>セッテイ</t>
    </rPh>
    <rPh sb="21" eb="23">
      <t>ゲンカ</t>
    </rPh>
    <rPh sb="23" eb="25">
      <t>ショウキャク</t>
    </rPh>
    <rPh sb="25" eb="27">
      <t>ネンスウ</t>
    </rPh>
    <rPh sb="28" eb="30">
      <t>ホウテイ</t>
    </rPh>
    <rPh sb="30" eb="32">
      <t>タイヨウ</t>
    </rPh>
    <rPh sb="32" eb="34">
      <t>ネンスウ</t>
    </rPh>
    <rPh sb="36" eb="37">
      <t>モト</t>
    </rPh>
    <rPh sb="45" eb="46">
      <t>ケン</t>
    </rPh>
    <rPh sb="47" eb="48">
      <t>オコナ</t>
    </rPh>
    <rPh sb="59" eb="61">
      <t>ケントウ</t>
    </rPh>
    <rPh sb="62" eb="63">
      <t>モト</t>
    </rPh>
    <rPh sb="65" eb="67">
      <t>コウシン</t>
    </rPh>
    <rPh sb="67" eb="69">
      <t>シュウキ</t>
    </rPh>
    <rPh sb="71" eb="72">
      <t>コト</t>
    </rPh>
    <rPh sb="77" eb="79">
      <t>リュウイ</t>
    </rPh>
    <phoneticPr fontId="4"/>
  </si>
  <si>
    <t>５　その他雑設備</t>
    <rPh sb="4" eb="5">
      <t>タ</t>
    </rPh>
    <rPh sb="5" eb="6">
      <t>ザツ</t>
    </rPh>
    <rPh sb="6" eb="8">
      <t>セツビ</t>
    </rPh>
    <phoneticPr fontId="4"/>
  </si>
  <si>
    <t>４　門及び塀</t>
    <rPh sb="2" eb="3">
      <t>モン</t>
    </rPh>
    <rPh sb="3" eb="4">
      <t>オヨ</t>
    </rPh>
    <rPh sb="5" eb="6">
      <t>ヘイ</t>
    </rPh>
    <phoneticPr fontId="4"/>
  </si>
  <si>
    <t>４　計装設備（共同事業者所管設備除く）</t>
    <rPh sb="2" eb="3">
      <t>ケイ</t>
    </rPh>
    <rPh sb="3" eb="4">
      <t>ソウ</t>
    </rPh>
    <rPh sb="4" eb="6">
      <t>セツビ</t>
    </rPh>
    <phoneticPr fontId="4"/>
  </si>
  <si>
    <t>３　電気計装（接合井計装設備含む）</t>
    <rPh sb="2" eb="4">
      <t>デンキ</t>
    </rPh>
    <rPh sb="4" eb="6">
      <t>ケイソウ</t>
    </rPh>
    <phoneticPr fontId="4"/>
  </si>
  <si>
    <t>２　天井走行クレーン</t>
    <rPh sb="2" eb="4">
      <t>テンジョウ</t>
    </rPh>
    <rPh sb="4" eb="6">
      <t>ソウコウ</t>
    </rPh>
    <phoneticPr fontId="4"/>
  </si>
  <si>
    <t>２　構内電話装置</t>
    <rPh sb="2" eb="4">
      <t>コウナイ</t>
    </rPh>
    <rPh sb="4" eb="6">
      <t>デンワ</t>
    </rPh>
    <rPh sb="6" eb="8">
      <t>ソウチ</t>
    </rPh>
    <phoneticPr fontId="4"/>
  </si>
  <si>
    <t>４　ＩＴＶ設備</t>
    <rPh sb="5" eb="7">
      <t>セツビ</t>
    </rPh>
    <phoneticPr fontId="4"/>
  </si>
  <si>
    <t>１  接合井（下記以外）</t>
    <rPh sb="3" eb="5">
      <t>セツゴウ</t>
    </rPh>
    <rPh sb="5" eb="6">
      <t>イ</t>
    </rPh>
    <rPh sb="7" eb="9">
      <t>カキ</t>
    </rPh>
    <rPh sb="9" eb="11">
      <t>イガイ</t>
    </rPh>
    <phoneticPr fontId="4"/>
  </si>
  <si>
    <t>１　門及び塀</t>
    <rPh sb="2" eb="3">
      <t>モン</t>
    </rPh>
    <rPh sb="3" eb="4">
      <t>オヨ</t>
    </rPh>
    <rPh sb="5" eb="6">
      <t>ヘイ</t>
    </rPh>
    <phoneticPr fontId="4"/>
  </si>
  <si>
    <t>２　油脂倉庫</t>
    <rPh sb="2" eb="4">
      <t>ユシ</t>
    </rPh>
    <rPh sb="4" eb="6">
      <t>ソウコ</t>
    </rPh>
    <phoneticPr fontId="4"/>
  </si>
  <si>
    <t>３　プレハブ倉庫</t>
    <phoneticPr fontId="4"/>
  </si>
  <si>
    <t>１　濁度計収納小屋（接合井）</t>
    <rPh sb="2" eb="3">
      <t>ダク</t>
    </rPh>
    <rPh sb="3" eb="4">
      <t>ド</t>
    </rPh>
    <rPh sb="4" eb="5">
      <t>ケイ</t>
    </rPh>
    <rPh sb="5" eb="7">
      <t>シュウノウ</t>
    </rPh>
    <rPh sb="7" eb="9">
      <t>コヤ</t>
    </rPh>
    <rPh sb="10" eb="12">
      <t>セツゴウ</t>
    </rPh>
    <rPh sb="12" eb="13">
      <t>セイ</t>
    </rPh>
    <phoneticPr fontId="4"/>
  </si>
  <si>
    <t>１　衛生・空調・換気設備等</t>
    <rPh sb="2" eb="4">
      <t>エイセイ</t>
    </rPh>
    <rPh sb="5" eb="7">
      <t>クウチョウ</t>
    </rPh>
    <rPh sb="8" eb="10">
      <t>カンキ</t>
    </rPh>
    <rPh sb="10" eb="12">
      <t>セツビ</t>
    </rPh>
    <rPh sb="12" eb="13">
      <t>トウ</t>
    </rPh>
    <phoneticPr fontId="4"/>
  </si>
  <si>
    <t>1　ベルトコンベア</t>
    <phoneticPr fontId="4"/>
  </si>
  <si>
    <t>４　騒音防止装置（汚泥処理設備）</t>
    <rPh sb="2" eb="4">
      <t>ソウオン</t>
    </rPh>
    <rPh sb="4" eb="6">
      <t>ボウシ</t>
    </rPh>
    <rPh sb="6" eb="8">
      <t>ソウチ</t>
    </rPh>
    <rPh sb="9" eb="11">
      <t>オデイ</t>
    </rPh>
    <rPh sb="11" eb="13">
      <t>ショリ</t>
    </rPh>
    <rPh sb="13" eb="15">
      <t>セツビ</t>
    </rPh>
    <phoneticPr fontId="4"/>
  </si>
  <si>
    <t>５　騒音防止装置（管理棟）</t>
    <rPh sb="2" eb="4">
      <t>ソウオン</t>
    </rPh>
    <rPh sb="4" eb="6">
      <t>ボウシ</t>
    </rPh>
    <rPh sb="6" eb="8">
      <t>ソウチ</t>
    </rPh>
    <rPh sb="9" eb="12">
      <t>カンリトウ</t>
    </rPh>
    <phoneticPr fontId="4"/>
  </si>
  <si>
    <t>６　天井走行クレーン（管理棟）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</si>
</sst>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_ ;[Red]\-#,##0\ "/>
    <numFmt numFmtId="178" formatCode="#,##0,;&quot;△ &quot;#,##0,"/>
    <numFmt numFmtId="179" formatCode="#&quot;年&quot;"/>
    <numFmt numFmtId="180" formatCode="&quot;令和&quot;#&quot;年度&quot;"/>
    <numFmt numFmtId="181" formatCode="#&quot;日&quot;"/>
    <numFmt numFmtId="182" formatCode="0.0%"/>
    <numFmt numFmtId="183" formatCode="#,##0.0;[Red]\-#,##0.0"/>
    <numFmt numFmtId="184" formatCode="#,##0_);[Red]\(#,##0\)"/>
    <numFmt numFmtId="185" formatCode="#,##0.000;[Red]\-#,##0.000"/>
    <numFmt numFmtId="186" formatCode="#,##0.0_ ;[Red]\-#,##0.0\ "/>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PｺﾞｼｯｸM"/>
      <family val="3"/>
      <charset val="128"/>
    </font>
    <font>
      <sz val="11"/>
      <name val="ＭＳ 明朝"/>
      <family val="1"/>
      <charset val="128"/>
    </font>
    <font>
      <sz val="12"/>
      <name val="Century"/>
      <family val="1"/>
    </font>
    <font>
      <sz val="10"/>
      <name val="ＭＳ 明朝"/>
      <family val="1"/>
      <charset val="128"/>
    </font>
    <font>
      <sz val="11"/>
      <color theme="1"/>
      <name val="游ゴシック"/>
      <family val="3"/>
      <charset val="128"/>
      <scheme val="minor"/>
    </font>
    <font>
      <sz val="11"/>
      <name val="ＭＳ ゴシック"/>
      <family val="3"/>
      <charset val="128"/>
    </font>
    <font>
      <sz val="9"/>
      <name val="Times New Roman"/>
      <family val="1"/>
    </font>
    <font>
      <sz val="13"/>
      <name val="ＭＳ ゴシック"/>
      <family val="3"/>
      <charset val="128"/>
    </font>
    <font>
      <sz val="11"/>
      <color theme="1"/>
      <name val="游ゴシック"/>
      <family val="2"/>
      <scheme val="minor"/>
    </font>
    <font>
      <sz val="10"/>
      <color theme="1"/>
      <name val="Arial"/>
      <family val="2"/>
    </font>
    <font>
      <sz val="11"/>
      <color indexed="8"/>
      <name val="ＭＳ Ｐゴシック"/>
      <family val="3"/>
      <charset val="128"/>
    </font>
    <font>
      <b/>
      <sz val="15"/>
      <color theme="3"/>
      <name val="游ゴシック"/>
      <family val="2"/>
      <charset val="128"/>
      <scheme val="minor"/>
    </font>
    <font>
      <sz val="11"/>
      <color theme="1"/>
      <name val="ＭＳ ゴシック"/>
      <family val="3"/>
      <charset val="128"/>
    </font>
    <font>
      <sz val="11"/>
      <color rgb="FFFF0000"/>
      <name val="ＭＳ ゴシック"/>
      <family val="3"/>
      <charset val="128"/>
    </font>
    <font>
      <b/>
      <sz val="11"/>
      <color theme="1"/>
      <name val="ＭＳ ゴシック"/>
      <family val="3"/>
      <charset val="128"/>
    </font>
    <font>
      <sz val="10.5"/>
      <color rgb="FFFF0000"/>
      <name val="ＭＳ 明朝"/>
      <family val="1"/>
      <charset val="128"/>
    </font>
    <font>
      <sz val="6"/>
      <color theme="1"/>
      <name val="ＭＳ ゴシック"/>
      <family val="3"/>
      <charset val="128"/>
    </font>
    <font>
      <sz val="6"/>
      <name val="ＭＳ ゴシック"/>
      <family val="3"/>
      <charset val="128"/>
    </font>
    <font>
      <vertAlign val="superscript"/>
      <sz val="11"/>
      <name val="ＭＳ ゴシック"/>
      <family val="3"/>
      <charset val="128"/>
    </font>
    <font>
      <b/>
      <sz val="11"/>
      <name val="ＭＳ ゴシック"/>
      <family val="3"/>
      <charset val="128"/>
    </font>
    <font>
      <b/>
      <sz val="11"/>
      <color rgb="FFFF0000"/>
      <name val="ＭＳ ゴシック"/>
      <family val="3"/>
      <charset val="128"/>
    </font>
    <font>
      <sz val="10"/>
      <color theme="1"/>
      <name val="ＭＳ ゴシック"/>
      <family val="3"/>
      <charset val="128"/>
    </font>
    <font>
      <b/>
      <sz val="10.5"/>
      <color rgb="FFFF0000"/>
      <name val="ＭＳ 明朝"/>
      <family val="1"/>
      <charset val="128"/>
    </font>
    <font>
      <b/>
      <sz val="12"/>
      <color theme="1"/>
      <name val="ＭＳ ゴシック"/>
      <family val="3"/>
      <charset val="128"/>
    </font>
    <font>
      <b/>
      <sz val="11"/>
      <color theme="0"/>
      <name val="ＭＳ ゴシック"/>
      <family val="3"/>
      <charset val="128"/>
    </font>
    <font>
      <sz val="10.5"/>
      <color theme="1"/>
      <name val="ＭＳ ゴシック"/>
      <family val="3"/>
      <charset val="128"/>
    </font>
    <font>
      <sz val="11"/>
      <color theme="1"/>
      <name val="ＭＳ 明朝"/>
      <family val="1"/>
      <charset val="128"/>
    </font>
    <font>
      <sz val="11"/>
      <color theme="0"/>
      <name val="ＭＳ ゴシック"/>
      <family val="3"/>
      <charset val="128"/>
    </font>
    <font>
      <sz val="10"/>
      <color theme="1"/>
      <name val="ＭＳ 明朝"/>
      <family val="1"/>
      <charset val="128"/>
    </font>
    <font>
      <u/>
      <sz val="10"/>
      <color theme="1"/>
      <name val="ＭＳ 明朝"/>
      <family val="1"/>
      <charset val="128"/>
    </font>
    <font>
      <b/>
      <sz val="11"/>
      <color rgb="FF0070C0"/>
      <name val="ＭＳ ゴシック"/>
      <family val="3"/>
      <charset val="128"/>
    </font>
    <font>
      <sz val="11"/>
      <name val="游ゴシック"/>
      <family val="3"/>
      <charset val="128"/>
      <scheme val="minor"/>
    </font>
    <font>
      <u/>
      <sz val="11"/>
      <name val="ＭＳ ゴシック"/>
      <family val="3"/>
      <charset val="128"/>
    </font>
    <font>
      <sz val="11"/>
      <color rgb="FF0070C0"/>
      <name val="ＭＳ ゴシック"/>
      <family val="3"/>
      <charset val="128"/>
    </font>
    <font>
      <sz val="10.5"/>
      <name val="ＭＳ ゴシック"/>
      <family val="3"/>
      <charset val="128"/>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99"/>
        <bgColor indexed="64"/>
      </patternFill>
    </fill>
    <fill>
      <patternFill patternType="solid">
        <fgColor theme="0" tint="-4.9989318521683403E-2"/>
        <bgColor indexed="64"/>
      </patternFill>
    </fill>
    <fill>
      <patternFill patternType="solid">
        <fgColor indexed="47"/>
        <bgColor indexed="64"/>
      </patternFill>
    </fill>
    <fill>
      <patternFill patternType="solid">
        <fgColor rgb="FFFFCC99"/>
        <bgColor indexed="64"/>
      </patternFill>
    </fill>
    <fill>
      <patternFill patternType="solid">
        <fgColor rgb="FFFFCCFF"/>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
      <patternFill patternType="solid">
        <fgColor rgb="FFCCECFF"/>
        <bgColor indexed="64"/>
      </patternFill>
    </fill>
    <fill>
      <patternFill patternType="solid">
        <fgColor theme="9"/>
        <bgColor indexed="64"/>
      </patternFill>
    </fill>
    <fill>
      <patternFill patternType="solid">
        <fgColor theme="5"/>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s>
  <cellStyleXfs count="30">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38"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0" fillId="0" borderId="0"/>
    <xf numFmtId="38" fontId="3" fillId="0" borderId="0" applyFont="0" applyFill="0" applyBorder="0" applyAlignment="0" applyProtection="0"/>
    <xf numFmtId="38" fontId="10"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12" fillId="0" borderId="0"/>
    <xf numFmtId="9" fontId="10"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9" fillId="0" borderId="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 fillId="0" borderId="0">
      <alignment vertical="center"/>
    </xf>
    <xf numFmtId="0" fontId="14" fillId="0" borderId="0">
      <alignment vertical="center"/>
    </xf>
    <xf numFmtId="9" fontId="1" fillId="0" borderId="0" applyFont="0" applyFill="0" applyBorder="0" applyAlignment="0" applyProtection="0">
      <alignment vertical="center"/>
    </xf>
  </cellStyleXfs>
  <cellXfs count="765">
    <xf numFmtId="0" fontId="0" fillId="0" borderId="0" xfId="0">
      <alignment vertical="center"/>
    </xf>
    <xf numFmtId="0" fontId="10" fillId="2" borderId="0" xfId="2" applyFont="1" applyFill="1" applyAlignment="1">
      <alignment horizontal="center" vertical="center"/>
    </xf>
    <xf numFmtId="49" fontId="10" fillId="2" borderId="0" xfId="2" applyNumberFormat="1" applyFont="1" applyFill="1" applyAlignment="1">
      <alignment horizontal="center" vertical="center"/>
    </xf>
    <xf numFmtId="0" fontId="10" fillId="2" borderId="0" xfId="2" applyFont="1" applyFill="1" applyAlignment="1">
      <alignment vertical="center"/>
    </xf>
    <xf numFmtId="0" fontId="17" fillId="3" borderId="0" xfId="0" applyFont="1" applyFill="1">
      <alignment vertical="center"/>
    </xf>
    <xf numFmtId="0" fontId="17" fillId="3" borderId="0" xfId="0" applyFont="1" applyFill="1" applyAlignment="1">
      <alignment horizontal="center" vertical="center"/>
    </xf>
    <xf numFmtId="38" fontId="17" fillId="3" borderId="4" xfId="1" applyFont="1" applyFill="1" applyBorder="1">
      <alignment vertical="center"/>
    </xf>
    <xf numFmtId="0" fontId="17" fillId="3" borderId="0" xfId="0" applyFont="1" applyFill="1" applyBorder="1">
      <alignment vertical="center"/>
    </xf>
    <xf numFmtId="38" fontId="17" fillId="3" borderId="0" xfId="1" applyFont="1" applyFill="1" applyBorder="1">
      <alignment vertical="center"/>
    </xf>
    <xf numFmtId="0" fontId="17" fillId="3" borderId="0" xfId="0" applyFont="1" applyFill="1" applyAlignment="1">
      <alignment vertical="center"/>
    </xf>
    <xf numFmtId="0" fontId="17" fillId="0" borderId="0" xfId="0" applyFont="1">
      <alignment vertical="center"/>
    </xf>
    <xf numFmtId="176" fontId="10" fillId="3" borderId="0" xfId="3" applyNumberFormat="1" applyFont="1" applyFill="1" applyBorder="1" applyAlignment="1" applyProtection="1">
      <alignment vertical="center"/>
    </xf>
    <xf numFmtId="0" fontId="10" fillId="3" borderId="0" xfId="2" applyFont="1" applyFill="1" applyAlignment="1">
      <alignment horizontal="center" vertical="center"/>
    </xf>
    <xf numFmtId="0" fontId="10" fillId="3" borderId="0" xfId="2" applyFont="1" applyFill="1" applyBorder="1" applyAlignment="1">
      <alignment horizontal="center" vertical="center"/>
    </xf>
    <xf numFmtId="0" fontId="10" fillId="3" borderId="0" xfId="2" applyFont="1" applyFill="1" applyAlignment="1">
      <alignment vertical="center"/>
    </xf>
    <xf numFmtId="0" fontId="17" fillId="3" borderId="0" xfId="0" applyFont="1" applyFill="1" applyBorder="1" applyAlignment="1">
      <alignment vertical="center"/>
    </xf>
    <xf numFmtId="176" fontId="10" fillId="3" borderId="8" xfId="3" applyNumberFormat="1" applyFont="1" applyFill="1" applyBorder="1" applyAlignment="1" applyProtection="1">
      <alignment vertical="center"/>
    </xf>
    <xf numFmtId="176" fontId="10" fillId="3" borderId="10" xfId="3" applyNumberFormat="1" applyFont="1" applyFill="1" applyBorder="1" applyAlignment="1" applyProtection="1">
      <alignment vertical="center"/>
    </xf>
    <xf numFmtId="176" fontId="10" fillId="3" borderId="5" xfId="3" applyNumberFormat="1" applyFont="1" applyFill="1" applyBorder="1" applyAlignment="1" applyProtection="1">
      <alignment vertical="center"/>
    </xf>
    <xf numFmtId="0" fontId="10" fillId="3" borderId="0" xfId="3" applyFont="1" applyFill="1" applyAlignment="1">
      <alignment vertical="center"/>
    </xf>
    <xf numFmtId="176" fontId="10" fillId="3" borderId="0" xfId="3" applyNumberFormat="1" applyFont="1" applyFill="1" applyAlignment="1">
      <alignment vertical="center"/>
    </xf>
    <xf numFmtId="0" fontId="10" fillId="3" borderId="0" xfId="3" applyFont="1" applyFill="1" applyBorder="1" applyAlignment="1">
      <alignment vertical="center"/>
    </xf>
    <xf numFmtId="38" fontId="17" fillId="3" borderId="0" xfId="1" applyFont="1" applyFill="1" applyAlignment="1">
      <alignment horizontal="right" vertical="center"/>
    </xf>
    <xf numFmtId="176" fontId="10" fillId="3" borderId="1" xfId="3" applyNumberFormat="1" applyFont="1" applyFill="1" applyBorder="1" applyAlignment="1" applyProtection="1">
      <alignment vertical="center"/>
    </xf>
    <xf numFmtId="176" fontId="10" fillId="3" borderId="2" xfId="3" applyNumberFormat="1" applyFont="1" applyFill="1" applyBorder="1" applyAlignment="1" applyProtection="1">
      <alignment vertical="center"/>
    </xf>
    <xf numFmtId="176" fontId="10" fillId="3" borderId="4" xfId="3" applyNumberFormat="1" applyFont="1" applyFill="1" applyBorder="1" applyAlignment="1" applyProtection="1">
      <alignment vertical="center"/>
    </xf>
    <xf numFmtId="176" fontId="10" fillId="7" borderId="11" xfId="3" applyNumberFormat="1" applyFont="1" applyFill="1" applyBorder="1" applyAlignment="1" applyProtection="1">
      <alignment vertical="center"/>
    </xf>
    <xf numFmtId="176" fontId="10" fillId="3" borderId="11" xfId="3" applyNumberFormat="1" applyFont="1" applyFill="1" applyBorder="1" applyAlignment="1" applyProtection="1">
      <alignment vertical="center"/>
    </xf>
    <xf numFmtId="176" fontId="10" fillId="3" borderId="4" xfId="3" applyNumberFormat="1" applyFont="1" applyFill="1" applyBorder="1" applyAlignment="1" applyProtection="1">
      <alignment horizontal="left" vertical="center"/>
    </xf>
    <xf numFmtId="176" fontId="10" fillId="5" borderId="10" xfId="3" applyNumberFormat="1" applyFont="1" applyFill="1" applyBorder="1" applyAlignment="1" applyProtection="1">
      <alignment horizontal="center" vertical="center" textRotation="255"/>
    </xf>
    <xf numFmtId="176" fontId="10" fillId="3" borderId="9" xfId="3" applyNumberFormat="1" applyFont="1" applyFill="1" applyBorder="1" applyAlignment="1" applyProtection="1">
      <alignment vertical="center"/>
    </xf>
    <xf numFmtId="176" fontId="10" fillId="3" borderId="2" xfId="3" applyNumberFormat="1" applyFont="1" applyFill="1" applyBorder="1" applyAlignment="1" applyProtection="1">
      <alignment horizontal="left" vertical="center"/>
    </xf>
    <xf numFmtId="0" fontId="10" fillId="7" borderId="5" xfId="3" applyFont="1" applyFill="1" applyBorder="1" applyAlignment="1">
      <alignment vertical="center"/>
    </xf>
    <xf numFmtId="0" fontId="17" fillId="3" borderId="4" xfId="0" applyFont="1" applyFill="1" applyBorder="1" applyAlignment="1">
      <alignment vertical="center"/>
    </xf>
    <xf numFmtId="0" fontId="10" fillId="3" borderId="0" xfId="5" applyFont="1" applyFill="1" applyBorder="1" applyAlignment="1">
      <alignment horizontal="left" vertical="center"/>
    </xf>
    <xf numFmtId="0" fontId="10" fillId="3" borderId="0" xfId="5" applyFont="1" applyFill="1" applyBorder="1" applyAlignment="1">
      <alignment vertical="center"/>
    </xf>
    <xf numFmtId="0" fontId="10" fillId="3" borderId="0" xfId="2" applyFont="1" applyFill="1" applyAlignment="1">
      <alignment horizontal="left" vertical="center"/>
    </xf>
    <xf numFmtId="176" fontId="10" fillId="3" borderId="0" xfId="3" applyNumberFormat="1" applyFont="1" applyFill="1" applyBorder="1" applyAlignment="1" applyProtection="1">
      <alignment horizontal="right" vertical="center" shrinkToFit="1"/>
    </xf>
    <xf numFmtId="176" fontId="10" fillId="3" borderId="0" xfId="3" applyNumberFormat="1" applyFont="1" applyFill="1" applyBorder="1" applyAlignment="1">
      <alignment vertical="center"/>
    </xf>
    <xf numFmtId="0" fontId="10" fillId="3" borderId="0" xfId="0" applyFont="1" applyFill="1" applyAlignment="1">
      <alignment vertical="center"/>
    </xf>
    <xf numFmtId="0" fontId="17" fillId="3" borderId="0" xfId="0" applyFont="1" applyFill="1" applyAlignment="1">
      <alignment horizontal="left" vertical="center"/>
    </xf>
    <xf numFmtId="38" fontId="10" fillId="3" borderId="4" xfId="1" applyFont="1" applyFill="1" applyBorder="1" applyAlignment="1">
      <alignment horizontal="right" vertical="center" wrapText="1"/>
    </xf>
    <xf numFmtId="38" fontId="10" fillId="7" borderId="4" xfId="1" applyFont="1" applyFill="1" applyBorder="1" applyAlignment="1">
      <alignment horizontal="right" vertical="center" wrapText="1"/>
    </xf>
    <xf numFmtId="38" fontId="17" fillId="7" borderId="4" xfId="23" applyFont="1" applyFill="1" applyBorder="1" applyAlignment="1">
      <alignment vertical="center" shrinkToFit="1"/>
    </xf>
    <xf numFmtId="180" fontId="10" fillId="3" borderId="4" xfId="3" applyNumberFormat="1" applyFont="1" applyFill="1" applyBorder="1" applyAlignment="1">
      <alignment horizontal="center" vertical="center" wrapText="1"/>
    </xf>
    <xf numFmtId="0" fontId="10" fillId="3" borderId="0" xfId="2" applyFont="1" applyFill="1" applyAlignment="1">
      <alignment vertical="center" wrapText="1"/>
    </xf>
    <xf numFmtId="0" fontId="10" fillId="3" borderId="0" xfId="2" applyFont="1" applyFill="1" applyBorder="1" applyAlignment="1">
      <alignment vertical="center"/>
    </xf>
    <xf numFmtId="38" fontId="17" fillId="3" borderId="4" xfId="0" applyNumberFormat="1" applyFont="1" applyFill="1" applyBorder="1">
      <alignment vertical="center"/>
    </xf>
    <xf numFmtId="0" fontId="17" fillId="3" borderId="4" xfId="0" applyNumberFormat="1" applyFont="1" applyFill="1" applyBorder="1" applyAlignment="1" applyProtection="1">
      <alignment horizontal="left" shrinkToFit="1"/>
    </xf>
    <xf numFmtId="0" fontId="17" fillId="3" borderId="4" xfId="0" applyNumberFormat="1" applyFont="1" applyFill="1" applyBorder="1" applyAlignment="1" applyProtection="1">
      <alignment shrinkToFit="1"/>
    </xf>
    <xf numFmtId="0" fontId="17" fillId="0" borderId="4" xfId="0" applyFont="1" applyBorder="1" applyAlignment="1">
      <alignment horizontal="center" vertical="center" shrinkToFit="1"/>
    </xf>
    <xf numFmtId="0" fontId="17" fillId="3" borderId="1" xfId="0" applyFont="1" applyFill="1" applyBorder="1" applyAlignment="1">
      <alignment vertical="center"/>
    </xf>
    <xf numFmtId="38" fontId="17" fillId="3" borderId="0" xfId="0" applyNumberFormat="1" applyFont="1" applyFill="1" applyAlignment="1">
      <alignment vertical="center"/>
    </xf>
    <xf numFmtId="176" fontId="10" fillId="3" borderId="3" xfId="3" applyNumberFormat="1" applyFont="1" applyFill="1" applyBorder="1" applyAlignment="1" applyProtection="1">
      <alignment vertical="center"/>
    </xf>
    <xf numFmtId="176" fontId="10" fillId="3" borderId="14" xfId="3" applyNumberFormat="1" applyFont="1" applyFill="1" applyBorder="1" applyAlignment="1" applyProtection="1">
      <alignment vertical="center"/>
    </xf>
    <xf numFmtId="176" fontId="10" fillId="3" borderId="6" xfId="3" applyNumberFormat="1" applyFont="1" applyFill="1" applyBorder="1" applyAlignment="1" applyProtection="1">
      <alignment vertical="center"/>
    </xf>
    <xf numFmtId="176" fontId="10" fillId="12" borderId="10" xfId="3" applyNumberFormat="1" applyFont="1" applyFill="1" applyBorder="1" applyAlignment="1" applyProtection="1">
      <alignment vertical="center"/>
    </xf>
    <xf numFmtId="176" fontId="10" fillId="12" borderId="11" xfId="3" applyNumberFormat="1" applyFont="1" applyFill="1" applyBorder="1" applyAlignment="1" applyProtection="1">
      <alignment vertical="center"/>
    </xf>
    <xf numFmtId="176" fontId="10" fillId="12" borderId="8" xfId="3" applyNumberFormat="1" applyFont="1" applyFill="1" applyBorder="1" applyAlignment="1" applyProtection="1">
      <alignment vertical="center"/>
    </xf>
    <xf numFmtId="38" fontId="17" fillId="3" borderId="4" xfId="1" applyFont="1" applyFill="1" applyBorder="1" applyAlignment="1">
      <alignment horizontal="right" vertical="center" wrapText="1"/>
    </xf>
    <xf numFmtId="176" fontId="10" fillId="12" borderId="9" xfId="3" applyNumberFormat="1" applyFont="1" applyFill="1" applyBorder="1" applyAlignment="1" applyProtection="1">
      <alignment vertical="center"/>
    </xf>
    <xf numFmtId="176" fontId="10" fillId="3" borderId="14" xfId="3" applyNumberFormat="1" applyFont="1" applyFill="1" applyBorder="1" applyAlignment="1" applyProtection="1">
      <alignment horizontal="left" vertical="center"/>
    </xf>
    <xf numFmtId="176" fontId="10" fillId="3" borderId="1" xfId="3" applyNumberFormat="1" applyFont="1" applyFill="1" applyBorder="1" applyAlignment="1" applyProtection="1">
      <alignment horizontal="left" vertical="center"/>
    </xf>
    <xf numFmtId="176" fontId="10" fillId="13" borderId="6" xfId="3" applyNumberFormat="1" applyFont="1" applyFill="1" applyBorder="1" applyAlignment="1" applyProtection="1">
      <alignment vertical="center"/>
    </xf>
    <xf numFmtId="0" fontId="10" fillId="3" borderId="2" xfId="3" applyFont="1" applyFill="1" applyBorder="1" applyAlignment="1">
      <alignment vertical="center"/>
    </xf>
    <xf numFmtId="0" fontId="17" fillId="3" borderId="0" xfId="0" applyFont="1" applyFill="1" applyAlignment="1">
      <alignment horizontal="right" vertical="center"/>
    </xf>
    <xf numFmtId="38" fontId="10" fillId="3" borderId="0" xfId="1" applyFont="1" applyFill="1" applyBorder="1" applyAlignment="1">
      <alignment vertical="center"/>
    </xf>
    <xf numFmtId="176" fontId="10" fillId="3" borderId="1" xfId="4" applyNumberFormat="1" applyFont="1" applyFill="1" applyBorder="1" applyAlignment="1" applyProtection="1">
      <alignment horizontal="left" vertical="center"/>
    </xf>
    <xf numFmtId="181" fontId="10" fillId="3" borderId="4" xfId="3" applyNumberFormat="1" applyFont="1" applyFill="1" applyBorder="1" applyAlignment="1">
      <alignment horizontal="center" vertical="center"/>
    </xf>
    <xf numFmtId="0" fontId="17" fillId="3" borderId="6" xfId="0" applyFont="1" applyFill="1" applyBorder="1" applyAlignment="1">
      <alignment vertical="center"/>
    </xf>
    <xf numFmtId="0" fontId="17" fillId="3" borderId="2" xfId="0" applyFont="1" applyFill="1" applyBorder="1" applyAlignment="1">
      <alignment vertical="center"/>
    </xf>
    <xf numFmtId="0" fontId="20" fillId="3" borderId="0" xfId="0" applyFont="1" applyFill="1" applyAlignment="1">
      <alignment horizontal="left" vertical="center"/>
    </xf>
    <xf numFmtId="177" fontId="10" fillId="0" borderId="0" xfId="0" applyNumberFormat="1" applyFont="1" applyAlignment="1">
      <alignment vertical="center"/>
    </xf>
    <xf numFmtId="0" fontId="17" fillId="3" borderId="3" xfId="0" applyFont="1" applyFill="1" applyBorder="1" applyAlignment="1">
      <alignment vertical="center"/>
    </xf>
    <xf numFmtId="38" fontId="17" fillId="12" borderId="4" xfId="1" applyFont="1" applyFill="1" applyBorder="1" applyAlignment="1">
      <alignment horizontal="right" vertical="center" wrapText="1"/>
    </xf>
    <xf numFmtId="0" fontId="10" fillId="3" borderId="0" xfId="0" applyFont="1" applyFill="1">
      <alignment vertical="center"/>
    </xf>
    <xf numFmtId="0" fontId="10" fillId="13" borderId="8" xfId="0" applyFont="1" applyFill="1" applyBorder="1">
      <alignment vertical="center"/>
    </xf>
    <xf numFmtId="0" fontId="10" fillId="13" borderId="10" xfId="0" applyFont="1" applyFill="1" applyBorder="1">
      <alignment vertical="center"/>
    </xf>
    <xf numFmtId="0" fontId="10" fillId="3" borderId="8" xfId="0" applyFont="1" applyFill="1" applyBorder="1">
      <alignment vertical="center"/>
    </xf>
    <xf numFmtId="0" fontId="10" fillId="3" borderId="6" xfId="0" applyFont="1" applyFill="1" applyBorder="1">
      <alignment vertical="center"/>
    </xf>
    <xf numFmtId="0" fontId="10" fillId="3" borderId="10" xfId="0" applyFont="1" applyFill="1" applyBorder="1">
      <alignment vertical="center"/>
    </xf>
    <xf numFmtId="0" fontId="10" fillId="3" borderId="0" xfId="0" applyFont="1" applyFill="1" applyBorder="1">
      <alignment vertical="center"/>
    </xf>
    <xf numFmtId="0" fontId="10" fillId="3" borderId="5" xfId="0" applyFont="1" applyFill="1" applyBorder="1">
      <alignment vertical="center"/>
    </xf>
    <xf numFmtId="176" fontId="10" fillId="12" borderId="14" xfId="3" applyNumberFormat="1" applyFont="1" applyFill="1" applyBorder="1" applyAlignment="1" applyProtection="1">
      <alignment vertical="center"/>
    </xf>
    <xf numFmtId="0" fontId="21" fillId="3" borderId="0" xfId="0" applyFont="1" applyFill="1" applyAlignment="1">
      <alignment vertical="center"/>
    </xf>
    <xf numFmtId="176" fontId="10" fillId="13" borderId="10" xfId="3" applyNumberFormat="1" applyFont="1" applyFill="1" applyBorder="1" applyAlignment="1" applyProtection="1">
      <alignment vertical="center"/>
    </xf>
    <xf numFmtId="176" fontId="10" fillId="13" borderId="8" xfId="3" applyNumberFormat="1" applyFont="1" applyFill="1" applyBorder="1" applyAlignment="1" applyProtection="1">
      <alignment horizontal="center" vertical="center"/>
    </xf>
    <xf numFmtId="176" fontId="10" fillId="13" borderId="6" xfId="3" applyNumberFormat="1" applyFont="1" applyFill="1" applyBorder="1" applyAlignment="1" applyProtection="1">
      <alignment horizontal="center" vertical="center"/>
    </xf>
    <xf numFmtId="180" fontId="10" fillId="13" borderId="4" xfId="3" applyNumberFormat="1" applyFont="1" applyFill="1" applyBorder="1" applyAlignment="1">
      <alignment horizontal="center" vertical="center" wrapText="1"/>
    </xf>
    <xf numFmtId="38" fontId="10" fillId="3" borderId="3" xfId="1" applyFont="1" applyFill="1" applyBorder="1" applyAlignment="1">
      <alignment horizontal="right" vertical="center" wrapText="1"/>
    </xf>
    <xf numFmtId="38" fontId="17" fillId="12" borderId="4" xfId="1" applyFont="1" applyFill="1" applyBorder="1">
      <alignment vertical="center"/>
    </xf>
    <xf numFmtId="0" fontId="10" fillId="3" borderId="0" xfId="2" applyFont="1" applyFill="1" applyBorder="1" applyAlignment="1">
      <alignment horizontal="left" vertical="center"/>
    </xf>
    <xf numFmtId="176" fontId="10" fillId="3" borderId="5" xfId="3" applyNumberFormat="1" applyFont="1" applyFill="1" applyBorder="1" applyAlignment="1" applyProtection="1">
      <alignment horizontal="left" vertical="center"/>
    </xf>
    <xf numFmtId="0" fontId="17" fillId="3" borderId="0" xfId="0" applyFont="1" applyFill="1" applyBorder="1" applyAlignment="1">
      <alignment horizontal="left" vertical="center"/>
    </xf>
    <xf numFmtId="176" fontId="10" fillId="3" borderId="15" xfId="3" applyNumberFormat="1" applyFont="1" applyFill="1" applyBorder="1" applyAlignment="1" applyProtection="1">
      <alignment vertical="center"/>
    </xf>
    <xf numFmtId="0" fontId="10" fillId="13" borderId="10" xfId="0" applyFont="1" applyFill="1" applyBorder="1" applyAlignment="1">
      <alignment vertical="center"/>
    </xf>
    <xf numFmtId="0" fontId="10" fillId="13" borderId="9" xfId="0" applyFont="1" applyFill="1" applyBorder="1" applyAlignment="1">
      <alignment vertical="center"/>
    </xf>
    <xf numFmtId="0" fontId="10" fillId="12" borderId="9" xfId="0" applyFont="1" applyFill="1" applyBorder="1" applyAlignment="1">
      <alignment vertical="center"/>
    </xf>
    <xf numFmtId="0" fontId="10" fillId="13" borderId="9" xfId="0" applyFont="1" applyFill="1" applyBorder="1">
      <alignment vertical="center"/>
    </xf>
    <xf numFmtId="0" fontId="10" fillId="12" borderId="14" xfId="0" applyFont="1" applyFill="1" applyBorder="1" applyAlignment="1">
      <alignment vertical="center"/>
    </xf>
    <xf numFmtId="0" fontId="10" fillId="13" borderId="14" xfId="0" applyFont="1" applyFill="1" applyBorder="1">
      <alignment vertical="center"/>
    </xf>
    <xf numFmtId="0" fontId="10" fillId="3" borderId="0" xfId="0" applyFont="1" applyFill="1" applyBorder="1" applyAlignment="1">
      <alignment vertical="center"/>
    </xf>
    <xf numFmtId="176" fontId="10" fillId="3" borderId="4" xfId="3" applyNumberFormat="1" applyFont="1" applyFill="1" applyBorder="1" applyAlignment="1" applyProtection="1">
      <alignment horizontal="center" vertical="center"/>
    </xf>
    <xf numFmtId="0" fontId="24" fillId="3" borderId="0" xfId="0" applyFont="1" applyFill="1">
      <alignment vertical="center"/>
    </xf>
    <xf numFmtId="176" fontId="24" fillId="3" borderId="8" xfId="3" applyNumberFormat="1" applyFont="1" applyFill="1" applyBorder="1" applyAlignment="1" applyProtection="1">
      <alignment vertical="center"/>
    </xf>
    <xf numFmtId="0" fontId="10" fillId="3" borderId="4" xfId="6" applyFont="1" applyFill="1" applyBorder="1" applyAlignment="1">
      <alignment horizontal="right" vertical="center" shrinkToFit="1"/>
    </xf>
    <xf numFmtId="38" fontId="17" fillId="3" borderId="0" xfId="1" applyFont="1" applyFill="1">
      <alignment vertical="center"/>
    </xf>
    <xf numFmtId="0" fontId="19" fillId="3" borderId="0" xfId="0" applyFont="1" applyFill="1">
      <alignment vertical="center"/>
    </xf>
    <xf numFmtId="176" fontId="24" fillId="12" borderId="8" xfId="3" applyNumberFormat="1" applyFont="1" applyFill="1" applyBorder="1" applyAlignment="1" applyProtection="1">
      <alignment vertical="center"/>
    </xf>
    <xf numFmtId="176" fontId="24" fillId="12" borderId="2" xfId="3" applyNumberFormat="1" applyFont="1" applyFill="1" applyBorder="1" applyAlignment="1" applyProtection="1">
      <alignment vertical="center"/>
    </xf>
    <xf numFmtId="176" fontId="24" fillId="3" borderId="5" xfId="3" applyNumberFormat="1" applyFont="1" applyFill="1" applyBorder="1" applyAlignment="1" applyProtection="1">
      <alignment vertical="center"/>
    </xf>
    <xf numFmtId="0" fontId="10" fillId="3" borderId="0" xfId="0" applyFont="1" applyFill="1" applyAlignment="1">
      <alignment horizontal="left" vertical="center"/>
    </xf>
    <xf numFmtId="0" fontId="26" fillId="3" borderId="0" xfId="0" applyFont="1" applyFill="1">
      <alignment vertical="center"/>
    </xf>
    <xf numFmtId="0" fontId="19" fillId="3" borderId="0" xfId="0" applyFont="1" applyFill="1" applyAlignment="1">
      <alignment vertical="center"/>
    </xf>
    <xf numFmtId="176" fontId="24" fillId="12" borderId="10" xfId="3" applyNumberFormat="1" applyFont="1" applyFill="1" applyBorder="1" applyAlignment="1" applyProtection="1">
      <alignment vertical="center"/>
    </xf>
    <xf numFmtId="176" fontId="24" fillId="13" borderId="6" xfId="3" applyNumberFormat="1" applyFont="1" applyFill="1" applyBorder="1" applyAlignment="1" applyProtection="1">
      <alignment vertical="center"/>
    </xf>
    <xf numFmtId="176" fontId="24" fillId="12" borderId="9" xfId="3" applyNumberFormat="1" applyFont="1" applyFill="1" applyBorder="1" applyAlignment="1" applyProtection="1">
      <alignment vertical="center"/>
    </xf>
    <xf numFmtId="0" fontId="27" fillId="3" borderId="0" xfId="0" applyFont="1" applyFill="1" applyAlignment="1">
      <alignment horizontal="left" vertical="center"/>
    </xf>
    <xf numFmtId="0" fontId="24" fillId="3" borderId="0" xfId="2" applyFont="1" applyFill="1" applyAlignment="1">
      <alignment horizontal="left" vertical="center"/>
    </xf>
    <xf numFmtId="176" fontId="24" fillId="12" borderId="14" xfId="3" applyNumberFormat="1" applyFont="1" applyFill="1" applyBorder="1" applyAlignment="1" applyProtection="1">
      <alignment vertical="center"/>
    </xf>
    <xf numFmtId="0" fontId="24" fillId="3" borderId="8" xfId="0" applyFont="1" applyFill="1" applyBorder="1">
      <alignment vertical="center"/>
    </xf>
    <xf numFmtId="0" fontId="24" fillId="3" borderId="6" xfId="0" applyFont="1" applyFill="1" applyBorder="1">
      <alignment vertical="center"/>
    </xf>
    <xf numFmtId="176" fontId="24" fillId="3" borderId="8" xfId="4" applyNumberFormat="1" applyFont="1" applyFill="1" applyBorder="1" applyAlignment="1" applyProtection="1">
      <alignment horizontal="left" vertical="center"/>
    </xf>
    <xf numFmtId="0" fontId="19" fillId="3" borderId="0" xfId="0" applyFont="1" applyFill="1" applyBorder="1">
      <alignment vertical="center"/>
    </xf>
    <xf numFmtId="38" fontId="17" fillId="6" borderId="4" xfId="23" applyFont="1" applyFill="1" applyBorder="1" applyAlignment="1">
      <alignment horizontal="right" vertical="center" shrinkToFit="1"/>
    </xf>
    <xf numFmtId="38" fontId="17" fillId="7" borderId="4" xfId="23" applyFont="1" applyFill="1" applyBorder="1" applyAlignment="1">
      <alignment horizontal="right" vertical="center" shrinkToFit="1"/>
    </xf>
    <xf numFmtId="0" fontId="19" fillId="3" borderId="0" xfId="0" applyFont="1" applyFill="1" applyAlignment="1">
      <alignment horizontal="left" vertical="center"/>
    </xf>
    <xf numFmtId="0" fontId="19" fillId="0" borderId="0" xfId="0" applyFont="1" applyAlignment="1">
      <alignment horizontal="left" vertical="center"/>
    </xf>
    <xf numFmtId="0" fontId="17" fillId="0" borderId="4" xfId="0" applyNumberFormat="1" applyFont="1" applyFill="1" applyBorder="1" applyAlignment="1" applyProtection="1">
      <alignment horizontal="left" shrinkToFit="1"/>
    </xf>
    <xf numFmtId="0" fontId="17" fillId="4" borderId="4" xfId="0" applyNumberFormat="1" applyFont="1" applyFill="1" applyBorder="1" applyAlignment="1" applyProtection="1">
      <alignment shrinkToFit="1"/>
    </xf>
    <xf numFmtId="0" fontId="17" fillId="0" borderId="0" xfId="0" applyFont="1" applyFill="1" applyBorder="1">
      <alignment vertical="center"/>
    </xf>
    <xf numFmtId="0" fontId="17" fillId="6" borderId="4" xfId="0" applyFont="1" applyFill="1" applyBorder="1" applyAlignment="1">
      <alignment horizontal="center" vertical="center"/>
    </xf>
    <xf numFmtId="38" fontId="19" fillId="15" borderId="4" xfId="23" applyFont="1" applyFill="1" applyBorder="1" applyAlignment="1">
      <alignment horizontal="right" vertical="center" shrinkToFit="1"/>
    </xf>
    <xf numFmtId="49" fontId="10" fillId="0" borderId="4" xfId="6" applyNumberFormat="1" applyFont="1" applyFill="1" applyBorder="1" applyAlignment="1">
      <alignment vertical="center" shrinkToFit="1"/>
    </xf>
    <xf numFmtId="38" fontId="19" fillId="3" borderId="4" xfId="23" applyFont="1" applyFill="1" applyBorder="1" applyAlignment="1">
      <alignment horizontal="right" vertical="center" shrinkToFit="1"/>
    </xf>
    <xf numFmtId="38" fontId="19" fillId="7" borderId="4" xfId="23" applyFont="1" applyFill="1" applyBorder="1" applyAlignment="1">
      <alignment horizontal="right" vertical="center" shrinkToFit="1"/>
    </xf>
    <xf numFmtId="0" fontId="17" fillId="7" borderId="4" xfId="0" applyFont="1" applyFill="1" applyBorder="1">
      <alignment vertical="center"/>
    </xf>
    <xf numFmtId="180" fontId="10" fillId="14" borderId="4" xfId="3" applyNumberFormat="1" applyFont="1" applyFill="1" applyBorder="1" applyAlignment="1">
      <alignment horizontal="center" vertical="center" wrapText="1"/>
    </xf>
    <xf numFmtId="176" fontId="10" fillId="14" borderId="4" xfId="3" applyNumberFormat="1" applyFont="1" applyFill="1" applyBorder="1" applyAlignment="1" applyProtection="1">
      <alignment horizontal="center" vertical="center"/>
    </xf>
    <xf numFmtId="38" fontId="17" fillId="6" borderId="4" xfId="23" applyFont="1" applyFill="1" applyBorder="1" applyAlignment="1">
      <alignment vertical="center" shrinkToFit="1"/>
    </xf>
    <xf numFmtId="0" fontId="17" fillId="6" borderId="4" xfId="0" applyNumberFormat="1" applyFont="1" applyFill="1" applyBorder="1" applyAlignment="1" applyProtection="1">
      <alignment horizontal="left" shrinkToFit="1"/>
    </xf>
    <xf numFmtId="0" fontId="10" fillId="6" borderId="4" xfId="6" applyNumberFormat="1" applyFont="1" applyFill="1" applyBorder="1" applyAlignment="1" applyProtection="1">
      <alignment horizontal="left" shrinkToFit="1"/>
    </xf>
    <xf numFmtId="38" fontId="18" fillId="6" borderId="4" xfId="23" applyFont="1" applyFill="1" applyBorder="1" applyAlignment="1">
      <alignment vertical="center" shrinkToFit="1"/>
    </xf>
    <xf numFmtId="0" fontId="17" fillId="6" borderId="4" xfId="0" applyNumberFormat="1" applyFont="1" applyFill="1" applyBorder="1" applyAlignment="1" applyProtection="1">
      <alignment shrinkToFit="1"/>
    </xf>
    <xf numFmtId="0" fontId="25" fillId="3" borderId="0" xfId="0" applyFont="1" applyFill="1" applyAlignment="1">
      <alignment horizontal="center" vertical="center"/>
    </xf>
    <xf numFmtId="38" fontId="19" fillId="15" borderId="4" xfId="23" applyFont="1" applyFill="1" applyBorder="1" applyAlignment="1">
      <alignment vertical="center" shrinkToFit="1"/>
    </xf>
    <xf numFmtId="176" fontId="10" fillId="3" borderId="1" xfId="3" applyNumberFormat="1" applyFont="1" applyFill="1" applyBorder="1" applyAlignment="1" applyProtection="1">
      <alignment horizontal="right" vertical="center"/>
    </xf>
    <xf numFmtId="0" fontId="28" fillId="3" borderId="0" xfId="0" applyFont="1" applyFill="1">
      <alignment vertical="center"/>
    </xf>
    <xf numFmtId="0" fontId="29" fillId="13" borderId="8" xfId="0" applyFont="1" applyFill="1" applyBorder="1">
      <alignment vertical="center"/>
    </xf>
    <xf numFmtId="0" fontId="29" fillId="13" borderId="10" xfId="0" applyFont="1" applyFill="1" applyBorder="1">
      <alignment vertical="center"/>
    </xf>
    <xf numFmtId="176" fontId="10" fillId="19" borderId="10" xfId="3" applyNumberFormat="1" applyFont="1" applyFill="1" applyBorder="1" applyAlignment="1" applyProtection="1">
      <alignment vertical="center"/>
    </xf>
    <xf numFmtId="0" fontId="10" fillId="19" borderId="10" xfId="0" applyFont="1" applyFill="1" applyBorder="1" applyAlignment="1">
      <alignment vertical="center"/>
    </xf>
    <xf numFmtId="0" fontId="10" fillId="19" borderId="9" xfId="0" applyFont="1" applyFill="1" applyBorder="1" applyAlignment="1">
      <alignment vertical="center"/>
    </xf>
    <xf numFmtId="0" fontId="10" fillId="19" borderId="9" xfId="0" applyFont="1" applyFill="1" applyBorder="1">
      <alignment vertical="center"/>
    </xf>
    <xf numFmtId="0" fontId="10" fillId="19" borderId="14" xfId="0" applyFont="1" applyFill="1" applyBorder="1">
      <alignment vertical="center"/>
    </xf>
    <xf numFmtId="176" fontId="10" fillId="19" borderId="8" xfId="3" applyNumberFormat="1" applyFont="1" applyFill="1" applyBorder="1" applyAlignment="1" applyProtection="1">
      <alignment horizontal="center" vertical="center"/>
    </xf>
    <xf numFmtId="176" fontId="10" fillId="19" borderId="6" xfId="3" applyNumberFormat="1" applyFont="1" applyFill="1" applyBorder="1" applyAlignment="1" applyProtection="1">
      <alignment horizontal="center" vertical="center"/>
    </xf>
    <xf numFmtId="180" fontId="10" fillId="19" borderId="4" xfId="3" applyNumberFormat="1" applyFont="1" applyFill="1" applyBorder="1" applyAlignment="1">
      <alignment horizontal="center" vertical="center" wrapText="1"/>
    </xf>
    <xf numFmtId="38" fontId="10" fillId="19" borderId="4" xfId="1" applyFont="1" applyFill="1" applyBorder="1" applyAlignment="1">
      <alignment horizontal="right" vertical="center" wrapText="1"/>
    </xf>
    <xf numFmtId="0" fontId="10" fillId="19" borderId="2" xfId="0" applyFont="1" applyFill="1" applyBorder="1" applyAlignment="1">
      <alignment vertical="center"/>
    </xf>
    <xf numFmtId="176" fontId="10" fillId="19" borderId="2" xfId="3" applyNumberFormat="1" applyFont="1" applyFill="1" applyBorder="1" applyAlignment="1" applyProtection="1">
      <alignment vertical="center"/>
    </xf>
    <xf numFmtId="0" fontId="10" fillId="19" borderId="2" xfId="6" applyFont="1" applyFill="1" applyBorder="1" applyAlignment="1">
      <alignment horizontal="right" vertical="center" shrinkToFit="1"/>
    </xf>
    <xf numFmtId="176" fontId="10" fillId="19" borderId="3" xfId="3" applyNumberFormat="1" applyFont="1" applyFill="1" applyBorder="1" applyAlignment="1" applyProtection="1">
      <alignment vertical="center"/>
    </xf>
    <xf numFmtId="0" fontId="10" fillId="19" borderId="8" xfId="0" applyFont="1" applyFill="1" applyBorder="1">
      <alignment vertical="center"/>
    </xf>
    <xf numFmtId="38" fontId="10" fillId="12" borderId="4" xfId="1" applyFont="1" applyFill="1" applyBorder="1" applyAlignment="1">
      <alignment horizontal="right" vertical="center" wrapText="1"/>
    </xf>
    <xf numFmtId="0" fontId="10" fillId="12" borderId="2" xfId="6" applyFont="1" applyFill="1" applyBorder="1" applyAlignment="1">
      <alignment horizontal="right" vertical="center" shrinkToFit="1"/>
    </xf>
    <xf numFmtId="0" fontId="10" fillId="12" borderId="8" xfId="0" applyFont="1" applyFill="1" applyBorder="1" applyAlignment="1">
      <alignment vertical="center"/>
    </xf>
    <xf numFmtId="0" fontId="10" fillId="3" borderId="2" xfId="6" applyFont="1" applyFill="1" applyBorder="1" applyAlignment="1">
      <alignment horizontal="right" vertical="center" shrinkToFit="1"/>
    </xf>
    <xf numFmtId="0" fontId="10" fillId="15" borderId="6" xfId="0" applyFont="1" applyFill="1" applyBorder="1" applyAlignment="1">
      <alignment vertical="center"/>
    </xf>
    <xf numFmtId="176" fontId="10" fillId="15" borderId="6" xfId="3" applyNumberFormat="1" applyFont="1" applyFill="1" applyBorder="1" applyAlignment="1" applyProtection="1">
      <alignment vertical="center"/>
    </xf>
    <xf numFmtId="0" fontId="10" fillId="15" borderId="6" xfId="6" applyFont="1" applyFill="1" applyBorder="1" applyAlignment="1">
      <alignment horizontal="right" vertical="center" shrinkToFit="1"/>
    </xf>
    <xf numFmtId="38" fontId="10" fillId="15" borderId="14" xfId="1" applyFont="1" applyFill="1" applyBorder="1" applyAlignment="1">
      <alignment horizontal="right" vertical="center" wrapText="1"/>
    </xf>
    <xf numFmtId="38" fontId="10" fillId="15" borderId="12" xfId="1" applyFont="1" applyFill="1" applyBorder="1" applyAlignment="1">
      <alignment horizontal="right" vertical="center" wrapText="1"/>
    </xf>
    <xf numFmtId="0" fontId="29" fillId="20" borderId="8" xfId="0" applyFont="1" applyFill="1" applyBorder="1" applyAlignment="1">
      <alignment vertical="center"/>
    </xf>
    <xf numFmtId="0" fontId="10" fillId="20" borderId="6" xfId="0" applyFont="1" applyFill="1" applyBorder="1" applyAlignment="1">
      <alignment vertical="center"/>
    </xf>
    <xf numFmtId="176" fontId="10" fillId="20" borderId="6" xfId="3" applyNumberFormat="1" applyFont="1" applyFill="1" applyBorder="1" applyAlignment="1" applyProtection="1">
      <alignment vertical="center"/>
    </xf>
    <xf numFmtId="0" fontId="10" fillId="20" borderId="6" xfId="6" applyFont="1" applyFill="1" applyBorder="1" applyAlignment="1">
      <alignment horizontal="right" vertical="center" shrinkToFit="1"/>
    </xf>
    <xf numFmtId="38" fontId="10" fillId="20" borderId="4" xfId="1" applyFont="1" applyFill="1" applyBorder="1" applyAlignment="1">
      <alignment horizontal="right" vertical="center" wrapText="1"/>
    </xf>
    <xf numFmtId="0" fontId="10" fillId="20" borderId="10" xfId="0" applyFont="1" applyFill="1" applyBorder="1" applyAlignment="1">
      <alignment vertical="center"/>
    </xf>
    <xf numFmtId="0" fontId="10" fillId="20" borderId="10" xfId="0" applyFont="1" applyFill="1" applyBorder="1">
      <alignment vertical="center"/>
    </xf>
    <xf numFmtId="0" fontId="10" fillId="15" borderId="8" xfId="0" applyFont="1" applyFill="1" applyBorder="1" applyAlignment="1">
      <alignment vertical="center"/>
    </xf>
    <xf numFmtId="0" fontId="10" fillId="15" borderId="10" xfId="0" applyFont="1" applyFill="1" applyBorder="1" applyAlignment="1">
      <alignment vertical="center"/>
    </xf>
    <xf numFmtId="0" fontId="10" fillId="15" borderId="10" xfId="0" applyFont="1" applyFill="1" applyBorder="1">
      <alignment vertical="center"/>
    </xf>
    <xf numFmtId="38" fontId="10" fillId="15" borderId="4" xfId="1" applyFont="1" applyFill="1" applyBorder="1" applyAlignment="1">
      <alignment horizontal="right" vertical="center" wrapText="1"/>
    </xf>
    <xf numFmtId="0" fontId="10" fillId="15" borderId="2" xfId="0" applyFont="1" applyFill="1" applyBorder="1" applyAlignment="1">
      <alignment vertical="center"/>
    </xf>
    <xf numFmtId="176" fontId="10" fillId="15" borderId="2" xfId="3" applyNumberFormat="1" applyFont="1" applyFill="1" applyBorder="1" applyAlignment="1" applyProtection="1">
      <alignment vertical="center"/>
    </xf>
    <xf numFmtId="0" fontId="10" fillId="15" borderId="2" xfId="6" applyFont="1" applyFill="1" applyBorder="1" applyAlignment="1">
      <alignment horizontal="right" vertical="center" shrinkToFit="1"/>
    </xf>
    <xf numFmtId="176" fontId="10" fillId="15" borderId="3" xfId="3" applyNumberFormat="1" applyFont="1" applyFill="1" applyBorder="1" applyAlignment="1" applyProtection="1">
      <alignment vertical="center"/>
    </xf>
    <xf numFmtId="176" fontId="10" fillId="0" borderId="8" xfId="3" applyNumberFormat="1" applyFont="1" applyFill="1" applyBorder="1" applyAlignment="1" applyProtection="1">
      <alignment vertical="center"/>
    </xf>
    <xf numFmtId="0" fontId="10" fillId="0" borderId="2" xfId="6" applyFont="1" applyFill="1" applyBorder="1" applyAlignment="1">
      <alignment horizontal="right" vertical="center" shrinkToFit="1"/>
    </xf>
    <xf numFmtId="38" fontId="10" fillId="0" borderId="4" xfId="1" applyFont="1" applyFill="1" applyBorder="1" applyAlignment="1">
      <alignment horizontal="right" vertical="center" wrapText="1"/>
    </xf>
    <xf numFmtId="0" fontId="10" fillId="20" borderId="9" xfId="0" applyFont="1" applyFill="1" applyBorder="1" applyAlignment="1">
      <alignment vertical="center"/>
    </xf>
    <xf numFmtId="0" fontId="10" fillId="20" borderId="14" xfId="0" applyFont="1" applyFill="1" applyBorder="1" applyAlignment="1">
      <alignment vertical="center"/>
    </xf>
    <xf numFmtId="0" fontId="10" fillId="15" borderId="9" xfId="0" applyFont="1" applyFill="1" applyBorder="1" applyAlignment="1">
      <alignment vertical="center"/>
    </xf>
    <xf numFmtId="0" fontId="10" fillId="15" borderId="14" xfId="0" applyFont="1" applyFill="1" applyBorder="1" applyAlignment="1">
      <alignment vertical="center"/>
    </xf>
    <xf numFmtId="0" fontId="10" fillId="19" borderId="15" xfId="0" applyFont="1" applyFill="1" applyBorder="1">
      <alignment vertical="center"/>
    </xf>
    <xf numFmtId="0" fontId="29" fillId="20" borderId="10" xfId="0" applyFont="1" applyFill="1" applyBorder="1" applyAlignment="1">
      <alignment vertical="center"/>
    </xf>
    <xf numFmtId="0" fontId="17" fillId="15" borderId="4" xfId="0" applyFont="1" applyFill="1" applyBorder="1">
      <alignment vertical="center"/>
    </xf>
    <xf numFmtId="0" fontId="17" fillId="12" borderId="4" xfId="0" applyFont="1" applyFill="1" applyBorder="1">
      <alignment vertical="center"/>
    </xf>
    <xf numFmtId="38" fontId="10" fillId="13" borderId="4" xfId="1" applyFont="1" applyFill="1" applyBorder="1" applyAlignment="1">
      <alignment horizontal="right" vertical="center" wrapText="1"/>
    </xf>
    <xf numFmtId="38" fontId="17" fillId="7" borderId="4" xfId="1" applyFont="1" applyFill="1" applyBorder="1">
      <alignment vertical="center"/>
    </xf>
    <xf numFmtId="0" fontId="10" fillId="13" borderId="2" xfId="0" applyFont="1" applyFill="1" applyBorder="1">
      <alignment vertical="center"/>
    </xf>
    <xf numFmtId="176" fontId="10" fillId="13" borderId="2" xfId="3" applyNumberFormat="1" applyFont="1" applyFill="1" applyBorder="1" applyAlignment="1" applyProtection="1">
      <alignment horizontal="center" vertical="center"/>
    </xf>
    <xf numFmtId="176" fontId="10" fillId="13" borderId="3" xfId="3" applyNumberFormat="1" applyFont="1" applyFill="1" applyBorder="1" applyAlignment="1" applyProtection="1">
      <alignment horizontal="center" vertical="center"/>
    </xf>
    <xf numFmtId="0" fontId="17" fillId="13" borderId="4" xfId="0" applyFont="1" applyFill="1" applyBorder="1">
      <alignment vertical="center"/>
    </xf>
    <xf numFmtId="0" fontId="17" fillId="19" borderId="4" xfId="0" applyFont="1" applyFill="1" applyBorder="1">
      <alignment vertical="center"/>
    </xf>
    <xf numFmtId="0" fontId="17" fillId="12" borderId="9" xfId="0" applyFont="1" applyFill="1" applyBorder="1">
      <alignment vertical="center"/>
    </xf>
    <xf numFmtId="0" fontId="17" fillId="12" borderId="14" xfId="0" applyFont="1" applyFill="1" applyBorder="1">
      <alignment vertical="center"/>
    </xf>
    <xf numFmtId="0" fontId="17" fillId="0" borderId="4" xfId="0" applyFont="1" applyFill="1" applyBorder="1">
      <alignment vertical="center"/>
    </xf>
    <xf numFmtId="176" fontId="10" fillId="12" borderId="2" xfId="3" applyNumberFormat="1" applyFont="1" applyFill="1" applyBorder="1" applyAlignment="1" applyProtection="1">
      <alignment horizontal="center" vertical="center"/>
    </xf>
    <xf numFmtId="176" fontId="10" fillId="12" borderId="3" xfId="3" applyNumberFormat="1" applyFont="1" applyFill="1" applyBorder="1" applyAlignment="1" applyProtection="1">
      <alignment horizontal="center" vertical="center"/>
    </xf>
    <xf numFmtId="0" fontId="10" fillId="12" borderId="8" xfId="0" applyFont="1" applyFill="1" applyBorder="1">
      <alignment vertical="center"/>
    </xf>
    <xf numFmtId="0" fontId="17" fillId="12" borderId="2" xfId="0" applyFont="1" applyFill="1" applyBorder="1">
      <alignment vertical="center"/>
    </xf>
    <xf numFmtId="0" fontId="17" fillId="12" borderId="3" xfId="0" applyFont="1" applyFill="1" applyBorder="1">
      <alignment vertical="center"/>
    </xf>
    <xf numFmtId="38" fontId="17" fillId="12" borderId="4" xfId="0" applyNumberFormat="1" applyFont="1" applyFill="1" applyBorder="1">
      <alignment vertical="center"/>
    </xf>
    <xf numFmtId="0" fontId="17" fillId="12" borderId="8" xfId="0" applyFont="1" applyFill="1" applyBorder="1">
      <alignment vertical="center"/>
    </xf>
    <xf numFmtId="176" fontId="10" fillId="13" borderId="9" xfId="3" applyNumberFormat="1" applyFont="1" applyFill="1" applyBorder="1" applyAlignment="1" applyProtection="1">
      <alignment vertical="center"/>
    </xf>
    <xf numFmtId="0" fontId="17" fillId="13" borderId="9" xfId="0" applyFont="1" applyFill="1" applyBorder="1">
      <alignment vertical="center"/>
    </xf>
    <xf numFmtId="0" fontId="17" fillId="13" borderId="14" xfId="0" applyFont="1" applyFill="1" applyBorder="1">
      <alignment vertical="center"/>
    </xf>
    <xf numFmtId="0" fontId="17" fillId="20" borderId="2" xfId="0" applyFont="1" applyFill="1" applyBorder="1">
      <alignment vertical="center"/>
    </xf>
    <xf numFmtId="0" fontId="17" fillId="20" borderId="9" xfId="0" applyFont="1" applyFill="1" applyBorder="1">
      <alignment vertical="center"/>
    </xf>
    <xf numFmtId="0" fontId="17" fillId="20" borderId="14" xfId="0" applyFont="1" applyFill="1" applyBorder="1">
      <alignment vertical="center"/>
    </xf>
    <xf numFmtId="38" fontId="17" fillId="20" borderId="4" xfId="0" applyNumberFormat="1" applyFont="1" applyFill="1" applyBorder="1">
      <alignment vertical="center"/>
    </xf>
    <xf numFmtId="0" fontId="10" fillId="3" borderId="2" xfId="0" applyFont="1" applyFill="1" applyBorder="1" applyAlignment="1">
      <alignment vertical="center"/>
    </xf>
    <xf numFmtId="0" fontId="10" fillId="12" borderId="2" xfId="0" applyFont="1" applyFill="1" applyBorder="1" applyAlignment="1">
      <alignment vertical="center"/>
    </xf>
    <xf numFmtId="0" fontId="17" fillId="12" borderId="2" xfId="0" applyFont="1" applyFill="1" applyBorder="1" applyAlignment="1">
      <alignment vertical="center"/>
    </xf>
    <xf numFmtId="0" fontId="17" fillId="12" borderId="2" xfId="0" applyFont="1" applyFill="1" applyBorder="1" applyAlignment="1">
      <alignment horizontal="left" vertical="center"/>
    </xf>
    <xf numFmtId="0" fontId="17" fillId="19" borderId="2" xfId="0" applyFont="1" applyFill="1" applyBorder="1">
      <alignment vertical="center"/>
    </xf>
    <xf numFmtId="0" fontId="17" fillId="19" borderId="2" xfId="0" applyFont="1" applyFill="1" applyBorder="1" applyAlignment="1">
      <alignment horizontal="left" vertical="center"/>
    </xf>
    <xf numFmtId="0" fontId="10" fillId="15" borderId="9" xfId="0" applyFont="1" applyFill="1" applyBorder="1">
      <alignment vertical="center"/>
    </xf>
    <xf numFmtId="0" fontId="10" fillId="15" borderId="14" xfId="0" applyFont="1" applyFill="1" applyBorder="1">
      <alignment vertical="center"/>
    </xf>
    <xf numFmtId="0" fontId="17" fillId="15" borderId="2" xfId="0" applyFont="1" applyFill="1" applyBorder="1">
      <alignment vertical="center"/>
    </xf>
    <xf numFmtId="0" fontId="17" fillId="15" borderId="2" xfId="0" applyFont="1" applyFill="1" applyBorder="1" applyAlignment="1">
      <alignment horizontal="left" vertical="center"/>
    </xf>
    <xf numFmtId="0" fontId="10" fillId="20" borderId="9" xfId="0" applyFont="1" applyFill="1" applyBorder="1">
      <alignment vertical="center"/>
    </xf>
    <xf numFmtId="0" fontId="10" fillId="20" borderId="14" xfId="0" applyFont="1" applyFill="1" applyBorder="1">
      <alignment vertical="center"/>
    </xf>
    <xf numFmtId="0" fontId="10" fillId="13" borderId="2" xfId="0" applyFont="1" applyFill="1" applyBorder="1" applyAlignment="1">
      <alignment vertical="center"/>
    </xf>
    <xf numFmtId="0" fontId="17" fillId="13" borderId="2" xfId="0" applyFont="1" applyFill="1" applyBorder="1">
      <alignment vertical="center"/>
    </xf>
    <xf numFmtId="38" fontId="17" fillId="15" borderId="4" xfId="0" applyNumberFormat="1" applyFont="1" applyFill="1" applyBorder="1">
      <alignment vertical="center"/>
    </xf>
    <xf numFmtId="0" fontId="10" fillId="3" borderId="0" xfId="2" applyFont="1" applyFill="1" applyAlignment="1">
      <alignment horizontal="center" vertical="center"/>
    </xf>
    <xf numFmtId="0" fontId="26" fillId="3" borderId="0" xfId="0" applyFont="1" applyFill="1" applyAlignment="1">
      <alignment vertical="center"/>
    </xf>
    <xf numFmtId="0" fontId="26" fillId="3" borderId="0" xfId="0" applyFont="1" applyFill="1" applyAlignment="1">
      <alignment vertical="top" wrapText="1"/>
    </xf>
    <xf numFmtId="0" fontId="29" fillId="13" borderId="10" xfId="0" applyFont="1" applyFill="1" applyBorder="1" applyAlignment="1">
      <alignment vertical="center"/>
    </xf>
    <xf numFmtId="0" fontId="29" fillId="13" borderId="8" xfId="0" applyFont="1" applyFill="1" applyBorder="1" applyAlignment="1">
      <alignment vertical="center"/>
    </xf>
    <xf numFmtId="176" fontId="10" fillId="5" borderId="16" xfId="3" applyNumberFormat="1" applyFont="1" applyFill="1" applyBorder="1" applyAlignment="1" applyProtection="1">
      <alignment horizontal="left" vertical="center"/>
    </xf>
    <xf numFmtId="176" fontId="10" fillId="5" borderId="6" xfId="3" applyNumberFormat="1" applyFont="1" applyFill="1" applyBorder="1" applyAlignment="1" applyProtection="1">
      <alignment horizontal="left" vertical="center"/>
    </xf>
    <xf numFmtId="176" fontId="10" fillId="5" borderId="8" xfId="3" applyNumberFormat="1" applyFont="1" applyFill="1" applyBorder="1" applyAlignment="1" applyProtection="1">
      <alignment vertical="center"/>
    </xf>
    <xf numFmtId="176" fontId="10" fillId="5" borderId="2" xfId="3" applyNumberFormat="1" applyFont="1" applyFill="1" applyBorder="1" applyAlignment="1" applyProtection="1">
      <alignment vertical="center"/>
    </xf>
    <xf numFmtId="176" fontId="10" fillId="5" borderId="2" xfId="3" applyNumberFormat="1" applyFont="1" applyFill="1" applyBorder="1" applyAlignment="1" applyProtection="1">
      <alignment horizontal="left" vertical="center"/>
    </xf>
    <xf numFmtId="176" fontId="10" fillId="3" borderId="6" xfId="3" applyNumberFormat="1" applyFont="1" applyFill="1" applyBorder="1" applyAlignment="1" applyProtection="1">
      <alignment horizontal="right" vertical="center"/>
    </xf>
    <xf numFmtId="176" fontId="10" fillId="3" borderId="6" xfId="3" applyNumberFormat="1" applyFont="1" applyFill="1" applyBorder="1" applyAlignment="1" applyProtection="1">
      <alignment horizontal="left" vertical="center"/>
    </xf>
    <xf numFmtId="176" fontId="10" fillId="5" borderId="10" xfId="3" applyNumberFormat="1" applyFont="1" applyFill="1" applyBorder="1" applyAlignment="1" applyProtection="1">
      <alignment vertical="center"/>
    </xf>
    <xf numFmtId="0" fontId="0" fillId="3" borderId="0" xfId="0" applyFill="1">
      <alignment vertical="center"/>
    </xf>
    <xf numFmtId="0" fontId="17" fillId="3" borderId="1" xfId="0" applyFont="1" applyFill="1" applyBorder="1">
      <alignment vertical="center"/>
    </xf>
    <xf numFmtId="0" fontId="17" fillId="3" borderId="2" xfId="0" applyFont="1" applyFill="1" applyBorder="1">
      <alignment vertical="center"/>
    </xf>
    <xf numFmtId="0" fontId="17" fillId="3" borderId="3" xfId="0" applyFont="1" applyFill="1" applyBorder="1">
      <alignment vertical="center"/>
    </xf>
    <xf numFmtId="176" fontId="10" fillId="12" borderId="6" xfId="3" applyNumberFormat="1" applyFont="1" applyFill="1" applyBorder="1" applyAlignment="1" applyProtection="1">
      <alignment horizontal="right" vertical="center"/>
    </xf>
    <xf numFmtId="0" fontId="17" fillId="12" borderId="6" xfId="0" applyFont="1" applyFill="1" applyBorder="1" applyAlignment="1">
      <alignment vertical="center"/>
    </xf>
    <xf numFmtId="176" fontId="10" fillId="12" borderId="6" xfId="3" applyNumberFormat="1" applyFont="1" applyFill="1" applyBorder="1" applyAlignment="1" applyProtection="1">
      <alignment horizontal="left" vertical="center"/>
    </xf>
    <xf numFmtId="176" fontId="10" fillId="12" borderId="6" xfId="3" applyNumberFormat="1" applyFont="1" applyFill="1" applyBorder="1" applyAlignment="1" applyProtection="1">
      <alignment vertical="center"/>
    </xf>
    <xf numFmtId="176" fontId="10" fillId="13" borderId="7" xfId="3" applyNumberFormat="1" applyFont="1" applyFill="1" applyBorder="1" applyAlignment="1" applyProtection="1">
      <alignment vertical="center"/>
    </xf>
    <xf numFmtId="176" fontId="10" fillId="20" borderId="7" xfId="3" applyNumberFormat="1" applyFont="1" applyFill="1" applyBorder="1" applyAlignment="1" applyProtection="1">
      <alignment vertical="center"/>
    </xf>
    <xf numFmtId="0" fontId="10" fillId="7" borderId="12" xfId="3" applyFont="1" applyFill="1" applyBorder="1" applyAlignment="1">
      <alignment vertical="center"/>
    </xf>
    <xf numFmtId="176" fontId="24" fillId="21" borderId="4" xfId="3" applyNumberFormat="1" applyFont="1" applyFill="1" applyBorder="1" applyAlignment="1" applyProtection="1">
      <alignment vertical="center"/>
    </xf>
    <xf numFmtId="176" fontId="24" fillId="21" borderId="1" xfId="3" applyNumberFormat="1" applyFont="1" applyFill="1" applyBorder="1" applyAlignment="1" applyProtection="1">
      <alignment vertical="center"/>
    </xf>
    <xf numFmtId="176" fontId="24" fillId="21" borderId="2" xfId="3" applyNumberFormat="1" applyFont="1" applyFill="1" applyBorder="1" applyAlignment="1" applyProtection="1">
      <alignment vertical="center"/>
    </xf>
    <xf numFmtId="176" fontId="24" fillId="21" borderId="2" xfId="3" applyNumberFormat="1" applyFont="1" applyFill="1" applyBorder="1" applyAlignment="1" applyProtection="1">
      <alignment horizontal="left" vertical="center"/>
    </xf>
    <xf numFmtId="176" fontId="29" fillId="21" borderId="4" xfId="3" applyNumberFormat="1" applyFont="1" applyFill="1" applyBorder="1" applyAlignment="1" applyProtection="1">
      <alignment vertical="center"/>
    </xf>
    <xf numFmtId="0" fontId="29" fillId="20" borderId="9" xfId="0" applyFont="1" applyFill="1" applyBorder="1" applyAlignment="1">
      <alignment vertical="center"/>
    </xf>
    <xf numFmtId="0" fontId="17" fillId="3" borderId="6" xfId="0" applyFont="1" applyFill="1" applyBorder="1">
      <alignment vertical="center"/>
    </xf>
    <xf numFmtId="0" fontId="17" fillId="3" borderId="7" xfId="0" applyFont="1" applyFill="1" applyBorder="1">
      <alignment vertical="center"/>
    </xf>
    <xf numFmtId="176" fontId="10" fillId="13" borderId="14" xfId="3" applyNumberFormat="1" applyFont="1" applyFill="1" applyBorder="1" applyAlignment="1" applyProtection="1">
      <alignment vertical="center"/>
    </xf>
    <xf numFmtId="38" fontId="17" fillId="13" borderId="4" xfId="1" applyFont="1" applyFill="1" applyBorder="1">
      <alignment vertical="center"/>
    </xf>
    <xf numFmtId="0" fontId="17" fillId="12" borderId="0" xfId="0" applyFont="1" applyFill="1" applyBorder="1">
      <alignment vertical="center"/>
    </xf>
    <xf numFmtId="0" fontId="17" fillId="12" borderId="13" xfId="0" applyFont="1" applyFill="1" applyBorder="1">
      <alignment vertical="center"/>
    </xf>
    <xf numFmtId="180" fontId="10" fillId="3" borderId="4" xfId="3" applyNumberFormat="1" applyFont="1" applyFill="1" applyBorder="1" applyAlignment="1">
      <alignment horizontal="center" vertical="center"/>
    </xf>
    <xf numFmtId="38" fontId="17" fillId="7" borderId="4" xfId="1" applyFont="1" applyFill="1" applyBorder="1" applyAlignment="1">
      <alignment vertical="center"/>
    </xf>
    <xf numFmtId="38" fontId="10" fillId="7" borderId="4" xfId="23" applyFont="1" applyFill="1" applyBorder="1" applyAlignment="1">
      <alignment vertical="center" shrinkToFit="1"/>
    </xf>
    <xf numFmtId="0" fontId="10" fillId="20" borderId="2" xfId="0" applyFont="1" applyFill="1" applyBorder="1">
      <alignment vertical="center"/>
    </xf>
    <xf numFmtId="176" fontId="10" fillId="20" borderId="2" xfId="3" applyNumberFormat="1" applyFont="1" applyFill="1" applyBorder="1" applyAlignment="1" applyProtection="1">
      <alignment horizontal="center" vertical="center"/>
    </xf>
    <xf numFmtId="176" fontId="10" fillId="20" borderId="3" xfId="3" applyNumberFormat="1" applyFont="1" applyFill="1" applyBorder="1" applyAlignment="1" applyProtection="1">
      <alignment horizontal="center" vertical="center"/>
    </xf>
    <xf numFmtId="176" fontId="10" fillId="20" borderId="9" xfId="3" applyNumberFormat="1" applyFont="1" applyFill="1" applyBorder="1" applyAlignment="1" applyProtection="1">
      <alignment vertical="center"/>
    </xf>
    <xf numFmtId="38" fontId="10" fillId="12" borderId="4" xfId="1" applyFont="1" applyFill="1" applyBorder="1" applyAlignment="1">
      <alignment horizontal="right" vertical="center"/>
    </xf>
    <xf numFmtId="38" fontId="10" fillId="7" borderId="4" xfId="1" applyFont="1" applyFill="1" applyBorder="1" applyAlignment="1">
      <alignment horizontal="right" vertical="center"/>
    </xf>
    <xf numFmtId="38" fontId="10" fillId="3" borderId="4" xfId="1" applyFont="1" applyFill="1" applyBorder="1" applyAlignment="1">
      <alignment horizontal="right" vertical="center"/>
    </xf>
    <xf numFmtId="38" fontId="17" fillId="20" borderId="4" xfId="1" applyFont="1" applyFill="1" applyBorder="1">
      <alignment vertical="center"/>
    </xf>
    <xf numFmtId="176" fontId="10" fillId="20" borderId="2" xfId="3" applyNumberFormat="1" applyFont="1" applyFill="1" applyBorder="1" applyAlignment="1" applyProtection="1">
      <alignment horizontal="right" vertical="center"/>
    </xf>
    <xf numFmtId="184" fontId="17" fillId="3" borderId="0" xfId="0" applyNumberFormat="1" applyFont="1" applyFill="1" applyAlignment="1">
      <alignment vertical="center"/>
    </xf>
    <xf numFmtId="184" fontId="10" fillId="3" borderId="0" xfId="2" applyNumberFormat="1" applyFont="1" applyFill="1" applyAlignment="1">
      <alignment vertical="center"/>
    </xf>
    <xf numFmtId="0" fontId="17" fillId="12" borderId="8" xfId="0" applyFont="1" applyFill="1" applyBorder="1" applyAlignment="1">
      <alignment vertical="center"/>
    </xf>
    <xf numFmtId="0" fontId="17" fillId="12" borderId="7" xfId="0" applyFont="1" applyFill="1" applyBorder="1" applyAlignment="1">
      <alignment vertical="center"/>
    </xf>
    <xf numFmtId="0" fontId="17" fillId="12" borderId="6" xfId="0" applyFont="1" applyFill="1" applyBorder="1">
      <alignment vertical="center"/>
    </xf>
    <xf numFmtId="0" fontId="17" fillId="12" borderId="10" xfId="0" applyFont="1" applyFill="1" applyBorder="1" applyAlignment="1">
      <alignment vertical="center"/>
    </xf>
    <xf numFmtId="0" fontId="17" fillId="12" borderId="11" xfId="0" applyFont="1" applyFill="1" applyBorder="1" applyAlignment="1">
      <alignment vertical="center"/>
    </xf>
    <xf numFmtId="38" fontId="17" fillId="12" borderId="4" xfId="1" applyFont="1" applyFill="1" applyBorder="1" applyAlignment="1">
      <alignment vertical="center"/>
    </xf>
    <xf numFmtId="0" fontId="17" fillId="12" borderId="9" xfId="0" applyFont="1" applyFill="1" applyBorder="1" applyAlignment="1">
      <alignment vertical="center"/>
    </xf>
    <xf numFmtId="0" fontId="17" fillId="12" borderId="14" xfId="0" applyFont="1" applyFill="1" applyBorder="1" applyAlignment="1">
      <alignment vertical="center"/>
    </xf>
    <xf numFmtId="176" fontId="10" fillId="20" borderId="10" xfId="3" applyNumberFormat="1" applyFont="1" applyFill="1" applyBorder="1" applyAlignment="1" applyProtection="1">
      <alignment vertical="center"/>
    </xf>
    <xf numFmtId="176" fontId="10" fillId="20" borderId="10" xfId="3" applyNumberFormat="1" applyFont="1" applyFill="1" applyBorder="1" applyAlignment="1" applyProtection="1">
      <alignment horizontal="center" vertical="center" textRotation="255"/>
    </xf>
    <xf numFmtId="38" fontId="10" fillId="12" borderId="4" xfId="1" applyFont="1" applyFill="1" applyBorder="1" applyAlignment="1">
      <alignment vertical="center"/>
    </xf>
    <xf numFmtId="0" fontId="17" fillId="7" borderId="0" xfId="0" applyFont="1" applyFill="1" applyAlignment="1">
      <alignment vertical="center"/>
    </xf>
    <xf numFmtId="180" fontId="10" fillId="3" borderId="15" xfId="3" applyNumberFormat="1" applyFont="1" applyFill="1" applyBorder="1" applyAlignment="1">
      <alignment horizontal="center" vertical="center"/>
    </xf>
    <xf numFmtId="0" fontId="17" fillId="3" borderId="5" xfId="0" applyFont="1" applyFill="1" applyBorder="1" applyAlignment="1">
      <alignment vertical="center"/>
    </xf>
    <xf numFmtId="0" fontId="24" fillId="2" borderId="0" xfId="2" applyFont="1" applyFill="1" applyAlignment="1">
      <alignment horizontal="left" vertical="center"/>
    </xf>
    <xf numFmtId="0" fontId="6" fillId="3" borderId="0" xfId="2" applyFont="1" applyFill="1" applyAlignment="1">
      <alignment vertical="center"/>
    </xf>
    <xf numFmtId="0" fontId="31" fillId="3" borderId="0" xfId="0" applyFont="1" applyFill="1">
      <alignment vertical="center"/>
    </xf>
    <xf numFmtId="0" fontId="31" fillId="3" borderId="0" xfId="0" applyFont="1" applyFill="1" applyAlignment="1">
      <alignment vertical="center"/>
    </xf>
    <xf numFmtId="0" fontId="6" fillId="3" borderId="0" xfId="2" applyFont="1" applyFill="1" applyAlignment="1">
      <alignment vertical="center" wrapText="1"/>
    </xf>
    <xf numFmtId="0" fontId="6" fillId="3" borderId="0" xfId="2" applyFont="1" applyFill="1" applyBorder="1" applyAlignment="1">
      <alignment vertical="center"/>
    </xf>
    <xf numFmtId="0" fontId="25" fillId="3" borderId="0" xfId="0" applyFont="1" applyFill="1" applyAlignment="1">
      <alignment horizontal="left" vertical="center"/>
    </xf>
    <xf numFmtId="0" fontId="18" fillId="3" borderId="0" xfId="0" applyFont="1" applyFill="1" applyAlignment="1">
      <alignment horizontal="left" vertical="center"/>
    </xf>
    <xf numFmtId="0" fontId="17" fillId="3" borderId="8" xfId="0" applyFont="1" applyFill="1" applyBorder="1">
      <alignment vertical="center"/>
    </xf>
    <xf numFmtId="0" fontId="10" fillId="7" borderId="4" xfId="2" applyFont="1" applyFill="1" applyBorder="1" applyAlignment="1">
      <alignment horizontal="center" vertical="center"/>
    </xf>
    <xf numFmtId="0" fontId="29" fillId="13" borderId="1" xfId="0" applyFont="1" applyFill="1" applyBorder="1" applyAlignment="1">
      <alignment vertical="center"/>
    </xf>
    <xf numFmtId="0" fontId="19" fillId="3" borderId="4" xfId="0" applyFont="1" applyFill="1" applyBorder="1" applyAlignment="1">
      <alignment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shrinkToFit="1"/>
    </xf>
    <xf numFmtId="0" fontId="32" fillId="13" borderId="10" xfId="0" applyFont="1" applyFill="1" applyBorder="1">
      <alignment vertical="center"/>
    </xf>
    <xf numFmtId="0" fontId="10" fillId="13" borderId="11" xfId="0" applyFont="1" applyFill="1" applyBorder="1">
      <alignment vertical="center"/>
    </xf>
    <xf numFmtId="176" fontId="10" fillId="3" borderId="6" xfId="3" applyNumberFormat="1" applyFont="1" applyFill="1" applyBorder="1" applyAlignment="1" applyProtection="1">
      <alignment horizontal="center" vertical="center"/>
    </xf>
    <xf numFmtId="176" fontId="10" fillId="3" borderId="7" xfId="3" applyNumberFormat="1" applyFont="1" applyFill="1" applyBorder="1" applyAlignment="1" applyProtection="1">
      <alignment horizontal="center" vertical="center"/>
    </xf>
    <xf numFmtId="182" fontId="10" fillId="13" borderId="2" xfId="29" applyNumberFormat="1" applyFont="1" applyFill="1" applyBorder="1" applyAlignment="1" applyProtection="1">
      <alignment horizontal="center" vertical="center"/>
    </xf>
    <xf numFmtId="0" fontId="29" fillId="20" borderId="8" xfId="0" applyFont="1" applyFill="1" applyBorder="1">
      <alignment vertical="center"/>
    </xf>
    <xf numFmtId="0" fontId="32" fillId="20" borderId="10" xfId="0" applyFont="1" applyFill="1" applyBorder="1">
      <alignment vertical="center"/>
    </xf>
    <xf numFmtId="0" fontId="10" fillId="20" borderId="11" xfId="0" applyFont="1" applyFill="1" applyBorder="1">
      <alignment vertical="center"/>
    </xf>
    <xf numFmtId="182" fontId="10" fillId="3" borderId="6" xfId="29" applyNumberFormat="1" applyFont="1" applyFill="1" applyBorder="1" applyAlignment="1" applyProtection="1">
      <alignment horizontal="right" vertical="center"/>
    </xf>
    <xf numFmtId="182" fontId="10" fillId="3" borderId="2" xfId="29" applyNumberFormat="1" applyFont="1" applyFill="1" applyBorder="1" applyAlignment="1" applyProtection="1">
      <alignment horizontal="right" vertical="center"/>
    </xf>
    <xf numFmtId="176" fontId="10" fillId="12" borderId="2" xfId="3" applyNumberFormat="1" applyFont="1" applyFill="1" applyBorder="1" applyAlignment="1" applyProtection="1">
      <alignment horizontal="right" vertical="center"/>
    </xf>
    <xf numFmtId="176" fontId="10" fillId="3" borderId="0" xfId="4" applyNumberFormat="1" applyFont="1" applyFill="1" applyBorder="1" applyAlignment="1" applyProtection="1">
      <alignment horizontal="left" vertical="center"/>
    </xf>
    <xf numFmtId="178" fontId="10" fillId="3" borderId="0" xfId="4" applyNumberFormat="1" applyFont="1" applyFill="1" applyBorder="1" applyAlignment="1" applyProtection="1">
      <alignment horizontal="right" vertical="center" shrinkToFit="1"/>
    </xf>
    <xf numFmtId="176" fontId="24" fillId="12" borderId="11" xfId="3" applyNumberFormat="1" applyFont="1" applyFill="1" applyBorder="1" applyAlignment="1" applyProtection="1">
      <alignment vertical="center"/>
    </xf>
    <xf numFmtId="176" fontId="24" fillId="20" borderId="6" xfId="3" applyNumberFormat="1" applyFont="1" applyFill="1" applyBorder="1" applyAlignment="1" applyProtection="1">
      <alignment vertical="center"/>
    </xf>
    <xf numFmtId="176" fontId="10" fillId="20" borderId="2" xfId="3" applyNumberFormat="1" applyFont="1" applyFill="1" applyBorder="1" applyAlignment="1" applyProtection="1">
      <alignment vertical="center"/>
    </xf>
    <xf numFmtId="182" fontId="17" fillId="3" borderId="4" xfId="0" applyNumberFormat="1" applyFont="1" applyFill="1" applyBorder="1">
      <alignment vertical="center"/>
    </xf>
    <xf numFmtId="38" fontId="10" fillId="3" borderId="0" xfId="1" applyFont="1" applyFill="1" applyBorder="1" applyAlignment="1">
      <alignment horizontal="left" vertical="center"/>
    </xf>
    <xf numFmtId="38" fontId="10" fillId="3" borderId="4" xfId="1" applyNumberFormat="1" applyFont="1" applyFill="1" applyBorder="1" applyAlignment="1">
      <alignment vertical="center"/>
    </xf>
    <xf numFmtId="0" fontId="8" fillId="3" borderId="0" xfId="2" applyFont="1" applyFill="1" applyAlignment="1">
      <alignment vertical="center"/>
    </xf>
    <xf numFmtId="0" fontId="8" fillId="2" borderId="0" xfId="2" applyFont="1" applyFill="1" applyAlignment="1">
      <alignment vertical="center"/>
    </xf>
    <xf numFmtId="0" fontId="33" fillId="3" borderId="0" xfId="0" applyFont="1" applyFill="1">
      <alignment vertical="center"/>
    </xf>
    <xf numFmtId="0" fontId="33" fillId="3" borderId="0" xfId="0" applyFont="1" applyFill="1" applyAlignment="1">
      <alignment vertical="center"/>
    </xf>
    <xf numFmtId="0" fontId="8" fillId="3" borderId="0" xfId="2" applyFont="1" applyFill="1" applyAlignment="1">
      <alignment vertical="center" wrapText="1"/>
    </xf>
    <xf numFmtId="0" fontId="8" fillId="2" borderId="0" xfId="2" applyFont="1" applyFill="1" applyAlignment="1">
      <alignment horizontal="right" vertical="center"/>
    </xf>
    <xf numFmtId="0" fontId="33" fillId="3" borderId="0" xfId="0" applyFont="1" applyFill="1" applyAlignment="1">
      <alignment horizontal="right" vertical="top"/>
    </xf>
    <xf numFmtId="0" fontId="33" fillId="3" borderId="0" xfId="0" applyFont="1" applyFill="1" applyAlignment="1">
      <alignment horizontal="left" vertical="top"/>
    </xf>
    <xf numFmtId="0" fontId="33" fillId="3" borderId="0" xfId="0" applyFont="1" applyFill="1" applyAlignment="1">
      <alignment vertical="center" wrapText="1"/>
    </xf>
    <xf numFmtId="0" fontId="26" fillId="3" borderId="0" xfId="0" applyFont="1" applyFill="1" applyBorder="1" applyAlignment="1">
      <alignment vertical="center"/>
    </xf>
    <xf numFmtId="0" fontId="26" fillId="3" borderId="0" xfId="0" applyFont="1" applyFill="1" applyBorder="1" applyAlignment="1">
      <alignment horizontal="left" vertical="center"/>
    </xf>
    <xf numFmtId="0" fontId="26" fillId="3" borderId="0" xfId="0" applyFont="1" applyFill="1" applyBorder="1">
      <alignment vertical="center"/>
    </xf>
    <xf numFmtId="0" fontId="29" fillId="20" borderId="1" xfId="0" applyFont="1" applyFill="1" applyBorder="1">
      <alignment vertical="center"/>
    </xf>
    <xf numFmtId="176" fontId="24" fillId="20" borderId="2" xfId="3" applyNumberFormat="1" applyFont="1" applyFill="1" applyBorder="1" applyAlignment="1" applyProtection="1">
      <alignment vertical="center"/>
    </xf>
    <xf numFmtId="20" fontId="19" fillId="3" borderId="0" xfId="0" applyNumberFormat="1" applyFont="1" applyFill="1">
      <alignment vertical="center"/>
    </xf>
    <xf numFmtId="38" fontId="10" fillId="12" borderId="4" xfId="1" applyFont="1" applyFill="1" applyBorder="1">
      <alignment vertical="center"/>
    </xf>
    <xf numFmtId="38" fontId="10" fillId="13" borderId="4" xfId="1" applyFont="1" applyFill="1" applyBorder="1" applyAlignment="1" applyProtection="1">
      <alignment horizontal="right" vertical="center" shrinkToFit="1"/>
    </xf>
    <xf numFmtId="38" fontId="10" fillId="3" borderId="4" xfId="1" applyFont="1" applyFill="1" applyBorder="1" applyAlignment="1" applyProtection="1">
      <alignment horizontal="right" vertical="center" shrinkToFit="1"/>
    </xf>
    <xf numFmtId="38" fontId="10" fillId="4" borderId="4" xfId="1" applyFont="1" applyFill="1" applyBorder="1" applyAlignment="1" applyProtection="1">
      <alignment horizontal="right" vertical="center" shrinkToFit="1"/>
    </xf>
    <xf numFmtId="38" fontId="10" fillId="4" borderId="4" xfId="1" applyFont="1" applyFill="1" applyBorder="1" applyAlignment="1" applyProtection="1">
      <alignment vertical="center" shrinkToFit="1"/>
    </xf>
    <xf numFmtId="38" fontId="10" fillId="7" borderId="3" xfId="1" applyFont="1" applyFill="1" applyBorder="1" applyAlignment="1">
      <alignment horizontal="right" vertical="center"/>
    </xf>
    <xf numFmtId="38" fontId="10" fillId="13" borderId="4" xfId="1" applyFont="1" applyFill="1" applyBorder="1" applyAlignment="1">
      <alignment horizontal="right" vertical="center"/>
    </xf>
    <xf numFmtId="38" fontId="10" fillId="5" borderId="4" xfId="1" applyFont="1" applyFill="1" applyBorder="1" applyAlignment="1" applyProtection="1">
      <alignment horizontal="right" vertical="center" shrinkToFit="1"/>
    </xf>
    <xf numFmtId="38" fontId="10" fillId="3" borderId="3" xfId="1" applyFont="1" applyFill="1" applyBorder="1" applyAlignment="1">
      <alignment horizontal="right" vertical="center"/>
    </xf>
    <xf numFmtId="38" fontId="10" fillId="20" borderId="3" xfId="1" applyFont="1" applyFill="1" applyBorder="1" applyAlignment="1">
      <alignment horizontal="right" vertical="center"/>
    </xf>
    <xf numFmtId="38" fontId="10" fillId="20" borderId="4" xfId="1" applyFont="1" applyFill="1" applyBorder="1" applyAlignment="1">
      <alignment horizontal="right" vertical="center"/>
    </xf>
    <xf numFmtId="38" fontId="10" fillId="12" borderId="3" xfId="1" applyFont="1" applyFill="1" applyBorder="1" applyAlignment="1">
      <alignment vertical="center"/>
    </xf>
    <xf numFmtId="38" fontId="10" fillId="5" borderId="3" xfId="1" applyFont="1" applyFill="1" applyBorder="1" applyAlignment="1" applyProtection="1">
      <alignment horizontal="right" vertical="center" shrinkToFit="1"/>
    </xf>
    <xf numFmtId="38" fontId="10" fillId="7" borderId="4" xfId="1" applyFont="1" applyFill="1" applyBorder="1" applyAlignment="1" applyProtection="1">
      <alignment horizontal="right" vertical="center" shrinkToFit="1"/>
    </xf>
    <xf numFmtId="38" fontId="10" fillId="7" borderId="3" xfId="1" applyFont="1" applyFill="1" applyBorder="1" applyAlignment="1" applyProtection="1">
      <alignment horizontal="right" vertical="center" shrinkToFit="1"/>
    </xf>
    <xf numFmtId="38" fontId="22" fillId="3" borderId="0" xfId="1" applyFont="1" applyFill="1" applyAlignment="1">
      <alignment vertical="center"/>
    </xf>
    <xf numFmtId="38" fontId="10" fillId="5" borderId="4" xfId="1" applyFont="1" applyFill="1" applyBorder="1" applyAlignment="1">
      <alignment horizontal="right" vertical="center"/>
    </xf>
    <xf numFmtId="38" fontId="10" fillId="7" borderId="4" xfId="1" applyFont="1" applyFill="1" applyBorder="1" applyAlignment="1">
      <alignment vertical="center"/>
    </xf>
    <xf numFmtId="176" fontId="10" fillId="3" borderId="5" xfId="3" applyNumberFormat="1" applyFont="1" applyFill="1" applyBorder="1" applyAlignment="1" applyProtection="1">
      <alignment horizontal="right" vertical="center"/>
    </xf>
    <xf numFmtId="182" fontId="17" fillId="7" borderId="4" xfId="29" applyNumberFormat="1" applyFont="1" applyFill="1" applyBorder="1">
      <alignment vertical="center"/>
    </xf>
    <xf numFmtId="182" fontId="17" fillId="0" borderId="4" xfId="0" applyNumberFormat="1" applyFont="1" applyFill="1" applyBorder="1">
      <alignment vertical="center"/>
    </xf>
    <xf numFmtId="0" fontId="10" fillId="6" borderId="4" xfId="6" applyFont="1" applyFill="1" applyBorder="1" applyAlignment="1">
      <alignment horizontal="center" vertical="center"/>
    </xf>
    <xf numFmtId="182" fontId="17" fillId="3" borderId="7" xfId="29" applyNumberFormat="1" applyFont="1" applyFill="1" applyBorder="1">
      <alignment vertical="center"/>
    </xf>
    <xf numFmtId="0" fontId="17" fillId="3" borderId="2" xfId="0" applyFont="1" applyFill="1" applyBorder="1" applyAlignment="1">
      <alignment horizontal="right" vertical="center"/>
    </xf>
    <xf numFmtId="185" fontId="10" fillId="3" borderId="0" xfId="1" applyNumberFormat="1" applyFont="1" applyFill="1" applyBorder="1" applyAlignment="1">
      <alignment horizontal="left" vertical="center"/>
    </xf>
    <xf numFmtId="180" fontId="10" fillId="3" borderId="2" xfId="3" applyNumberFormat="1" applyFont="1" applyFill="1" applyBorder="1" applyAlignment="1">
      <alignment vertical="center"/>
    </xf>
    <xf numFmtId="0" fontId="18" fillId="3" borderId="0" xfId="0" applyFont="1" applyFill="1">
      <alignment vertical="center"/>
    </xf>
    <xf numFmtId="176" fontId="10" fillId="12" borderId="2" xfId="3" applyNumberFormat="1" applyFont="1" applyFill="1" applyBorder="1" applyAlignment="1" applyProtection="1">
      <alignment vertical="center"/>
    </xf>
    <xf numFmtId="0" fontId="18" fillId="0" borderId="0" xfId="0" applyFont="1">
      <alignment vertical="center"/>
    </xf>
    <xf numFmtId="0" fontId="18" fillId="13" borderId="9" xfId="0" applyFont="1" applyFill="1" applyBorder="1">
      <alignment vertical="center"/>
    </xf>
    <xf numFmtId="0" fontId="18" fillId="19" borderId="9" xfId="0" applyFont="1" applyFill="1" applyBorder="1">
      <alignment vertical="center"/>
    </xf>
    <xf numFmtId="0" fontId="18" fillId="12" borderId="9" xfId="0" applyFont="1" applyFill="1" applyBorder="1" applyAlignment="1">
      <alignment vertical="center"/>
    </xf>
    <xf numFmtId="0" fontId="35" fillId="3" borderId="0" xfId="0" applyFont="1" applyFill="1" applyAlignment="1">
      <alignment vertical="center"/>
    </xf>
    <xf numFmtId="0" fontId="25" fillId="3" borderId="0" xfId="0" applyFont="1" applyFill="1" applyAlignment="1">
      <alignment vertical="center"/>
    </xf>
    <xf numFmtId="0" fontId="10" fillId="0" borderId="0" xfId="0" applyFont="1">
      <alignment vertical="center"/>
    </xf>
    <xf numFmtId="0" fontId="10" fillId="3" borderId="1" xfId="0" applyFont="1" applyFill="1" applyBorder="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3" xfId="0" applyFont="1" applyFill="1" applyBorder="1">
      <alignment vertical="center"/>
    </xf>
    <xf numFmtId="0" fontId="10" fillId="12" borderId="2" xfId="0" applyFont="1" applyFill="1" applyBorder="1">
      <alignment vertical="center"/>
    </xf>
    <xf numFmtId="0" fontId="10" fillId="12" borderId="3" xfId="0" applyFont="1" applyFill="1" applyBorder="1">
      <alignment vertical="center"/>
    </xf>
    <xf numFmtId="0" fontId="10" fillId="0" borderId="2" xfId="0" applyFont="1" applyBorder="1">
      <alignment vertical="center"/>
    </xf>
    <xf numFmtId="0" fontId="10" fillId="0" borderId="3" xfId="0" applyFont="1" applyBorder="1">
      <alignment vertical="center"/>
    </xf>
    <xf numFmtId="0" fontId="10" fillId="20" borderId="3" xfId="0" applyFont="1" applyFill="1" applyBorder="1">
      <alignment vertical="center"/>
    </xf>
    <xf numFmtId="0" fontId="0" fillId="7" borderId="4" xfId="0" applyNumberFormat="1" applyFont="1" applyFill="1" applyBorder="1" applyAlignment="1">
      <alignment vertical="top"/>
    </xf>
    <xf numFmtId="0" fontId="10" fillId="0" borderId="4" xfId="0" applyFont="1" applyBorder="1">
      <alignment vertical="center"/>
    </xf>
    <xf numFmtId="0" fontId="10" fillId="3" borderId="4" xfId="0" applyFont="1" applyFill="1" applyBorder="1">
      <alignment vertical="center"/>
    </xf>
    <xf numFmtId="0" fontId="10" fillId="3" borderId="1" xfId="0" applyFont="1" applyFill="1" applyBorder="1">
      <alignment vertical="center"/>
    </xf>
    <xf numFmtId="0" fontId="10" fillId="3" borderId="2" xfId="0" applyFont="1" applyFill="1" applyBorder="1">
      <alignment vertical="center"/>
    </xf>
    <xf numFmtId="0" fontId="10" fillId="3" borderId="3" xfId="0" applyFont="1" applyFill="1" applyBorder="1">
      <alignment vertical="center"/>
    </xf>
    <xf numFmtId="0" fontId="17" fillId="3" borderId="4" xfId="0" applyFont="1" applyFill="1" applyBorder="1">
      <alignment vertical="center"/>
    </xf>
    <xf numFmtId="0" fontId="17" fillId="3" borderId="1" xfId="0" applyFont="1" applyFill="1" applyBorder="1">
      <alignment vertical="center"/>
    </xf>
    <xf numFmtId="0" fontId="17" fillId="3" borderId="2" xfId="0" applyFont="1" applyFill="1" applyBorder="1">
      <alignment vertical="center"/>
    </xf>
    <xf numFmtId="0" fontId="17" fillId="3" borderId="3" xfId="0" applyFont="1" applyFill="1" applyBorder="1">
      <alignment vertical="center"/>
    </xf>
    <xf numFmtId="176" fontId="10" fillId="12" borderId="2" xfId="3" applyNumberFormat="1" applyFont="1" applyFill="1" applyBorder="1" applyAlignment="1" applyProtection="1">
      <alignment vertical="center"/>
    </xf>
    <xf numFmtId="176" fontId="10" fillId="12" borderId="3" xfId="3" applyNumberFormat="1" applyFont="1" applyFill="1" applyBorder="1" applyAlignment="1" applyProtection="1">
      <alignment vertical="center"/>
    </xf>
    <xf numFmtId="176" fontId="10" fillId="0" borderId="2" xfId="3" applyNumberFormat="1" applyFont="1" applyFill="1" applyBorder="1" applyAlignment="1" applyProtection="1">
      <alignment vertical="center"/>
    </xf>
    <xf numFmtId="176" fontId="10" fillId="0" borderId="3" xfId="3" applyNumberFormat="1" applyFont="1" applyFill="1" applyBorder="1" applyAlignment="1" applyProtection="1">
      <alignment vertical="center"/>
    </xf>
    <xf numFmtId="176" fontId="10" fillId="3" borderId="2" xfId="3" applyNumberFormat="1" applyFont="1" applyFill="1" applyBorder="1" applyAlignment="1" applyProtection="1">
      <alignment horizontal="right" vertical="center"/>
    </xf>
    <xf numFmtId="9" fontId="17" fillId="0" borderId="2" xfId="29" applyFont="1" applyFill="1" applyBorder="1" applyAlignment="1">
      <alignment horizontal="right" vertical="center"/>
    </xf>
    <xf numFmtId="9" fontId="17" fillId="0" borderId="3" xfId="29" applyFont="1" applyFill="1" applyBorder="1" applyAlignment="1">
      <alignment horizontal="right" vertical="center"/>
    </xf>
    <xf numFmtId="176" fontId="10" fillId="3" borderId="2" xfId="3" applyNumberFormat="1" applyFont="1" applyFill="1" applyBorder="1" applyAlignment="1" applyProtection="1">
      <alignment horizontal="center" vertical="center"/>
    </xf>
    <xf numFmtId="0" fontId="26" fillId="3" borderId="0" xfId="0" applyFont="1" applyFill="1" applyAlignment="1">
      <alignment horizontal="left" vertical="center"/>
    </xf>
    <xf numFmtId="182" fontId="10" fillId="7" borderId="4" xfId="29" applyNumberFormat="1" applyFont="1" applyFill="1" applyBorder="1" applyAlignment="1">
      <alignment horizontal="right" vertical="center"/>
    </xf>
    <xf numFmtId="182" fontId="10" fillId="3" borderId="4" xfId="29" applyNumberFormat="1" applyFont="1" applyFill="1" applyBorder="1" applyAlignment="1">
      <alignment horizontal="right" vertical="center"/>
    </xf>
    <xf numFmtId="0" fontId="10" fillId="3" borderId="1" xfId="0" applyFont="1" applyFill="1" applyBorder="1" applyAlignment="1">
      <alignment vertical="center"/>
    </xf>
    <xf numFmtId="38" fontId="10" fillId="3" borderId="0" xfId="1" applyFont="1" applyFill="1" applyAlignment="1">
      <alignment horizontal="right" vertical="center"/>
    </xf>
    <xf numFmtId="0" fontId="10" fillId="3" borderId="4" xfId="0" applyFont="1" applyFill="1" applyBorder="1" applyAlignment="1">
      <alignment horizontal="center" vertical="center"/>
    </xf>
    <xf numFmtId="0" fontId="10" fillId="3" borderId="2" xfId="0" applyFont="1" applyFill="1" applyBorder="1" applyAlignment="1">
      <alignment horizontal="right" vertical="center"/>
    </xf>
    <xf numFmtId="38" fontId="10" fillId="12" borderId="14" xfId="1" applyFont="1" applyFill="1" applyBorder="1" applyAlignment="1">
      <alignment horizontal="right" vertical="center" wrapText="1"/>
    </xf>
    <xf numFmtId="38" fontId="10" fillId="12" borderId="12" xfId="1" applyFont="1" applyFill="1" applyBorder="1" applyAlignment="1">
      <alignment horizontal="right" vertical="center" wrapText="1"/>
    </xf>
    <xf numFmtId="38" fontId="10" fillId="3" borderId="4" xfId="0" applyNumberFormat="1" applyFont="1" applyFill="1" applyBorder="1">
      <alignment vertical="center"/>
    </xf>
    <xf numFmtId="0" fontId="10" fillId="15" borderId="4" xfId="0" applyFont="1" applyFill="1" applyBorder="1">
      <alignment vertical="center"/>
    </xf>
    <xf numFmtId="0" fontId="10" fillId="12" borderId="4" xfId="0" applyFont="1" applyFill="1" applyBorder="1">
      <alignment vertical="center"/>
    </xf>
    <xf numFmtId="0" fontId="10" fillId="7" borderId="4" xfId="0" applyFont="1" applyFill="1" applyBorder="1">
      <alignment vertical="center"/>
    </xf>
    <xf numFmtId="38" fontId="10" fillId="13" borderId="4" xfId="0" applyNumberFormat="1" applyFont="1" applyFill="1" applyBorder="1">
      <alignment vertical="center"/>
    </xf>
    <xf numFmtId="38" fontId="10" fillId="12" borderId="4" xfId="0" applyNumberFormat="1" applyFont="1" applyFill="1" applyBorder="1">
      <alignment vertical="center"/>
    </xf>
    <xf numFmtId="38" fontId="10" fillId="0" borderId="4" xfId="0" applyNumberFormat="1" applyFont="1" applyFill="1" applyBorder="1">
      <alignment vertical="center"/>
    </xf>
    <xf numFmtId="38" fontId="10" fillId="0" borderId="4" xfId="0" applyNumberFormat="1" applyFont="1" applyBorder="1">
      <alignment vertical="center"/>
    </xf>
    <xf numFmtId="38" fontId="10" fillId="20" borderId="4" xfId="0" applyNumberFormat="1" applyFont="1" applyFill="1" applyBorder="1">
      <alignment vertical="center"/>
    </xf>
    <xf numFmtId="38" fontId="10" fillId="3" borderId="0" xfId="1" applyFont="1" applyFill="1">
      <alignment vertical="center"/>
    </xf>
    <xf numFmtId="38" fontId="10" fillId="7" borderId="4" xfId="1" applyFont="1" applyFill="1" applyBorder="1">
      <alignment vertical="center"/>
    </xf>
    <xf numFmtId="0" fontId="10" fillId="7" borderId="0" xfId="0" applyFont="1" applyFill="1">
      <alignment vertical="center"/>
    </xf>
    <xf numFmtId="0" fontId="10" fillId="3" borderId="0" xfId="0" applyFont="1" applyFill="1" applyBorder="1" applyAlignment="1">
      <alignment horizontal="left" vertical="center"/>
    </xf>
    <xf numFmtId="0" fontId="10" fillId="12" borderId="6" xfId="0" applyFont="1" applyFill="1" applyBorder="1" applyAlignment="1">
      <alignment vertical="center"/>
    </xf>
    <xf numFmtId="0" fontId="10" fillId="3" borderId="6" xfId="0" applyFont="1" applyFill="1" applyBorder="1" applyAlignment="1">
      <alignment vertical="center"/>
    </xf>
    <xf numFmtId="0" fontId="10" fillId="12" borderId="2" xfId="0" applyFont="1" applyFill="1" applyBorder="1" applyAlignment="1">
      <alignment horizontal="right" vertical="center"/>
    </xf>
    <xf numFmtId="0" fontId="10" fillId="12" borderId="6" xfId="0" applyFont="1" applyFill="1" applyBorder="1" applyAlignment="1">
      <alignment horizontal="right" vertical="center"/>
    </xf>
    <xf numFmtId="0" fontId="10" fillId="8" borderId="15" xfId="0" applyFont="1" applyFill="1" applyBorder="1" applyAlignment="1">
      <alignment horizontal="center" vertical="center"/>
    </xf>
    <xf numFmtId="0" fontId="24" fillId="3" borderId="0" xfId="0" applyFont="1" applyFill="1" applyAlignment="1">
      <alignment vertical="center"/>
    </xf>
    <xf numFmtId="0" fontId="10" fillId="3" borderId="0" xfId="0" applyFont="1" applyFill="1" applyAlignment="1">
      <alignment horizontal="center" vertical="center"/>
    </xf>
    <xf numFmtId="38" fontId="10" fillId="3" borderId="0" xfId="1" applyFont="1" applyFill="1" applyAlignment="1">
      <alignment vertical="center"/>
    </xf>
    <xf numFmtId="0" fontId="10" fillId="7" borderId="0" xfId="0" applyFont="1" applyFill="1" applyAlignment="1">
      <alignment vertical="center"/>
    </xf>
    <xf numFmtId="186" fontId="10" fillId="3" borderId="0" xfId="0" applyNumberFormat="1" applyFont="1" applyFill="1">
      <alignment vertical="center"/>
    </xf>
    <xf numFmtId="0" fontId="24" fillId="3" borderId="0" xfId="0" applyFont="1" applyFill="1" applyAlignment="1">
      <alignment horizontal="left" vertical="center"/>
    </xf>
    <xf numFmtId="0" fontId="10" fillId="3" borderId="0" xfId="0" applyFont="1" applyFill="1" applyAlignment="1">
      <alignment horizontal="right" vertical="center"/>
    </xf>
    <xf numFmtId="0" fontId="24" fillId="3" borderId="0" xfId="0" applyFont="1" applyFill="1" applyAlignment="1">
      <alignment horizontal="center" vertical="center"/>
    </xf>
    <xf numFmtId="0" fontId="10" fillId="3" borderId="4" xfId="0" applyFont="1" applyFill="1" applyBorder="1" applyAlignment="1">
      <alignment horizontal="center" vertical="center"/>
    </xf>
    <xf numFmtId="38" fontId="10" fillId="3" borderId="4" xfId="1" applyFont="1" applyFill="1" applyBorder="1" applyAlignment="1">
      <alignment horizontal="center" vertical="center"/>
    </xf>
    <xf numFmtId="0" fontId="10" fillId="0" borderId="4" xfId="0" applyFont="1" applyBorder="1" applyAlignment="1">
      <alignment horizontal="center" vertical="center"/>
    </xf>
    <xf numFmtId="38" fontId="10" fillId="7" borderId="4" xfId="1" quotePrefix="1" applyFont="1" applyFill="1" applyBorder="1">
      <alignment vertical="center"/>
    </xf>
    <xf numFmtId="38" fontId="10" fillId="3" borderId="4" xfId="1" applyFont="1" applyFill="1" applyBorder="1">
      <alignment vertical="center"/>
    </xf>
    <xf numFmtId="0" fontId="10" fillId="0" borderId="4" xfId="0" applyFont="1" applyBorder="1" applyAlignment="1">
      <alignment horizontal="center" vertical="center" shrinkToFit="1"/>
    </xf>
    <xf numFmtId="0" fontId="10" fillId="6" borderId="0" xfId="0" applyFont="1" applyFill="1" applyAlignment="1">
      <alignment horizontal="center" vertical="center"/>
    </xf>
    <xf numFmtId="0" fontId="10" fillId="6" borderId="0" xfId="0" applyFont="1" applyFill="1" applyAlignment="1">
      <alignment vertical="center"/>
    </xf>
    <xf numFmtId="38" fontId="10" fillId="6" borderId="0" xfId="1" applyFont="1" applyFill="1" applyAlignment="1">
      <alignment vertical="center"/>
    </xf>
    <xf numFmtId="0" fontId="10" fillId="6" borderId="0" xfId="0" applyFont="1" applyFill="1" applyBorder="1" applyAlignment="1">
      <alignment vertical="center"/>
    </xf>
    <xf numFmtId="0" fontId="10" fillId="3" borderId="1" xfId="0" applyFont="1" applyFill="1" applyBorder="1" applyAlignment="1">
      <alignment horizontal="center" vertical="center"/>
    </xf>
    <xf numFmtId="9" fontId="10" fillId="3" borderId="4" xfId="0" applyNumberFormat="1" applyFont="1" applyFill="1" applyBorder="1">
      <alignment vertical="center"/>
    </xf>
    <xf numFmtId="38" fontId="10" fillId="3" borderId="15" xfId="1" applyFont="1" applyFill="1" applyBorder="1" applyAlignment="1">
      <alignment horizontal="center" vertical="center"/>
    </xf>
    <xf numFmtId="179" fontId="10" fillId="3" borderId="4" xfId="0" applyNumberFormat="1" applyFont="1" applyFill="1" applyBorder="1" applyAlignment="1">
      <alignment vertical="center"/>
    </xf>
    <xf numFmtId="185" fontId="10" fillId="3" borderId="4" xfId="1" applyNumberFormat="1" applyFont="1" applyFill="1" applyBorder="1" applyAlignment="1">
      <alignment vertical="center"/>
    </xf>
    <xf numFmtId="38" fontId="10" fillId="3" borderId="4" xfId="1" applyFont="1" applyFill="1" applyBorder="1" applyAlignment="1">
      <alignment vertical="center"/>
    </xf>
    <xf numFmtId="38" fontId="10" fillId="3" borderId="0" xfId="0" applyNumberFormat="1" applyFont="1" applyFill="1" applyAlignment="1">
      <alignment vertical="center"/>
    </xf>
    <xf numFmtId="38" fontId="10" fillId="6" borderId="0" xfId="0" applyNumberFormat="1" applyFont="1" applyFill="1" applyAlignment="1">
      <alignment vertical="center"/>
    </xf>
    <xf numFmtId="183" fontId="10" fillId="3" borderId="0" xfId="0" applyNumberFormat="1" applyFont="1" applyFill="1" applyAlignment="1">
      <alignment vertical="center"/>
    </xf>
    <xf numFmtId="183" fontId="10" fillId="6" borderId="0" xfId="0" applyNumberFormat="1" applyFont="1" applyFill="1" applyAlignment="1">
      <alignment vertical="center"/>
    </xf>
    <xf numFmtId="0" fontId="37" fillId="3" borderId="0" xfId="0" applyFont="1" applyFill="1" applyAlignment="1">
      <alignment horizontal="left" vertical="center" indent="1"/>
    </xf>
    <xf numFmtId="0" fontId="24" fillId="3" borderId="0" xfId="0" applyFont="1" applyFill="1" applyBorder="1" applyAlignment="1">
      <alignment horizontal="center" vertical="center"/>
    </xf>
    <xf numFmtId="38" fontId="10" fillId="3" borderId="0" xfId="0" applyNumberFormat="1" applyFont="1" applyFill="1" applyBorder="1">
      <alignment vertical="center"/>
    </xf>
    <xf numFmtId="38" fontId="10" fillId="3" borderId="0" xfId="1" applyFont="1" applyFill="1" applyBorder="1">
      <alignment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38" fontId="10" fillId="3" borderId="2" xfId="0" applyNumberFormat="1" applyFont="1" applyFill="1" applyBorder="1" applyAlignment="1">
      <alignment horizontal="left" vertical="center"/>
    </xf>
    <xf numFmtId="38" fontId="10" fillId="3" borderId="2" xfId="0" applyNumberFormat="1" applyFont="1" applyFill="1" applyBorder="1">
      <alignment vertical="center"/>
    </xf>
    <xf numFmtId="38" fontId="10" fillId="3" borderId="2" xfId="1" applyFont="1" applyFill="1" applyBorder="1">
      <alignment vertical="center"/>
    </xf>
    <xf numFmtId="38" fontId="10" fillId="7" borderId="4" xfId="1" applyNumberFormat="1" applyFont="1" applyFill="1" applyBorder="1">
      <alignment vertical="center"/>
    </xf>
    <xf numFmtId="38" fontId="10" fillId="7" borderId="4" xfId="0" applyNumberFormat="1" applyFont="1" applyFill="1" applyBorder="1">
      <alignment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38" fontId="10" fillId="3" borderId="2" xfId="1" applyFont="1" applyFill="1" applyBorder="1" applyAlignment="1">
      <alignment horizontal="left" vertical="center"/>
    </xf>
    <xf numFmtId="38" fontId="10" fillId="6" borderId="4" xfId="1" applyNumberFormat="1" applyFont="1" applyFill="1" applyBorder="1">
      <alignment vertical="center"/>
    </xf>
    <xf numFmtId="38" fontId="10" fillId="3" borderId="0" xfId="0" applyNumberFormat="1" applyFont="1" applyFill="1">
      <alignment vertical="center"/>
    </xf>
    <xf numFmtId="38" fontId="10" fillId="3" borderId="0" xfId="0" applyNumberFormat="1" applyFont="1" applyFill="1" applyAlignment="1">
      <alignment horizontal="left" vertical="center"/>
    </xf>
    <xf numFmtId="0" fontId="10" fillId="5" borderId="6" xfId="0" applyFont="1" applyFill="1" applyBorder="1" applyAlignment="1">
      <alignment vertical="center"/>
    </xf>
    <xf numFmtId="0" fontId="10" fillId="5" borderId="7" xfId="0" applyFont="1" applyFill="1" applyBorder="1" applyAlignment="1">
      <alignment vertical="center"/>
    </xf>
    <xf numFmtId="0" fontId="10" fillId="5" borderId="10" xfId="0" applyFont="1" applyFill="1" applyBorder="1" applyAlignment="1">
      <alignment vertical="center"/>
    </xf>
    <xf numFmtId="0" fontId="10" fillId="3" borderId="8" xfId="0" applyFont="1" applyFill="1" applyBorder="1" applyAlignment="1">
      <alignment vertical="center"/>
    </xf>
    <xf numFmtId="0" fontId="10" fillId="5" borderId="11" xfId="0" applyFont="1" applyFill="1" applyBorder="1" applyAlignment="1">
      <alignment vertical="center"/>
    </xf>
    <xf numFmtId="0" fontId="10" fillId="3" borderId="3" xfId="0" applyFont="1" applyFill="1" applyBorder="1" applyAlignment="1">
      <alignment vertical="center"/>
    </xf>
    <xf numFmtId="0" fontId="10" fillId="12" borderId="1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pplyAlignment="1">
      <alignment vertical="center"/>
    </xf>
    <xf numFmtId="0" fontId="24" fillId="13" borderId="8" xfId="0" applyFont="1" applyFill="1" applyBorder="1" applyAlignment="1">
      <alignment vertical="center"/>
    </xf>
    <xf numFmtId="0" fontId="24" fillId="20" borderId="1" xfId="0" applyFont="1" applyFill="1" applyBorder="1" applyAlignment="1">
      <alignment vertical="center"/>
    </xf>
    <xf numFmtId="0" fontId="17" fillId="3" borderId="0" xfId="0" applyFont="1" applyFill="1" applyBorder="1" applyAlignment="1">
      <alignment horizontal="right" vertical="center"/>
    </xf>
    <xf numFmtId="0" fontId="33" fillId="3" borderId="5" xfId="0" applyFont="1" applyFill="1" applyBorder="1">
      <alignment vertical="center"/>
    </xf>
    <xf numFmtId="0" fontId="38" fillId="2" borderId="0" xfId="2" applyFont="1" applyFill="1" applyAlignment="1">
      <alignment horizontal="center" vertical="center"/>
    </xf>
    <xf numFmtId="0" fontId="10" fillId="2" borderId="0" xfId="2" applyFont="1" applyFill="1" applyAlignment="1">
      <alignment horizontal="left" vertical="center"/>
    </xf>
    <xf numFmtId="176" fontId="10" fillId="7" borderId="3" xfId="3" applyNumberFormat="1" applyFont="1" applyFill="1" applyBorder="1" applyAlignment="1" applyProtection="1">
      <alignment vertical="center"/>
    </xf>
    <xf numFmtId="182" fontId="30" fillId="3" borderId="2" xfId="0" applyNumberFormat="1" applyFont="1" applyFill="1" applyBorder="1" applyAlignment="1">
      <alignment vertical="center"/>
    </xf>
    <xf numFmtId="0" fontId="10" fillId="3" borderId="4" xfId="0" applyFont="1" applyFill="1" applyBorder="1" applyAlignment="1">
      <alignment horizontal="right" vertical="center"/>
    </xf>
    <xf numFmtId="9" fontId="17" fillId="0" borderId="3" xfId="29" applyFont="1" applyFill="1" applyBorder="1" applyAlignment="1">
      <alignment vertical="center"/>
    </xf>
    <xf numFmtId="9" fontId="17" fillId="3" borderId="2" xfId="0" applyNumberFormat="1" applyFont="1" applyFill="1" applyBorder="1" applyAlignment="1">
      <alignment vertical="center"/>
    </xf>
    <xf numFmtId="0" fontId="10" fillId="7" borderId="2" xfId="0" applyFont="1" applyFill="1" applyBorder="1" applyAlignment="1">
      <alignment vertical="center"/>
    </xf>
    <xf numFmtId="0" fontId="10" fillId="12" borderId="3" xfId="0" applyFont="1" applyFill="1" applyBorder="1" applyAlignment="1">
      <alignment vertical="center"/>
    </xf>
    <xf numFmtId="176" fontId="10" fillId="13" borderId="6" xfId="3" applyNumberFormat="1" applyFont="1" applyFill="1" applyBorder="1" applyAlignment="1" applyProtection="1">
      <alignment horizontal="right" vertical="center"/>
    </xf>
    <xf numFmtId="176" fontId="10" fillId="19" borderId="6" xfId="3" applyNumberFormat="1" applyFont="1" applyFill="1" applyBorder="1" applyAlignment="1" applyProtection="1">
      <alignment horizontal="right" vertical="center"/>
    </xf>
    <xf numFmtId="0" fontId="17" fillId="19" borderId="2" xfId="0" applyFont="1" applyFill="1" applyBorder="1" applyAlignment="1">
      <alignment horizontal="right" vertical="center"/>
    </xf>
    <xf numFmtId="0" fontId="17" fillId="12" borderId="2" xfId="0" applyFont="1" applyFill="1" applyBorder="1" applyAlignment="1">
      <alignment horizontal="right" vertical="center"/>
    </xf>
    <xf numFmtId="176" fontId="10" fillId="20" borderId="6" xfId="3" applyNumberFormat="1" applyFont="1" applyFill="1" applyBorder="1" applyAlignment="1" applyProtection="1">
      <alignment horizontal="right" vertical="center"/>
    </xf>
    <xf numFmtId="176" fontId="10" fillId="15" borderId="6" xfId="3" applyNumberFormat="1" applyFont="1" applyFill="1" applyBorder="1" applyAlignment="1" applyProtection="1">
      <alignment horizontal="right" vertical="center"/>
    </xf>
    <xf numFmtId="0" fontId="17" fillId="15" borderId="2" xfId="0" applyFont="1" applyFill="1" applyBorder="1" applyAlignment="1">
      <alignment horizontal="right" vertical="center"/>
    </xf>
    <xf numFmtId="0" fontId="17" fillId="13" borderId="2" xfId="0" applyFont="1" applyFill="1" applyBorder="1" applyAlignment="1">
      <alignment horizontal="right" vertical="center"/>
    </xf>
    <xf numFmtId="0" fontId="24" fillId="13" borderId="2" xfId="0" applyFont="1" applyFill="1" applyBorder="1" applyAlignment="1">
      <alignment vertical="center"/>
    </xf>
    <xf numFmtId="0" fontId="24" fillId="20" borderId="2" xfId="0" applyFont="1" applyFill="1" applyBorder="1" applyAlignment="1">
      <alignment vertical="center"/>
    </xf>
    <xf numFmtId="0" fontId="10" fillId="13" borderId="3" xfId="0" applyFont="1" applyFill="1" applyBorder="1" applyAlignment="1">
      <alignment horizontal="right" vertical="center"/>
    </xf>
    <xf numFmtId="0" fontId="10" fillId="20" borderId="3" xfId="0" applyFont="1" applyFill="1" applyBorder="1" applyAlignment="1">
      <alignment horizontal="right" vertical="center"/>
    </xf>
    <xf numFmtId="38" fontId="10" fillId="13" borderId="4" xfId="1" applyFont="1" applyFill="1" applyBorder="1">
      <alignment vertical="center"/>
    </xf>
    <xf numFmtId="0" fontId="10" fillId="12" borderId="7" xfId="0" applyFont="1" applyFill="1" applyBorder="1" applyAlignment="1">
      <alignment vertical="center"/>
    </xf>
    <xf numFmtId="182" fontId="39" fillId="3" borderId="2" xfId="0" applyNumberFormat="1" applyFont="1" applyFill="1" applyBorder="1" applyAlignment="1">
      <alignment vertical="center"/>
    </xf>
    <xf numFmtId="0" fontId="10" fillId="12" borderId="6" xfId="0" applyFont="1" applyFill="1" applyBorder="1">
      <alignment vertical="center"/>
    </xf>
    <xf numFmtId="0" fontId="10" fillId="12" borderId="11" xfId="0" applyFont="1" applyFill="1" applyBorder="1" applyAlignment="1">
      <alignment vertical="center"/>
    </xf>
    <xf numFmtId="0" fontId="10" fillId="12" borderId="1" xfId="0" applyFont="1" applyFill="1" applyBorder="1">
      <alignment vertical="center"/>
    </xf>
    <xf numFmtId="0" fontId="24" fillId="13" borderId="8" xfId="0" applyFont="1" applyFill="1" applyBorder="1">
      <alignment vertical="center"/>
    </xf>
    <xf numFmtId="182" fontId="10" fillId="3" borderId="3" xfId="29" applyNumberFormat="1" applyFont="1" applyFill="1" applyBorder="1" applyAlignment="1">
      <alignment horizontal="right" vertical="center"/>
    </xf>
    <xf numFmtId="0" fontId="29" fillId="20" borderId="1" xfId="0" applyFont="1" applyFill="1" applyBorder="1" applyAlignment="1">
      <alignment vertical="center"/>
    </xf>
    <xf numFmtId="0" fontId="10" fillId="15" borderId="11" xfId="0" applyFont="1" applyFill="1" applyBorder="1" applyAlignment="1">
      <alignment vertical="center"/>
    </xf>
    <xf numFmtId="0" fontId="10" fillId="20" borderId="15" xfId="0" applyFont="1" applyFill="1" applyBorder="1" applyAlignment="1">
      <alignment vertical="center"/>
    </xf>
    <xf numFmtId="0" fontId="10" fillId="13" borderId="1" xfId="0" applyFont="1" applyFill="1" applyBorder="1" applyAlignment="1">
      <alignment vertical="center"/>
    </xf>
    <xf numFmtId="0" fontId="10" fillId="20" borderId="1" xfId="0" applyFont="1" applyFill="1" applyBorder="1" applyAlignment="1">
      <alignment vertical="center"/>
    </xf>
    <xf numFmtId="38" fontId="10" fillId="5" borderId="4" xfId="1" applyFont="1" applyFill="1" applyBorder="1" applyAlignment="1" applyProtection="1">
      <alignment horizontal="right" vertical="center"/>
    </xf>
    <xf numFmtId="38" fontId="10" fillId="12" borderId="4" xfId="1" applyFont="1" applyFill="1" applyBorder="1" applyAlignment="1" applyProtection="1">
      <alignment horizontal="right" vertical="center"/>
    </xf>
    <xf numFmtId="38" fontId="10" fillId="20" borderId="15" xfId="1" applyFont="1" applyFill="1" applyBorder="1" applyAlignment="1" applyProtection="1">
      <alignment horizontal="right" vertical="center"/>
    </xf>
    <xf numFmtId="38" fontId="10" fillId="13" borderId="15" xfId="1" applyFont="1" applyFill="1" applyBorder="1" applyAlignment="1" applyProtection="1">
      <alignment horizontal="right" vertical="center"/>
    </xf>
    <xf numFmtId="38" fontId="10" fillId="20" borderId="4" xfId="1" applyFont="1" applyFill="1" applyBorder="1" applyAlignment="1" applyProtection="1">
      <alignment horizontal="right" vertical="center"/>
    </xf>
    <xf numFmtId="38" fontId="10" fillId="12" borderId="2" xfId="1" applyFont="1" applyFill="1" applyBorder="1" applyAlignment="1" applyProtection="1">
      <alignment horizontal="right" vertical="center"/>
    </xf>
    <xf numFmtId="38" fontId="10" fillId="3" borderId="0" xfId="1" applyFont="1" applyFill="1" applyBorder="1" applyAlignment="1">
      <alignment horizontal="right" vertical="center"/>
    </xf>
    <xf numFmtId="38" fontId="22" fillId="3" borderId="0" xfId="1" applyFont="1" applyFill="1" applyBorder="1" applyAlignment="1">
      <alignment horizontal="right" vertical="center"/>
    </xf>
    <xf numFmtId="0" fontId="24" fillId="3" borderId="4" xfId="0" applyFont="1" applyFill="1" applyBorder="1">
      <alignment vertical="center"/>
    </xf>
    <xf numFmtId="176" fontId="24" fillId="13" borderId="15" xfId="3" applyNumberFormat="1" applyFont="1" applyFill="1" applyBorder="1" applyAlignment="1" applyProtection="1">
      <alignment vertical="center"/>
    </xf>
    <xf numFmtId="184" fontId="10" fillId="3" borderId="0" xfId="0" applyNumberFormat="1" applyFont="1" applyFill="1" applyAlignment="1">
      <alignment vertical="center"/>
    </xf>
    <xf numFmtId="0" fontId="24" fillId="13" borderId="10" xfId="0" applyFont="1" applyFill="1" applyBorder="1">
      <alignment vertical="center"/>
    </xf>
    <xf numFmtId="0" fontId="24" fillId="20" borderId="10" xfId="0" applyFont="1" applyFill="1" applyBorder="1">
      <alignment vertical="center"/>
    </xf>
    <xf numFmtId="0" fontId="10" fillId="8" borderId="4" xfId="2" applyFont="1" applyFill="1" applyBorder="1" applyAlignment="1">
      <alignment horizontal="center" vertical="center" wrapText="1"/>
    </xf>
    <xf numFmtId="0" fontId="36" fillId="8" borderId="4" xfId="0" applyNumberFormat="1" applyFont="1" applyFill="1" applyBorder="1" applyAlignment="1">
      <alignment horizontal="center" vertical="center"/>
    </xf>
    <xf numFmtId="0" fontId="17" fillId="8" borderId="4" xfId="0" applyFont="1" applyFill="1" applyBorder="1" applyAlignment="1">
      <alignment horizontal="center" vertical="center"/>
    </xf>
    <xf numFmtId="0" fontId="26" fillId="3" borderId="0" xfId="0" applyFont="1" applyFill="1" applyAlignment="1">
      <alignment vertical="top"/>
    </xf>
    <xf numFmtId="0" fontId="10" fillId="13" borderId="15" xfId="0" applyFont="1" applyFill="1" applyBorder="1">
      <alignment vertical="center"/>
    </xf>
    <xf numFmtId="0" fontId="10" fillId="20" borderId="11" xfId="0" applyFont="1" applyFill="1" applyBorder="1" applyAlignment="1">
      <alignment vertical="center"/>
    </xf>
    <xf numFmtId="0" fontId="19" fillId="3" borderId="5" xfId="0" applyFont="1" applyFill="1" applyBorder="1">
      <alignment vertical="center"/>
    </xf>
    <xf numFmtId="0" fontId="10" fillId="3" borderId="5" xfId="0" applyFont="1" applyFill="1" applyBorder="1" applyAlignment="1">
      <alignment vertical="center"/>
    </xf>
    <xf numFmtId="0" fontId="17" fillId="3" borderId="5" xfId="0" applyFont="1" applyFill="1" applyBorder="1">
      <alignment vertical="center"/>
    </xf>
    <xf numFmtId="0" fontId="17" fillId="3" borderId="5" xfId="0" applyFont="1" applyFill="1" applyBorder="1" applyAlignment="1">
      <alignment horizontal="right" vertical="center"/>
    </xf>
    <xf numFmtId="10" fontId="17" fillId="3" borderId="7" xfId="29" applyNumberFormat="1" applyFont="1" applyFill="1" applyBorder="1">
      <alignment vertical="center"/>
    </xf>
    <xf numFmtId="10" fontId="17" fillId="3" borderId="3" xfId="29" applyNumberFormat="1" applyFont="1" applyFill="1" applyBorder="1">
      <alignment vertical="center"/>
    </xf>
    <xf numFmtId="0" fontId="17" fillId="3" borderId="4" xfId="0" applyNumberFormat="1" applyFont="1" applyFill="1" applyBorder="1" applyAlignment="1" applyProtection="1">
      <alignment horizontal="center" shrinkToFit="1"/>
    </xf>
    <xf numFmtId="0" fontId="17" fillId="0" borderId="4" xfId="0" applyFont="1" applyBorder="1" applyAlignment="1">
      <alignment vertical="center" shrinkToFit="1"/>
    </xf>
    <xf numFmtId="0" fontId="17" fillId="0" borderId="4" xfId="0" applyFont="1" applyBorder="1" applyAlignment="1">
      <alignment horizontal="left" vertical="center" shrinkToFit="1"/>
    </xf>
    <xf numFmtId="0" fontId="17" fillId="3" borderId="4" xfId="0" applyFont="1" applyFill="1" applyBorder="1" applyAlignment="1">
      <alignment vertical="center" shrinkToFit="1"/>
    </xf>
    <xf numFmtId="0" fontId="10" fillId="11" borderId="4" xfId="0" applyFont="1" applyFill="1" applyBorder="1" applyAlignment="1">
      <alignment vertical="center" shrinkToFit="1"/>
    </xf>
    <xf numFmtId="0" fontId="17" fillId="6" borderId="4" xfId="0" applyFont="1" applyFill="1" applyBorder="1" applyAlignment="1">
      <alignment vertical="center"/>
    </xf>
    <xf numFmtId="0" fontId="17" fillId="0" borderId="4" xfId="0" applyNumberFormat="1" applyFont="1" applyFill="1" applyBorder="1" applyAlignment="1" applyProtection="1">
      <alignment horizontal="left" vertical="center" shrinkToFit="1"/>
    </xf>
    <xf numFmtId="0" fontId="17" fillId="0" borderId="4" xfId="0" applyNumberFormat="1" applyFont="1" applyBorder="1" applyAlignment="1" applyProtection="1">
      <alignment horizontal="left" vertical="center" shrinkToFit="1"/>
    </xf>
    <xf numFmtId="0" fontId="17" fillId="0" borderId="4" xfId="0" applyFont="1" applyBorder="1" applyAlignment="1">
      <alignment horizontal="center" vertical="center"/>
    </xf>
    <xf numFmtId="0" fontId="17" fillId="9" borderId="4" xfId="0" applyFont="1" applyFill="1" applyBorder="1" applyAlignment="1">
      <alignment vertical="center" shrinkToFit="1"/>
    </xf>
    <xf numFmtId="0" fontId="17" fillId="4" borderId="4" xfId="0" applyNumberFormat="1" applyFont="1" applyFill="1" applyBorder="1" applyAlignment="1" applyProtection="1">
      <alignment vertical="center" shrinkToFit="1"/>
    </xf>
    <xf numFmtId="0" fontId="17" fillId="6" borderId="4" xfId="0" applyNumberFormat="1" applyFont="1" applyFill="1" applyBorder="1" applyAlignment="1" applyProtection="1">
      <alignment vertical="center" shrinkToFit="1"/>
    </xf>
    <xf numFmtId="0" fontId="17" fillId="6" borderId="4" xfId="0" applyFont="1" applyFill="1" applyBorder="1" applyAlignment="1">
      <alignment vertical="center" shrinkToFit="1"/>
    </xf>
    <xf numFmtId="38" fontId="17" fillId="15" borderId="4" xfId="23" applyFont="1" applyFill="1" applyBorder="1" applyAlignment="1">
      <alignment horizontal="right" vertical="center" shrinkToFit="1"/>
    </xf>
    <xf numFmtId="38" fontId="17" fillId="3" borderId="4" xfId="23" applyFont="1" applyFill="1" applyBorder="1" applyAlignment="1">
      <alignment horizontal="right" vertical="center" shrinkToFit="1"/>
    </xf>
    <xf numFmtId="0" fontId="10" fillId="0" borderId="4" xfId="0" applyFont="1" applyBorder="1" applyAlignment="1">
      <alignment vertical="center" shrinkToFit="1"/>
    </xf>
    <xf numFmtId="0" fontId="10" fillId="6" borderId="4" xfId="0" applyFont="1" applyFill="1" applyBorder="1" applyAlignment="1">
      <alignment vertical="center" shrinkToFit="1"/>
    </xf>
    <xf numFmtId="0" fontId="10" fillId="3" borderId="4" xfId="0" applyFont="1" applyFill="1" applyBorder="1" applyAlignment="1">
      <alignment vertical="center" shrinkToFit="1"/>
    </xf>
    <xf numFmtId="0" fontId="10" fillId="0" borderId="4" xfId="0" applyNumberFormat="1" applyFont="1" applyFill="1" applyBorder="1" applyAlignment="1" applyProtection="1">
      <alignment horizontal="left" shrinkToFit="1"/>
    </xf>
    <xf numFmtId="0" fontId="10" fillId="6" borderId="4" xfId="0" applyFont="1" applyFill="1" applyBorder="1" applyAlignment="1">
      <alignment vertical="center"/>
    </xf>
    <xf numFmtId="0" fontId="10" fillId="6" borderId="4" xfId="0" applyFont="1" applyFill="1" applyBorder="1" applyAlignment="1">
      <alignment horizontal="center" vertical="center"/>
    </xf>
    <xf numFmtId="0" fontId="10" fillId="0" borderId="4" xfId="0" applyNumberFormat="1" applyFont="1" applyFill="1" applyBorder="1" applyAlignment="1" applyProtection="1">
      <alignment horizontal="left" vertical="center" shrinkToFit="1"/>
    </xf>
    <xf numFmtId="0" fontId="10" fillId="0" borderId="4" xfId="0" applyFont="1" applyBorder="1" applyAlignment="1">
      <alignment horizontal="left" vertical="center" shrinkToFit="1"/>
    </xf>
    <xf numFmtId="0" fontId="10" fillId="0" borderId="4" xfId="0" applyNumberFormat="1" applyFont="1" applyBorder="1" applyAlignment="1" applyProtection="1">
      <alignment horizontal="left" vertical="center" shrinkToFit="1"/>
    </xf>
    <xf numFmtId="0" fontId="10" fillId="6" borderId="4" xfId="0" applyNumberFormat="1" applyFont="1" applyFill="1" applyBorder="1" applyAlignment="1" applyProtection="1">
      <alignment horizontal="left" shrinkToFit="1"/>
    </xf>
    <xf numFmtId="0" fontId="10" fillId="0" borderId="4" xfId="0" applyNumberFormat="1" applyFont="1" applyFill="1" applyBorder="1" applyAlignment="1" applyProtection="1">
      <alignment shrinkToFit="1"/>
    </xf>
    <xf numFmtId="0" fontId="10" fillId="3" borderId="4" xfId="0" applyNumberFormat="1" applyFont="1" applyFill="1" applyBorder="1" applyAlignment="1" applyProtection="1">
      <alignment horizontal="left" shrinkToFit="1"/>
    </xf>
    <xf numFmtId="0" fontId="10" fillId="3" borderId="4" xfId="0" applyNumberFormat="1" applyFont="1" applyFill="1" applyBorder="1" applyAlignment="1" applyProtection="1">
      <alignment shrinkToFit="1"/>
    </xf>
    <xf numFmtId="0" fontId="10" fillId="3" borderId="4" xfId="0" applyFont="1" applyFill="1" applyBorder="1" applyAlignment="1">
      <alignment shrinkToFit="1"/>
    </xf>
    <xf numFmtId="0" fontId="10" fillId="0" borderId="0" xfId="0" applyFont="1" applyFill="1" applyAlignment="1">
      <alignment horizontal="left" vertical="center"/>
    </xf>
    <xf numFmtId="0" fontId="10" fillId="0" borderId="0" xfId="0" applyFont="1" applyFill="1">
      <alignment vertical="center"/>
    </xf>
    <xf numFmtId="176" fontId="10" fillId="12" borderId="2" xfId="3" applyNumberFormat="1" applyFont="1" applyFill="1" applyBorder="1" applyAlignment="1" applyProtection="1">
      <alignment vertical="center"/>
    </xf>
    <xf numFmtId="176" fontId="10" fillId="12" borderId="3" xfId="3" applyNumberFormat="1" applyFont="1" applyFill="1" applyBorder="1" applyAlignment="1" applyProtection="1">
      <alignment vertical="center"/>
    </xf>
    <xf numFmtId="0" fontId="10" fillId="3" borderId="4" xfId="0" applyFont="1" applyFill="1" applyBorder="1" applyAlignment="1">
      <alignment horizontal="center"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38" fontId="10" fillId="3" borderId="4" xfId="1" applyFont="1" applyFill="1" applyBorder="1" applyAlignment="1">
      <alignment horizontal="center" vertical="center" wrapText="1"/>
    </xf>
    <xf numFmtId="180" fontId="10" fillId="3" borderId="15" xfId="3" applyNumberFormat="1" applyFont="1" applyFill="1" applyBorder="1" applyAlignment="1">
      <alignment horizontal="center" vertical="center" wrapText="1"/>
    </xf>
    <xf numFmtId="180" fontId="10" fillId="3" borderId="14" xfId="3" applyNumberFormat="1" applyFont="1" applyFill="1" applyBorder="1" applyAlignment="1">
      <alignment horizontal="center" vertical="center" wrapText="1"/>
    </xf>
    <xf numFmtId="0" fontId="10" fillId="3" borderId="8" xfId="0" applyFont="1" applyFill="1" applyBorder="1" applyAlignment="1">
      <alignment horizontal="left" vertical="top"/>
    </xf>
    <xf numFmtId="0" fontId="10" fillId="3" borderId="6" xfId="0" applyFont="1" applyFill="1" applyBorder="1" applyAlignment="1">
      <alignment horizontal="left" vertical="top"/>
    </xf>
    <xf numFmtId="0" fontId="10" fillId="3" borderId="7" xfId="0" applyFont="1" applyFill="1" applyBorder="1" applyAlignment="1">
      <alignment horizontal="left" vertical="top"/>
    </xf>
    <xf numFmtId="0" fontId="10" fillId="3" borderId="10" xfId="0" applyFont="1" applyFill="1" applyBorder="1" applyAlignment="1">
      <alignment horizontal="left" vertical="top"/>
    </xf>
    <xf numFmtId="0" fontId="10" fillId="3" borderId="0" xfId="0" applyFont="1" applyFill="1" applyBorder="1" applyAlignment="1">
      <alignment horizontal="left" vertical="top"/>
    </xf>
    <xf numFmtId="0" fontId="10" fillId="3" borderId="13" xfId="0" applyFont="1" applyFill="1" applyBorder="1" applyAlignment="1">
      <alignment horizontal="left" vertical="top"/>
    </xf>
    <xf numFmtId="0" fontId="10" fillId="3" borderId="11" xfId="0" applyFont="1" applyFill="1" applyBorder="1" applyAlignment="1">
      <alignment horizontal="left" vertical="top"/>
    </xf>
    <xf numFmtId="0" fontId="10" fillId="3" borderId="5" xfId="0" applyFont="1" applyFill="1" applyBorder="1" applyAlignment="1">
      <alignment horizontal="left" vertical="top"/>
    </xf>
    <xf numFmtId="0" fontId="10" fillId="3" borderId="12" xfId="0" applyFont="1" applyFill="1" applyBorder="1" applyAlignment="1">
      <alignment horizontal="left" vertical="top"/>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7" fillId="14" borderId="4" xfId="0" applyFont="1" applyFill="1" applyBorder="1" applyAlignment="1">
      <alignment horizontal="center" vertical="center"/>
    </xf>
    <xf numFmtId="0" fontId="17" fillId="14" borderId="15"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14" xfId="0" applyFont="1" applyFill="1" applyBorder="1" applyAlignment="1">
      <alignment horizontal="center" vertical="center" wrapText="1"/>
    </xf>
    <xf numFmtId="0" fontId="17" fillId="9" borderId="15" xfId="0" applyFont="1" applyFill="1" applyBorder="1" applyAlignment="1">
      <alignment horizontal="center" vertical="center"/>
    </xf>
    <xf numFmtId="0" fontId="17" fillId="9" borderId="9"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15" xfId="0" applyFont="1" applyFill="1" applyBorder="1" applyAlignment="1">
      <alignment horizontal="center" vertical="center" textRotation="255"/>
    </xf>
    <xf numFmtId="0" fontId="17" fillId="9" borderId="9" xfId="0" applyFont="1" applyFill="1" applyBorder="1" applyAlignment="1">
      <alignment horizontal="center" vertical="center" textRotation="255"/>
    </xf>
    <xf numFmtId="0" fontId="17" fillId="9" borderId="14" xfId="0" applyFont="1" applyFill="1" applyBorder="1" applyAlignment="1">
      <alignment horizontal="center" vertical="center" textRotation="255"/>
    </xf>
    <xf numFmtId="0" fontId="17" fillId="9" borderId="15" xfId="0" applyFont="1" applyFill="1" applyBorder="1" applyAlignment="1">
      <alignment horizontal="left" vertical="center" shrinkToFit="1"/>
    </xf>
    <xf numFmtId="0" fontId="17" fillId="9" borderId="9" xfId="0" applyFont="1" applyFill="1" applyBorder="1" applyAlignment="1">
      <alignment horizontal="left" vertical="center" shrinkToFit="1"/>
    </xf>
    <xf numFmtId="0" fontId="17" fillId="9" borderId="14" xfId="0" applyFont="1" applyFill="1" applyBorder="1" applyAlignment="1">
      <alignment horizontal="left" vertical="center" shrinkToFit="1"/>
    </xf>
    <xf numFmtId="0" fontId="17" fillId="0" borderId="15" xfId="0" applyFont="1" applyBorder="1" applyAlignment="1">
      <alignment vertical="center" shrinkToFit="1"/>
    </xf>
    <xf numFmtId="0" fontId="17" fillId="0" borderId="9" xfId="0" applyFont="1" applyBorder="1" applyAlignment="1">
      <alignment vertical="center" shrinkToFit="1"/>
    </xf>
    <xf numFmtId="0" fontId="17" fillId="0" borderId="14" xfId="0" applyFont="1" applyBorder="1" applyAlignment="1">
      <alignment vertical="center" shrinkToFit="1"/>
    </xf>
    <xf numFmtId="0" fontId="17" fillId="14" borderId="15" xfId="0" applyFont="1" applyFill="1" applyBorder="1" applyAlignment="1">
      <alignment horizontal="center" vertical="center" shrinkToFit="1"/>
    </xf>
    <xf numFmtId="0" fontId="17" fillId="14" borderId="9" xfId="0" applyFont="1" applyFill="1" applyBorder="1" applyAlignment="1">
      <alignment horizontal="center" vertical="center" shrinkToFit="1"/>
    </xf>
    <xf numFmtId="0" fontId="17" fillId="14" borderId="14" xfId="0" applyFont="1" applyFill="1" applyBorder="1" applyAlignment="1">
      <alignment horizontal="center" vertical="center" shrinkToFit="1"/>
    </xf>
    <xf numFmtId="0" fontId="17" fillId="10" borderId="15" xfId="0" applyFont="1" applyFill="1" applyBorder="1" applyAlignment="1">
      <alignment vertical="center" shrinkToFit="1"/>
    </xf>
    <xf numFmtId="0" fontId="17" fillId="10" borderId="9" xfId="0" applyFont="1" applyFill="1" applyBorder="1" applyAlignment="1">
      <alignment vertical="center" shrinkToFit="1"/>
    </xf>
    <xf numFmtId="0" fontId="17" fillId="10" borderId="14" xfId="0" applyFont="1" applyFill="1" applyBorder="1" applyAlignment="1">
      <alignment vertical="center" shrinkToFit="1"/>
    </xf>
    <xf numFmtId="0" fontId="17" fillId="3" borderId="15" xfId="0" applyFont="1" applyFill="1" applyBorder="1" applyAlignment="1">
      <alignment vertical="center" shrinkToFit="1"/>
    </xf>
    <xf numFmtId="0" fontId="17" fillId="3" borderId="9" xfId="0" applyFont="1" applyFill="1" applyBorder="1" applyAlignment="1">
      <alignment vertical="center" shrinkToFit="1"/>
    </xf>
    <xf numFmtId="0" fontId="17" fillId="3" borderId="14" xfId="0" applyFont="1" applyFill="1" applyBorder="1" applyAlignment="1">
      <alignment vertical="center" shrinkToFit="1"/>
    </xf>
    <xf numFmtId="0" fontId="17" fillId="4" borderId="15"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textRotation="255"/>
    </xf>
    <xf numFmtId="0" fontId="17" fillId="4" borderId="9" xfId="0" applyFont="1" applyFill="1" applyBorder="1" applyAlignment="1">
      <alignment horizontal="center" vertical="center" textRotation="255"/>
    </xf>
    <xf numFmtId="0" fontId="17" fillId="4" borderId="14" xfId="0" applyFont="1" applyFill="1" applyBorder="1" applyAlignment="1">
      <alignment horizontal="center" vertical="center" textRotation="255"/>
    </xf>
    <xf numFmtId="0" fontId="17" fillId="4" borderId="15" xfId="0" applyNumberFormat="1" applyFont="1" applyFill="1" applyBorder="1" applyAlignment="1" applyProtection="1">
      <alignment horizontal="left" vertical="center" shrinkToFit="1"/>
    </xf>
    <xf numFmtId="0" fontId="17" fillId="4" borderId="9" xfId="0" applyNumberFormat="1" applyFont="1" applyFill="1" applyBorder="1" applyAlignment="1" applyProtection="1">
      <alignment horizontal="left" vertical="center" shrinkToFit="1"/>
    </xf>
    <xf numFmtId="0" fontId="17" fillId="4" borderId="14" xfId="0" applyNumberFormat="1" applyFont="1" applyFill="1" applyBorder="1" applyAlignment="1" applyProtection="1">
      <alignment horizontal="left" vertical="center" shrinkToFit="1"/>
    </xf>
    <xf numFmtId="0" fontId="17" fillId="11" borderId="15" xfId="0" applyFont="1" applyFill="1" applyBorder="1" applyAlignment="1">
      <alignment horizontal="center" vertical="center"/>
    </xf>
    <xf numFmtId="0" fontId="17" fillId="11" borderId="9" xfId="0" applyFont="1" applyFill="1" applyBorder="1" applyAlignment="1">
      <alignment horizontal="center" vertical="center"/>
    </xf>
    <xf numFmtId="0" fontId="17" fillId="11" borderId="14" xfId="0" applyFont="1" applyFill="1" applyBorder="1" applyAlignment="1">
      <alignment horizontal="center" vertical="center"/>
    </xf>
    <xf numFmtId="0" fontId="17" fillId="11" borderId="15" xfId="0" applyFont="1" applyFill="1" applyBorder="1" applyAlignment="1">
      <alignment horizontal="center" vertical="center" textRotation="255"/>
    </xf>
    <xf numFmtId="0" fontId="17" fillId="11" borderId="9" xfId="0" applyFont="1" applyFill="1" applyBorder="1" applyAlignment="1">
      <alignment horizontal="center" vertical="center" textRotation="255"/>
    </xf>
    <xf numFmtId="0" fontId="17" fillId="11" borderId="14" xfId="0" applyFont="1" applyFill="1" applyBorder="1" applyAlignment="1">
      <alignment horizontal="center" vertical="center" textRotation="255"/>
    </xf>
    <xf numFmtId="0" fontId="10" fillId="11" borderId="15" xfId="0" applyFont="1" applyFill="1" applyBorder="1" applyAlignment="1">
      <alignment vertical="center" shrinkToFit="1"/>
    </xf>
    <xf numFmtId="0" fontId="10" fillId="11" borderId="9" xfId="0" applyFont="1" applyFill="1" applyBorder="1" applyAlignment="1">
      <alignment vertical="center" shrinkToFit="1"/>
    </xf>
    <xf numFmtId="0" fontId="10" fillId="11" borderId="14" xfId="0" applyFont="1" applyFill="1" applyBorder="1" applyAlignment="1">
      <alignment vertical="center" shrinkToFit="1"/>
    </xf>
    <xf numFmtId="0" fontId="17" fillId="6" borderId="15" xfId="0" applyFont="1" applyFill="1" applyBorder="1" applyAlignment="1">
      <alignment vertical="center"/>
    </xf>
    <xf numFmtId="0" fontId="17" fillId="6" borderId="9" xfId="0" applyFont="1" applyFill="1" applyBorder="1" applyAlignment="1">
      <alignment vertical="center"/>
    </xf>
    <xf numFmtId="0" fontId="17" fillId="6" borderId="14" xfId="0" applyFont="1" applyFill="1" applyBorder="1" applyAlignment="1">
      <alignment vertical="center"/>
    </xf>
    <xf numFmtId="0" fontId="17" fillId="16" borderId="15" xfId="0" applyFont="1" applyFill="1" applyBorder="1" applyAlignment="1">
      <alignment horizontal="left" vertical="center" shrinkToFit="1"/>
    </xf>
    <xf numFmtId="0" fontId="17" fillId="16" borderId="9" xfId="0" applyFont="1" applyFill="1" applyBorder="1" applyAlignment="1">
      <alignment horizontal="left" vertical="center" shrinkToFit="1"/>
    </xf>
    <xf numFmtId="0" fontId="17" fillId="16" borderId="14" xfId="0" applyFont="1" applyFill="1" applyBorder="1" applyAlignment="1">
      <alignment horizontal="left" vertical="center" shrinkToFit="1"/>
    </xf>
    <xf numFmtId="0" fontId="17" fillId="0" borderId="15" xfId="0" applyNumberFormat="1" applyFont="1" applyFill="1" applyBorder="1" applyAlignment="1" applyProtection="1">
      <alignment horizontal="left" vertical="center" shrinkToFit="1"/>
    </xf>
    <xf numFmtId="0" fontId="17" fillId="0" borderId="9" xfId="0" applyNumberFormat="1" applyFont="1" applyFill="1" applyBorder="1" applyAlignment="1" applyProtection="1">
      <alignment horizontal="left" vertical="center" shrinkToFit="1"/>
    </xf>
    <xf numFmtId="0" fontId="17" fillId="0" borderId="14" xfId="0" applyNumberFormat="1" applyFont="1" applyFill="1" applyBorder="1" applyAlignment="1" applyProtection="1">
      <alignment horizontal="left" vertical="center" shrinkToFit="1"/>
    </xf>
    <xf numFmtId="0" fontId="17" fillId="16" borderId="15" xfId="0" applyFont="1" applyFill="1" applyBorder="1" applyAlignment="1">
      <alignment horizontal="left" vertical="center" wrapText="1" shrinkToFit="1"/>
    </xf>
    <xf numFmtId="0" fontId="17" fillId="16" borderId="9" xfId="0" applyFont="1" applyFill="1" applyBorder="1" applyAlignment="1">
      <alignment horizontal="left" vertical="center" wrapText="1" shrinkToFit="1"/>
    </xf>
    <xf numFmtId="0" fontId="17" fillId="16" borderId="14" xfId="0" applyFont="1" applyFill="1" applyBorder="1" applyAlignment="1">
      <alignment horizontal="left" vertical="center" wrapText="1" shrinkToFit="1"/>
    </xf>
    <xf numFmtId="0" fontId="17" fillId="18" borderId="15" xfId="0" applyNumberFormat="1" applyFont="1" applyFill="1" applyBorder="1" applyAlignment="1" applyProtection="1">
      <alignment vertical="center" shrinkToFit="1"/>
    </xf>
    <xf numFmtId="0" fontId="17" fillId="18" borderId="9" xfId="0" applyNumberFormat="1" applyFont="1" applyFill="1" applyBorder="1" applyAlignment="1" applyProtection="1">
      <alignment vertical="center" shrinkToFit="1"/>
    </xf>
    <xf numFmtId="0" fontId="17" fillId="18" borderId="14" xfId="0" applyNumberFormat="1" applyFont="1" applyFill="1" applyBorder="1" applyAlignment="1" applyProtection="1">
      <alignment vertical="center" shrinkToFit="1"/>
    </xf>
    <xf numFmtId="0" fontId="17" fillId="16" borderId="15" xfId="0" applyFont="1" applyFill="1" applyBorder="1" applyAlignment="1">
      <alignment horizontal="center" vertical="center" shrinkToFit="1"/>
    </xf>
    <xf numFmtId="0" fontId="17" fillId="16" borderId="9" xfId="0" applyFont="1" applyFill="1" applyBorder="1" applyAlignment="1">
      <alignment horizontal="center" vertical="center" shrinkToFit="1"/>
    </xf>
    <xf numFmtId="0" fontId="17" fillId="16" borderId="14" xfId="0" applyFont="1" applyFill="1" applyBorder="1" applyAlignment="1">
      <alignment horizontal="center" vertical="center" shrinkToFit="1"/>
    </xf>
    <xf numFmtId="0" fontId="17" fillId="16" borderId="15" xfId="0" applyFont="1" applyFill="1" applyBorder="1" applyAlignment="1">
      <alignment vertical="center" shrinkToFit="1"/>
    </xf>
    <xf numFmtId="0" fontId="17" fillId="16" borderId="9" xfId="0" applyFont="1" applyFill="1" applyBorder="1" applyAlignment="1">
      <alignment vertical="center" shrinkToFit="1"/>
    </xf>
    <xf numFmtId="0" fontId="17" fillId="16" borderId="14" xfId="0" applyFont="1" applyFill="1" applyBorder="1" applyAlignment="1">
      <alignment vertical="center" shrinkToFit="1"/>
    </xf>
    <xf numFmtId="0" fontId="17" fillId="17" borderId="15" xfId="0" applyNumberFormat="1" applyFont="1" applyFill="1" applyBorder="1" applyAlignment="1" applyProtection="1">
      <alignment horizontal="left" vertical="center" shrinkToFit="1"/>
    </xf>
    <xf numFmtId="0" fontId="17" fillId="17" borderId="9" xfId="0" applyNumberFormat="1" applyFont="1" applyFill="1" applyBorder="1" applyAlignment="1" applyProtection="1">
      <alignment horizontal="left" vertical="center" shrinkToFit="1"/>
    </xf>
    <xf numFmtId="0" fontId="17" fillId="17" borderId="14" xfId="0" applyNumberFormat="1" applyFont="1" applyFill="1" applyBorder="1" applyAlignment="1" applyProtection="1">
      <alignment horizontal="left" vertical="center" shrinkToFit="1"/>
    </xf>
    <xf numFmtId="0" fontId="17" fillId="17" borderId="15" xfId="0" applyFont="1" applyFill="1" applyBorder="1" applyAlignment="1">
      <alignment horizontal="left" vertical="center" shrinkToFit="1"/>
    </xf>
    <xf numFmtId="0" fontId="17" fillId="17" borderId="9" xfId="0" applyFont="1" applyFill="1" applyBorder="1" applyAlignment="1">
      <alignment horizontal="left" vertical="center" shrinkToFit="1"/>
    </xf>
    <xf numFmtId="0" fontId="17" fillId="17" borderId="14" xfId="0" applyFont="1" applyFill="1" applyBorder="1" applyAlignment="1">
      <alignment horizontal="left" vertical="center" shrinkToFit="1"/>
    </xf>
    <xf numFmtId="0" fontId="17" fillId="0" borderId="15" xfId="0" applyNumberFormat="1" applyFont="1" applyBorder="1" applyAlignment="1" applyProtection="1">
      <alignment horizontal="left" vertical="center" shrinkToFit="1"/>
    </xf>
    <xf numFmtId="0" fontId="17" fillId="0" borderId="9" xfId="0" applyNumberFormat="1" applyFont="1" applyBorder="1" applyAlignment="1" applyProtection="1">
      <alignment horizontal="left" vertical="center" shrinkToFit="1"/>
    </xf>
    <xf numFmtId="0" fontId="17" fillId="0" borderId="14" xfId="0" applyNumberFormat="1" applyFont="1" applyBorder="1" applyAlignment="1" applyProtection="1">
      <alignment horizontal="left" vertical="center" shrinkToFit="1"/>
    </xf>
    <xf numFmtId="0" fontId="17" fillId="16" borderId="15" xfId="0" applyFont="1" applyFill="1" applyBorder="1" applyAlignment="1">
      <alignment horizontal="center" vertical="center" textRotation="255"/>
    </xf>
    <xf numFmtId="0" fontId="17" fillId="16" borderId="9" xfId="0" applyFont="1" applyFill="1" applyBorder="1" applyAlignment="1">
      <alignment horizontal="center" vertical="center" textRotation="255"/>
    </xf>
    <xf numFmtId="0" fontId="17" fillId="16" borderId="14" xfId="0" applyFont="1" applyFill="1" applyBorder="1" applyAlignment="1">
      <alignment horizontal="center" vertical="center" textRotation="255"/>
    </xf>
    <xf numFmtId="0" fontId="17" fillId="16" borderId="15" xfId="0" applyFont="1" applyFill="1" applyBorder="1" applyAlignment="1">
      <alignment horizontal="center" vertical="center"/>
    </xf>
    <xf numFmtId="0" fontId="17" fillId="16" borderId="9" xfId="0" applyFont="1" applyFill="1" applyBorder="1" applyAlignment="1">
      <alignment horizontal="center" vertical="center"/>
    </xf>
    <xf numFmtId="0" fontId="17" fillId="16" borderId="14" xfId="0" applyFont="1" applyFill="1" applyBorder="1" applyAlignment="1">
      <alignment horizontal="center" vertical="center"/>
    </xf>
    <xf numFmtId="0" fontId="17" fillId="17" borderId="15" xfId="0" applyFont="1" applyFill="1" applyBorder="1" applyAlignment="1">
      <alignment horizontal="center" vertical="center"/>
    </xf>
    <xf numFmtId="0" fontId="17" fillId="17" borderId="9" xfId="0" applyFont="1" applyFill="1" applyBorder="1" applyAlignment="1">
      <alignment horizontal="center" vertical="center"/>
    </xf>
    <xf numFmtId="0" fontId="17" fillId="17" borderId="14" xfId="0" applyFont="1" applyFill="1" applyBorder="1" applyAlignment="1">
      <alignment horizontal="center" vertical="center"/>
    </xf>
    <xf numFmtId="0" fontId="17" fillId="17" borderId="15" xfId="0" applyFont="1" applyFill="1" applyBorder="1" applyAlignment="1">
      <alignment horizontal="center" vertical="center" textRotation="255"/>
    </xf>
    <xf numFmtId="0" fontId="17" fillId="17" borderId="9" xfId="0" applyFont="1" applyFill="1" applyBorder="1" applyAlignment="1">
      <alignment horizontal="center" vertical="center" textRotation="255"/>
    </xf>
    <xf numFmtId="0" fontId="17" fillId="17" borderId="14" xfId="0" applyFont="1" applyFill="1" applyBorder="1" applyAlignment="1">
      <alignment horizontal="center" vertical="center" textRotation="255"/>
    </xf>
    <xf numFmtId="0" fontId="10" fillId="0" borderId="15" xfId="0" applyNumberFormat="1" applyFont="1" applyFill="1" applyBorder="1" applyAlignment="1" applyProtection="1">
      <alignment horizontal="left" vertical="center" shrinkToFit="1"/>
    </xf>
    <xf numFmtId="0" fontId="10" fillId="0" borderId="9" xfId="0" applyNumberFormat="1" applyFont="1" applyFill="1" applyBorder="1" applyAlignment="1" applyProtection="1">
      <alignment horizontal="left" vertical="center" shrinkToFit="1"/>
    </xf>
    <xf numFmtId="0" fontId="10" fillId="0" borderId="14" xfId="0" applyNumberFormat="1" applyFont="1" applyFill="1" applyBorder="1" applyAlignment="1" applyProtection="1">
      <alignment horizontal="left" vertical="center" shrinkToFit="1"/>
    </xf>
    <xf numFmtId="0" fontId="19" fillId="15" borderId="1" xfId="0" applyFont="1" applyFill="1" applyBorder="1" applyAlignment="1">
      <alignment horizontal="left" vertical="center"/>
    </xf>
    <xf numFmtId="0" fontId="19" fillId="15" borderId="2" xfId="0" applyFont="1" applyFill="1" applyBorder="1" applyAlignment="1">
      <alignment horizontal="left" vertical="center"/>
    </xf>
    <xf numFmtId="0" fontId="19" fillId="15" borderId="3" xfId="0" applyFont="1" applyFill="1" applyBorder="1" applyAlignment="1">
      <alignment horizontal="left" vertical="center"/>
    </xf>
    <xf numFmtId="0" fontId="10" fillId="6" borderId="4" xfId="0" applyFont="1" applyFill="1" applyBorder="1" applyAlignment="1">
      <alignment vertical="center"/>
    </xf>
    <xf numFmtId="0" fontId="10" fillId="0" borderId="4" xfId="0" applyFont="1" applyBorder="1" applyAlignment="1">
      <alignment vertical="center" shrinkToFit="1"/>
    </xf>
    <xf numFmtId="0" fontId="10" fillId="3" borderId="4" xfId="0" applyFont="1" applyFill="1" applyBorder="1" applyAlignment="1">
      <alignment vertical="center" shrinkToFit="1"/>
    </xf>
    <xf numFmtId="0" fontId="10" fillId="0" borderId="4" xfId="0" applyNumberFormat="1" applyFont="1" applyFill="1" applyBorder="1" applyAlignment="1" applyProtection="1">
      <alignment horizontal="left" vertical="center" shrinkToFit="1"/>
    </xf>
    <xf numFmtId="0" fontId="10" fillId="0" borderId="4" xfId="0" applyFont="1" applyBorder="1" applyAlignment="1">
      <alignment horizontal="left" vertical="center" shrinkToFit="1"/>
    </xf>
    <xf numFmtId="0" fontId="10" fillId="0" borderId="4" xfId="0" applyNumberFormat="1" applyFont="1" applyBorder="1" applyAlignment="1" applyProtection="1">
      <alignment horizontal="left" vertical="center" shrinkToFit="1"/>
    </xf>
    <xf numFmtId="0" fontId="17" fillId="9" borderId="4" xfId="0" applyFont="1" applyFill="1" applyBorder="1" applyAlignment="1">
      <alignment horizontal="left" vertical="center" shrinkToFit="1"/>
    </xf>
    <xf numFmtId="0" fontId="17" fillId="14" borderId="4" xfId="0" applyFont="1" applyFill="1" applyBorder="1" applyAlignment="1">
      <alignment horizontal="center" vertical="center" wrapText="1"/>
    </xf>
    <xf numFmtId="0" fontId="17" fillId="14" borderId="14" xfId="0" applyFont="1" applyFill="1" applyBorder="1" applyAlignment="1">
      <alignment horizontal="center" vertical="center"/>
    </xf>
    <xf numFmtId="0" fontId="17" fillId="9" borderId="4" xfId="0" applyFont="1" applyFill="1" applyBorder="1" applyAlignment="1">
      <alignment horizontal="center" vertical="center"/>
    </xf>
    <xf numFmtId="0" fontId="17" fillId="0" borderId="4" xfId="0" applyFont="1" applyBorder="1" applyAlignment="1">
      <alignment horizontal="center" vertical="center"/>
    </xf>
    <xf numFmtId="0" fontId="17" fillId="9" borderId="4" xfId="0" applyFont="1" applyFill="1" applyBorder="1" applyAlignment="1">
      <alignment horizontal="center" vertical="center" textRotation="255"/>
    </xf>
    <xf numFmtId="0" fontId="17" fillId="9" borderId="4" xfId="0" applyFont="1" applyFill="1" applyBorder="1" applyAlignment="1">
      <alignment vertical="center" shrinkToFit="1"/>
    </xf>
    <xf numFmtId="0" fontId="17" fillId="0" borderId="4" xfId="0" applyFont="1" applyBorder="1" applyAlignment="1">
      <alignment horizontal="left" vertical="center" shrinkToFit="1"/>
    </xf>
    <xf numFmtId="0" fontId="17" fillId="14" borderId="4" xfId="0" applyFont="1" applyFill="1" applyBorder="1" applyAlignment="1">
      <alignment horizontal="center" vertical="center" shrinkToFit="1"/>
    </xf>
    <xf numFmtId="0" fontId="19" fillId="15" borderId="4" xfId="0" applyFont="1" applyFill="1" applyBorder="1" applyAlignment="1">
      <alignment horizontal="left" vertical="center"/>
    </xf>
    <xf numFmtId="0" fontId="17" fillId="4" borderId="4" xfId="0" applyFont="1" applyFill="1" applyBorder="1" applyAlignment="1">
      <alignment horizontal="center" vertical="center" textRotation="255"/>
    </xf>
    <xf numFmtId="0" fontId="17" fillId="4" borderId="4" xfId="0" applyNumberFormat="1" applyFont="1" applyFill="1" applyBorder="1" applyAlignment="1" applyProtection="1">
      <alignment horizontal="left" vertical="center" shrinkToFit="1"/>
    </xf>
    <xf numFmtId="0" fontId="17" fillId="7" borderId="4" xfId="0" applyNumberFormat="1" applyFont="1" applyFill="1" applyBorder="1" applyAlignment="1" applyProtection="1">
      <alignment horizontal="left" vertical="center" shrinkToFit="1"/>
    </xf>
    <xf numFmtId="0" fontId="17" fillId="7" borderId="4" xfId="0" applyFont="1" applyFill="1" applyBorder="1" applyAlignment="1">
      <alignment vertical="center" shrinkToFit="1"/>
    </xf>
    <xf numFmtId="0" fontId="17" fillId="0" borderId="4" xfId="0" applyFont="1" applyBorder="1" applyAlignment="1">
      <alignment vertical="center" shrinkToFit="1"/>
    </xf>
    <xf numFmtId="0" fontId="17" fillId="4" borderId="4" xfId="0" applyNumberFormat="1" applyFont="1" applyFill="1" applyBorder="1" applyAlignment="1" applyProtection="1">
      <alignment vertical="center" shrinkToFit="1"/>
    </xf>
    <xf numFmtId="0" fontId="10" fillId="6" borderId="4" xfId="0" applyNumberFormat="1" applyFont="1" applyFill="1" applyBorder="1" applyAlignment="1" applyProtection="1">
      <alignment horizontal="left" vertical="center" shrinkToFit="1"/>
    </xf>
    <xf numFmtId="0" fontId="10" fillId="6" borderId="4" xfId="0" applyFont="1" applyFill="1" applyBorder="1" applyAlignment="1">
      <alignment horizontal="left" vertical="center" shrinkToFit="1"/>
    </xf>
    <xf numFmtId="0" fontId="17" fillId="11" borderId="4" xfId="0" applyFont="1" applyFill="1" applyBorder="1" applyAlignment="1">
      <alignment horizontal="center" vertical="center"/>
    </xf>
    <xf numFmtId="0" fontId="17" fillId="11" borderId="4" xfId="0" applyFont="1" applyFill="1" applyBorder="1" applyAlignment="1">
      <alignment horizontal="center" vertical="center" textRotation="255" shrinkToFit="1"/>
    </xf>
    <xf numFmtId="0" fontId="10" fillId="11" borderId="4" xfId="0" applyFont="1" applyFill="1" applyBorder="1" applyAlignment="1">
      <alignment vertical="center" shrinkToFit="1"/>
    </xf>
    <xf numFmtId="0" fontId="17" fillId="16" borderId="4" xfId="0" applyFont="1" applyFill="1" applyBorder="1" applyAlignment="1">
      <alignment horizontal="center" vertical="center"/>
    </xf>
    <xf numFmtId="0" fontId="17" fillId="16" borderId="4" xfId="0" applyFont="1" applyFill="1" applyBorder="1" applyAlignment="1">
      <alignment horizontal="center" vertical="center" textRotation="255"/>
    </xf>
    <xf numFmtId="0" fontId="17" fillId="0" borderId="4" xfId="0" applyFont="1" applyBorder="1" applyAlignment="1">
      <alignment horizontal="center" vertical="center" textRotation="255"/>
    </xf>
    <xf numFmtId="0" fontId="17" fillId="16" borderId="4" xfId="0" applyFont="1" applyFill="1" applyBorder="1" applyAlignment="1">
      <alignment horizontal="left" vertical="center" shrinkToFit="1"/>
    </xf>
    <xf numFmtId="0" fontId="10" fillId="0" borderId="4" xfId="0" applyNumberFormat="1" applyFont="1" applyFill="1" applyBorder="1" applyAlignment="1" applyProtection="1">
      <alignment vertical="center" shrinkToFit="1"/>
    </xf>
    <xf numFmtId="0" fontId="17" fillId="3" borderId="4" xfId="0" applyNumberFormat="1" applyFont="1" applyFill="1" applyBorder="1" applyAlignment="1" applyProtection="1">
      <alignment horizontal="center" shrinkToFit="1"/>
    </xf>
    <xf numFmtId="0" fontId="17" fillId="0" borderId="4" xfId="0" applyNumberFormat="1" applyFont="1" applyFill="1" applyBorder="1" applyAlignment="1" applyProtection="1">
      <alignment horizontal="left" vertical="center" shrinkToFit="1"/>
    </xf>
    <xf numFmtId="0" fontId="17" fillId="18" borderId="4" xfId="0" applyNumberFormat="1" applyFont="1" applyFill="1" applyBorder="1" applyAlignment="1" applyProtection="1">
      <alignment vertical="center" shrinkToFit="1"/>
    </xf>
    <xf numFmtId="0" fontId="17" fillId="6" borderId="4" xfId="6" applyNumberFormat="1" applyFont="1" applyFill="1" applyBorder="1" applyAlignment="1" applyProtection="1">
      <alignment horizontal="left" vertical="center" shrinkToFit="1"/>
    </xf>
    <xf numFmtId="0" fontId="17" fillId="6" borderId="4" xfId="0" applyFont="1" applyFill="1" applyBorder="1" applyAlignment="1">
      <alignment horizontal="left" vertical="center" shrinkToFit="1"/>
    </xf>
    <xf numFmtId="0" fontId="19" fillId="3" borderId="4" xfId="0" applyFont="1" applyFill="1" applyBorder="1" applyAlignment="1">
      <alignment horizontal="left" vertical="center"/>
    </xf>
    <xf numFmtId="0" fontId="17" fillId="4" borderId="4" xfId="0" applyFont="1" applyFill="1" applyBorder="1" applyAlignment="1">
      <alignment horizontal="center" vertical="center"/>
    </xf>
    <xf numFmtId="0" fontId="17" fillId="6" borderId="4" xfId="0" applyNumberFormat="1" applyFont="1" applyFill="1" applyBorder="1" applyAlignment="1" applyProtection="1">
      <alignment vertical="center" shrinkToFit="1"/>
    </xf>
    <xf numFmtId="0" fontId="17" fillId="6" borderId="4" xfId="0" applyFont="1" applyFill="1" applyBorder="1" applyAlignment="1">
      <alignment vertical="center" shrinkToFit="1"/>
    </xf>
    <xf numFmtId="0" fontId="17" fillId="18" borderId="4" xfId="0" applyNumberFormat="1" applyFont="1" applyFill="1" applyBorder="1" applyAlignment="1" applyProtection="1">
      <alignment horizontal="left" vertical="center" shrinkToFit="1"/>
    </xf>
    <xf numFmtId="0" fontId="17" fillId="17" borderId="4" xfId="0" applyNumberFormat="1" applyFont="1" applyFill="1" applyBorder="1" applyAlignment="1" applyProtection="1">
      <alignment horizontal="left" vertical="center" shrinkToFit="1"/>
    </xf>
    <xf numFmtId="0" fontId="17" fillId="3"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17" borderId="4" xfId="0" applyFont="1" applyFill="1" applyBorder="1" applyAlignment="1">
      <alignment horizontal="center" vertical="center"/>
    </xf>
    <xf numFmtId="0" fontId="17" fillId="17" borderId="4" xfId="0" applyFont="1" applyFill="1" applyBorder="1" applyAlignment="1">
      <alignment horizontal="center" vertical="center" textRotation="255"/>
    </xf>
    <xf numFmtId="0" fontId="17" fillId="17" borderId="4" xfId="0" applyFont="1" applyFill="1" applyBorder="1" applyAlignment="1">
      <alignment vertical="center" shrinkToFit="1"/>
    </xf>
    <xf numFmtId="38" fontId="31" fillId="7" borderId="8" xfId="1" applyFont="1" applyFill="1" applyBorder="1" applyAlignment="1">
      <alignment horizontal="left" vertical="center" wrapText="1"/>
    </xf>
    <xf numFmtId="38" fontId="31" fillId="7" borderId="6" xfId="1" applyFont="1" applyFill="1" applyBorder="1" applyAlignment="1">
      <alignment horizontal="left" vertical="center" wrapText="1"/>
    </xf>
    <xf numFmtId="38" fontId="31" fillId="7" borderId="7" xfId="1" applyFont="1" applyFill="1" applyBorder="1" applyAlignment="1">
      <alignment horizontal="left" vertical="center" wrapText="1"/>
    </xf>
    <xf numFmtId="38" fontId="31" fillId="7" borderId="11" xfId="1" applyFont="1" applyFill="1" applyBorder="1" applyAlignment="1">
      <alignment horizontal="left" vertical="center" wrapText="1"/>
    </xf>
    <xf numFmtId="38" fontId="31" fillId="7" borderId="5" xfId="1" applyFont="1" applyFill="1" applyBorder="1" applyAlignment="1">
      <alignment horizontal="left" vertical="center" wrapText="1"/>
    </xf>
    <xf numFmtId="38" fontId="31" fillId="7" borderId="12" xfId="1" applyFont="1" applyFill="1" applyBorder="1" applyAlignment="1">
      <alignment horizontal="left" vertical="center" wrapText="1"/>
    </xf>
    <xf numFmtId="0" fontId="31" fillId="0" borderId="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2" xfId="0" applyFont="1" applyBorder="1" applyAlignment="1">
      <alignment horizontal="center" vertical="center" wrapText="1"/>
    </xf>
    <xf numFmtId="0" fontId="26" fillId="7" borderId="0" xfId="0" applyFont="1" applyFill="1" applyBorder="1" applyAlignment="1">
      <alignment horizontal="left" vertical="center"/>
    </xf>
    <xf numFmtId="0" fontId="8" fillId="3" borderId="0" xfId="2" applyFont="1" applyFill="1" applyAlignment="1">
      <alignment horizontal="center" vertical="center"/>
    </xf>
    <xf numFmtId="0" fontId="33" fillId="3" borderId="0" xfId="0" applyFont="1" applyFill="1" applyAlignment="1">
      <alignment horizontal="left" vertical="top" wrapText="1"/>
    </xf>
    <xf numFmtId="0" fontId="36" fillId="8" borderId="1" xfId="0" applyNumberFormat="1" applyFont="1" applyFill="1" applyBorder="1" applyAlignment="1">
      <alignment horizontal="center" vertical="center"/>
    </xf>
    <xf numFmtId="0" fontId="36" fillId="8" borderId="3" xfId="0" applyNumberFormat="1" applyFont="1" applyFill="1" applyBorder="1" applyAlignment="1">
      <alignment horizontal="center" vertical="center"/>
    </xf>
    <xf numFmtId="0" fontId="0" fillId="7" borderId="1" xfId="0" applyNumberFormat="1" applyFont="1" applyFill="1" applyBorder="1" applyAlignment="1">
      <alignment horizontal="center" vertical="top"/>
    </xf>
    <xf numFmtId="0" fontId="0" fillId="7" borderId="3" xfId="0" applyNumberFormat="1" applyFont="1" applyFill="1" applyBorder="1" applyAlignment="1">
      <alignment horizontal="center" vertical="top"/>
    </xf>
  </cellXfs>
  <cellStyles count="30">
    <cellStyle name="パーセント" xfId="29" builtinId="5"/>
    <cellStyle name="パーセント 2" xfId="7" xr:uid="{00000000-0005-0000-0000-000001000000}"/>
    <cellStyle name="パーセント 2 2" xfId="13" xr:uid="{00000000-0005-0000-0000-000002000000}"/>
    <cellStyle name="パーセント 3" xfId="16" xr:uid="{00000000-0005-0000-0000-000003000000}"/>
    <cellStyle name="パーセント 4" xfId="19" xr:uid="{00000000-0005-0000-0000-000004000000}"/>
    <cellStyle name="桁区切り" xfId="1" builtinId="6"/>
    <cellStyle name="桁区切り 2" xfId="4" xr:uid="{00000000-0005-0000-0000-000006000000}"/>
    <cellStyle name="桁区切り 2 2" xfId="18" xr:uid="{00000000-0005-0000-0000-000007000000}"/>
    <cellStyle name="桁区切り 2 3" xfId="12" xr:uid="{00000000-0005-0000-0000-000008000000}"/>
    <cellStyle name="桁区切り 2 3 2" xfId="23" xr:uid="{00000000-0005-0000-0000-000009000000}"/>
    <cellStyle name="桁区切り 2 3 2 2" xfId="26" xr:uid="{00000000-0005-0000-0000-00000A000000}"/>
    <cellStyle name="桁区切り 2 4" xfId="10" xr:uid="{00000000-0005-0000-0000-00000B000000}"/>
    <cellStyle name="桁区切り 3" xfId="11" xr:uid="{00000000-0005-0000-0000-00000C000000}"/>
    <cellStyle name="桁区切り 3 2" xfId="24" xr:uid="{00000000-0005-0000-0000-00000D000000}"/>
    <cellStyle name="桁区切り 4" xfId="9" xr:uid="{00000000-0005-0000-0000-00000E000000}"/>
    <cellStyle name="桁区切り 5" xfId="20" xr:uid="{00000000-0005-0000-0000-00000F000000}"/>
    <cellStyle name="標準" xfId="0" builtinId="0"/>
    <cellStyle name="標準 10 2" xfId="28" xr:uid="{00000000-0005-0000-0000-000011000000}"/>
    <cellStyle name="標準 17" xfId="2" xr:uid="{00000000-0005-0000-0000-000012000000}"/>
    <cellStyle name="標準 2" xfId="6" xr:uid="{00000000-0005-0000-0000-000013000000}"/>
    <cellStyle name="標準 2 2" xfId="15" xr:uid="{00000000-0005-0000-0000-000014000000}"/>
    <cellStyle name="標準 2 3" xfId="14" xr:uid="{00000000-0005-0000-0000-000015000000}"/>
    <cellStyle name="標準 2 3 2" xfId="22" xr:uid="{00000000-0005-0000-0000-000016000000}"/>
    <cellStyle name="標準 2 3 2 2" xfId="25" xr:uid="{00000000-0005-0000-0000-000017000000}"/>
    <cellStyle name="標準 2 4" xfId="8" xr:uid="{00000000-0005-0000-0000-000018000000}"/>
    <cellStyle name="標準 3" xfId="3" xr:uid="{00000000-0005-0000-0000-000019000000}"/>
    <cellStyle name="標準 3 2" xfId="17" xr:uid="{00000000-0005-0000-0000-00001A000000}"/>
    <cellStyle name="標準 4" xfId="21" xr:uid="{00000000-0005-0000-0000-00001B000000}"/>
    <cellStyle name="標準 9" xfId="27" xr:uid="{00000000-0005-0000-0000-00001C000000}"/>
    <cellStyle name="標準_01様式集_入札説明書等" xfId="5" xr:uid="{00000000-0005-0000-0000-00001D000000}"/>
  </cellStyles>
  <dxfs count="0"/>
  <tableStyles count="0" defaultTableStyle="TableStyleMedium2" defaultPivotStyle="PivotStyleLight16"/>
  <colors>
    <mruColors>
      <color rgb="FFFFFF99"/>
      <color rgb="FFCCE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90"/>
  <sheetViews>
    <sheetView showGridLines="0" tabSelected="1" view="pageBreakPreview" zoomScale="85" zoomScaleNormal="70" zoomScaleSheetLayoutView="85" zoomScalePageLayoutView="40" workbookViewId="0"/>
  </sheetViews>
  <sheetFormatPr defaultColWidth="9" defaultRowHeight="18" customHeight="1" x14ac:dyDescent="0.4"/>
  <cols>
    <col min="1" max="4" width="3" style="10" customWidth="1"/>
    <col min="5" max="7" width="3" style="384" customWidth="1"/>
    <col min="8" max="11" width="16.25" style="384" customWidth="1"/>
    <col min="12" max="23" width="11.625" style="384" customWidth="1"/>
    <col min="24" max="24" width="11.625" style="75" customWidth="1"/>
    <col min="25" max="25" width="11.625" style="430" customWidth="1"/>
    <col min="26" max="31" width="11.625" style="75" customWidth="1"/>
    <col min="32" max="16384" width="9" style="4"/>
  </cols>
  <sheetData>
    <row r="1" spans="1:26" s="75" customFormat="1" ht="18" customHeight="1" x14ac:dyDescent="0.4">
      <c r="A1" s="107" t="s">
        <v>817</v>
      </c>
      <c r="B1" s="4"/>
      <c r="Y1" s="430"/>
    </row>
    <row r="2" spans="1:26" s="75" customFormat="1" ht="18" customHeight="1" x14ac:dyDescent="0.4">
      <c r="A2" s="107"/>
      <c r="C2" s="103"/>
      <c r="D2" s="103"/>
      <c r="E2" s="103"/>
      <c r="F2" s="103"/>
      <c r="H2" s="384"/>
      <c r="K2" s="432"/>
      <c r="L2" s="75" t="s">
        <v>790</v>
      </c>
      <c r="Y2" s="430"/>
    </row>
    <row r="3" spans="1:26" s="75" customFormat="1" ht="18" customHeight="1" x14ac:dyDescent="0.4">
      <c r="A3" s="4"/>
      <c r="B3" s="107" t="s">
        <v>705</v>
      </c>
      <c r="C3" s="103"/>
      <c r="D3" s="103"/>
      <c r="E3" s="103"/>
      <c r="F3" s="103"/>
      <c r="W3" s="416" t="s">
        <v>759</v>
      </c>
      <c r="Y3" s="430"/>
    </row>
    <row r="4" spans="1:26" s="75" customFormat="1" ht="18" customHeight="1" x14ac:dyDescent="0.4">
      <c r="A4" s="4"/>
      <c r="B4" s="39"/>
      <c r="C4" s="39"/>
      <c r="L4" s="447" t="s">
        <v>539</v>
      </c>
      <c r="M4" s="447" t="s">
        <v>540</v>
      </c>
      <c r="N4" s="447" t="s">
        <v>541</v>
      </c>
      <c r="O4" s="447" t="s">
        <v>542</v>
      </c>
      <c r="P4" s="447" t="s">
        <v>543</v>
      </c>
      <c r="Q4" s="447" t="s">
        <v>544</v>
      </c>
      <c r="R4" s="447" t="s">
        <v>545</v>
      </c>
      <c r="S4" s="447" t="s">
        <v>546</v>
      </c>
      <c r="T4" s="447" t="s">
        <v>547</v>
      </c>
      <c r="U4" s="447" t="s">
        <v>548</v>
      </c>
      <c r="V4" s="447" t="s">
        <v>549</v>
      </c>
      <c r="W4" s="447" t="s">
        <v>550</v>
      </c>
      <c r="Y4" s="430"/>
    </row>
    <row r="5" spans="1:26" s="75" customFormat="1" ht="18" customHeight="1" x14ac:dyDescent="0.4">
      <c r="A5" s="4"/>
      <c r="B5" s="382"/>
      <c r="K5" s="501" t="s">
        <v>724</v>
      </c>
      <c r="L5" s="396">
        <v>30</v>
      </c>
      <c r="M5" s="396">
        <v>31</v>
      </c>
      <c r="N5" s="396">
        <v>30</v>
      </c>
      <c r="O5" s="396">
        <v>31</v>
      </c>
      <c r="P5" s="396">
        <v>31</v>
      </c>
      <c r="Q5" s="396">
        <v>30</v>
      </c>
      <c r="R5" s="396">
        <v>31</v>
      </c>
      <c r="S5" s="396">
        <v>30</v>
      </c>
      <c r="T5" s="396">
        <v>31</v>
      </c>
      <c r="U5" s="396">
        <v>31</v>
      </c>
      <c r="V5" s="396">
        <v>28</v>
      </c>
      <c r="W5" s="396">
        <v>31</v>
      </c>
    </row>
    <row r="6" spans="1:26" s="75" customFormat="1" ht="18" customHeight="1" x14ac:dyDescent="0.4">
      <c r="A6" s="4"/>
      <c r="B6" s="383"/>
      <c r="K6" s="501" t="s">
        <v>725</v>
      </c>
      <c r="L6" s="396">
        <v>30</v>
      </c>
      <c r="M6" s="396">
        <v>31</v>
      </c>
      <c r="N6" s="396">
        <v>30</v>
      </c>
      <c r="O6" s="396">
        <v>31</v>
      </c>
      <c r="P6" s="396">
        <v>31</v>
      </c>
      <c r="Q6" s="396">
        <v>30</v>
      </c>
      <c r="R6" s="396">
        <v>31</v>
      </c>
      <c r="S6" s="396">
        <v>30</v>
      </c>
      <c r="T6" s="396">
        <v>31</v>
      </c>
      <c r="U6" s="396">
        <v>31</v>
      </c>
      <c r="V6" s="396">
        <v>29</v>
      </c>
      <c r="W6" s="396">
        <v>31</v>
      </c>
    </row>
    <row r="7" spans="1:26" s="75" customFormat="1" ht="18" customHeight="1" x14ac:dyDescent="0.4">
      <c r="B7" s="148" t="s">
        <v>33</v>
      </c>
      <c r="C7" s="524"/>
      <c r="D7" s="86"/>
      <c r="E7" s="87"/>
      <c r="F7" s="87"/>
      <c r="G7" s="87"/>
      <c r="H7" s="87"/>
      <c r="I7" s="87"/>
      <c r="J7" s="87"/>
      <c r="K7" s="87"/>
      <c r="L7" s="88"/>
      <c r="M7" s="88"/>
      <c r="N7" s="88"/>
      <c r="O7" s="88"/>
      <c r="P7" s="88"/>
      <c r="Q7" s="88"/>
      <c r="R7" s="88"/>
      <c r="S7" s="88"/>
      <c r="T7" s="88"/>
      <c r="U7" s="88"/>
      <c r="V7" s="88"/>
      <c r="W7" s="88"/>
      <c r="Y7" s="430"/>
    </row>
    <row r="8" spans="1:26" s="75" customFormat="1" ht="18" customHeight="1" x14ac:dyDescent="0.4">
      <c r="B8" s="149"/>
      <c r="C8" s="163" t="s">
        <v>37</v>
      </c>
      <c r="D8" s="156"/>
      <c r="E8" s="156"/>
      <c r="F8" s="156"/>
      <c r="G8" s="156"/>
      <c r="H8" s="156"/>
      <c r="I8" s="156"/>
      <c r="J8" s="156"/>
      <c r="K8" s="156"/>
      <c r="L8" s="157"/>
      <c r="M8" s="157"/>
      <c r="N8" s="157"/>
      <c r="O8" s="157"/>
      <c r="P8" s="157"/>
      <c r="Q8" s="157"/>
      <c r="R8" s="157"/>
      <c r="S8" s="157"/>
      <c r="T8" s="157"/>
      <c r="U8" s="157"/>
      <c r="V8" s="157"/>
      <c r="W8" s="157"/>
      <c r="Y8" s="430"/>
    </row>
    <row r="9" spans="1:26" s="75" customFormat="1" ht="18" customHeight="1" x14ac:dyDescent="0.4">
      <c r="B9" s="85"/>
      <c r="C9" s="150"/>
      <c r="D9" s="58" t="s">
        <v>660</v>
      </c>
      <c r="E9" s="404"/>
      <c r="F9" s="404"/>
      <c r="G9" s="404"/>
      <c r="H9" s="404"/>
      <c r="I9" s="404"/>
      <c r="J9" s="404"/>
      <c r="K9" s="404"/>
      <c r="L9" s="164"/>
      <c r="M9" s="164"/>
      <c r="N9" s="164"/>
      <c r="O9" s="164"/>
      <c r="P9" s="164"/>
      <c r="Q9" s="164"/>
      <c r="R9" s="164"/>
      <c r="S9" s="164"/>
      <c r="T9" s="164"/>
      <c r="U9" s="164"/>
      <c r="V9" s="164"/>
      <c r="W9" s="164"/>
      <c r="Y9" s="430"/>
    </row>
    <row r="10" spans="1:26" s="75" customFormat="1" ht="18" customHeight="1" x14ac:dyDescent="0.4">
      <c r="B10" s="95"/>
      <c r="C10" s="151"/>
      <c r="D10" s="97"/>
      <c r="E10" s="16" t="s">
        <v>32</v>
      </c>
      <c r="F10" s="24"/>
      <c r="G10" s="24"/>
      <c r="H10" s="24"/>
      <c r="I10" s="24"/>
      <c r="J10" s="24"/>
      <c r="K10" s="24"/>
      <c r="L10" s="41">
        <f>SUM(L11:L23)</f>
        <v>10440</v>
      </c>
      <c r="M10" s="41">
        <f t="shared" ref="M10:W10" si="0">SUM(M11:M23)</f>
        <v>10440</v>
      </c>
      <c r="N10" s="41">
        <f t="shared" si="0"/>
        <v>10440</v>
      </c>
      <c r="O10" s="41">
        <f t="shared" si="0"/>
        <v>10440</v>
      </c>
      <c r="P10" s="41">
        <f t="shared" si="0"/>
        <v>10440</v>
      </c>
      <c r="Q10" s="41">
        <f t="shared" si="0"/>
        <v>10440</v>
      </c>
      <c r="R10" s="41">
        <f t="shared" si="0"/>
        <v>10440</v>
      </c>
      <c r="S10" s="41">
        <f t="shared" si="0"/>
        <v>10440</v>
      </c>
      <c r="T10" s="41">
        <f t="shared" si="0"/>
        <v>10440</v>
      </c>
      <c r="U10" s="41">
        <f t="shared" si="0"/>
        <v>10440</v>
      </c>
      <c r="V10" s="41">
        <f t="shared" si="0"/>
        <v>10440</v>
      </c>
      <c r="W10" s="41">
        <f t="shared" si="0"/>
        <v>10440</v>
      </c>
      <c r="Y10" s="430"/>
      <c r="Z10" s="19"/>
    </row>
    <row r="11" spans="1:26" s="75" customFormat="1" ht="18" customHeight="1" x14ac:dyDescent="0.4">
      <c r="B11" s="95"/>
      <c r="C11" s="151"/>
      <c r="D11" s="97"/>
      <c r="E11" s="17"/>
      <c r="F11" s="105">
        <v>1</v>
      </c>
      <c r="G11" s="18" t="s">
        <v>409</v>
      </c>
      <c r="H11" s="18"/>
      <c r="I11" s="18"/>
      <c r="J11" s="18"/>
      <c r="K11" s="18"/>
      <c r="L11" s="25">
        <v>2400</v>
      </c>
      <c r="M11" s="25">
        <v>2400</v>
      </c>
      <c r="N11" s="25">
        <v>2400</v>
      </c>
      <c r="O11" s="25">
        <v>2400</v>
      </c>
      <c r="P11" s="25">
        <v>2400</v>
      </c>
      <c r="Q11" s="25">
        <v>2400</v>
      </c>
      <c r="R11" s="25">
        <v>2400</v>
      </c>
      <c r="S11" s="25">
        <v>2400</v>
      </c>
      <c r="T11" s="25">
        <v>2400</v>
      </c>
      <c r="U11" s="25">
        <v>2400</v>
      </c>
      <c r="V11" s="25">
        <v>2400</v>
      </c>
      <c r="W11" s="25">
        <v>2400</v>
      </c>
      <c r="Y11" s="430"/>
      <c r="Z11" s="19"/>
    </row>
    <row r="12" spans="1:26" s="75" customFormat="1" ht="18" customHeight="1" x14ac:dyDescent="0.4">
      <c r="B12" s="95"/>
      <c r="C12" s="151"/>
      <c r="D12" s="97"/>
      <c r="E12" s="17"/>
      <c r="F12" s="105">
        <v>2</v>
      </c>
      <c r="G12" s="18" t="s">
        <v>410</v>
      </c>
      <c r="H12" s="18"/>
      <c r="I12" s="18"/>
      <c r="J12" s="18"/>
      <c r="K12" s="18"/>
      <c r="L12" s="25">
        <v>4440</v>
      </c>
      <c r="M12" s="25">
        <v>4440</v>
      </c>
      <c r="N12" s="25">
        <v>4440</v>
      </c>
      <c r="O12" s="25">
        <v>4440</v>
      </c>
      <c r="P12" s="25">
        <v>4440</v>
      </c>
      <c r="Q12" s="25">
        <v>4440</v>
      </c>
      <c r="R12" s="25">
        <v>4440</v>
      </c>
      <c r="S12" s="25">
        <v>4440</v>
      </c>
      <c r="T12" s="25">
        <v>4440</v>
      </c>
      <c r="U12" s="25">
        <v>4440</v>
      </c>
      <c r="V12" s="25">
        <v>4440</v>
      </c>
      <c r="W12" s="25">
        <v>4440</v>
      </c>
      <c r="Y12" s="430"/>
      <c r="Z12" s="19"/>
    </row>
    <row r="13" spans="1:26" s="75" customFormat="1" ht="18" customHeight="1" x14ac:dyDescent="0.4">
      <c r="B13" s="95"/>
      <c r="C13" s="151"/>
      <c r="D13" s="97"/>
      <c r="E13" s="17"/>
      <c r="F13" s="105">
        <v>3</v>
      </c>
      <c r="G13" s="18" t="s">
        <v>411</v>
      </c>
      <c r="H13" s="18"/>
      <c r="I13" s="18"/>
      <c r="J13" s="18"/>
      <c r="K13" s="18"/>
      <c r="L13" s="25">
        <v>1500</v>
      </c>
      <c r="M13" s="25">
        <v>1500</v>
      </c>
      <c r="N13" s="25">
        <v>1500</v>
      </c>
      <c r="O13" s="25">
        <v>1500</v>
      </c>
      <c r="P13" s="25">
        <v>1500</v>
      </c>
      <c r="Q13" s="25">
        <v>1500</v>
      </c>
      <c r="R13" s="25">
        <v>1500</v>
      </c>
      <c r="S13" s="25">
        <v>1500</v>
      </c>
      <c r="T13" s="25">
        <v>1500</v>
      </c>
      <c r="U13" s="25">
        <v>1500</v>
      </c>
      <c r="V13" s="25">
        <v>1500</v>
      </c>
      <c r="W13" s="25">
        <v>1500</v>
      </c>
      <c r="Y13" s="430"/>
      <c r="Z13" s="19"/>
    </row>
    <row r="14" spans="1:26" s="75" customFormat="1" ht="18" customHeight="1" x14ac:dyDescent="0.4">
      <c r="B14" s="96"/>
      <c r="C14" s="152"/>
      <c r="D14" s="97"/>
      <c r="E14" s="17"/>
      <c r="F14" s="105">
        <v>4</v>
      </c>
      <c r="G14" s="18" t="s">
        <v>412</v>
      </c>
      <c r="H14" s="18"/>
      <c r="I14" s="18"/>
      <c r="J14" s="18"/>
      <c r="K14" s="18"/>
      <c r="L14" s="25">
        <v>20</v>
      </c>
      <c r="M14" s="25">
        <v>20</v>
      </c>
      <c r="N14" s="25">
        <v>20</v>
      </c>
      <c r="O14" s="25">
        <v>20</v>
      </c>
      <c r="P14" s="25">
        <v>20</v>
      </c>
      <c r="Q14" s="25">
        <v>20</v>
      </c>
      <c r="R14" s="25">
        <v>20</v>
      </c>
      <c r="S14" s="25">
        <v>20</v>
      </c>
      <c r="T14" s="25">
        <v>20</v>
      </c>
      <c r="U14" s="25">
        <v>20</v>
      </c>
      <c r="V14" s="25">
        <v>20</v>
      </c>
      <c r="W14" s="25">
        <v>20</v>
      </c>
      <c r="Y14" s="430"/>
      <c r="Z14" s="19"/>
    </row>
    <row r="15" spans="1:26" s="75" customFormat="1" ht="18" customHeight="1" x14ac:dyDescent="0.4">
      <c r="B15" s="98"/>
      <c r="C15" s="153"/>
      <c r="D15" s="97"/>
      <c r="E15" s="17"/>
      <c r="F15" s="105">
        <v>5</v>
      </c>
      <c r="G15" s="18" t="s">
        <v>413</v>
      </c>
      <c r="H15" s="18"/>
      <c r="I15" s="18"/>
      <c r="J15" s="18"/>
      <c r="K15" s="18"/>
      <c r="L15" s="25">
        <v>120</v>
      </c>
      <c r="M15" s="25">
        <v>120</v>
      </c>
      <c r="N15" s="25">
        <v>120</v>
      </c>
      <c r="O15" s="25">
        <v>120</v>
      </c>
      <c r="P15" s="25">
        <v>120</v>
      </c>
      <c r="Q15" s="25">
        <v>120</v>
      </c>
      <c r="R15" s="25">
        <v>120</v>
      </c>
      <c r="S15" s="25">
        <v>120</v>
      </c>
      <c r="T15" s="25">
        <v>120</v>
      </c>
      <c r="U15" s="25">
        <v>120</v>
      </c>
      <c r="V15" s="25">
        <v>120</v>
      </c>
      <c r="W15" s="25">
        <v>120</v>
      </c>
      <c r="Y15" s="430"/>
      <c r="Z15" s="19"/>
    </row>
    <row r="16" spans="1:26" s="75" customFormat="1" ht="18" customHeight="1" x14ac:dyDescent="0.4">
      <c r="B16" s="98"/>
      <c r="C16" s="153"/>
      <c r="D16" s="97"/>
      <c r="E16" s="17"/>
      <c r="F16" s="105">
        <v>6</v>
      </c>
      <c r="G16" s="18" t="s">
        <v>414</v>
      </c>
      <c r="H16" s="18"/>
      <c r="I16" s="18"/>
      <c r="J16" s="18"/>
      <c r="K16" s="18"/>
      <c r="L16" s="25">
        <v>225</v>
      </c>
      <c r="M16" s="25">
        <v>225</v>
      </c>
      <c r="N16" s="25">
        <v>225</v>
      </c>
      <c r="O16" s="25">
        <v>225</v>
      </c>
      <c r="P16" s="25">
        <v>225</v>
      </c>
      <c r="Q16" s="25">
        <v>225</v>
      </c>
      <c r="R16" s="25">
        <v>225</v>
      </c>
      <c r="S16" s="25">
        <v>225</v>
      </c>
      <c r="T16" s="25">
        <v>225</v>
      </c>
      <c r="U16" s="25">
        <v>225</v>
      </c>
      <c r="V16" s="25">
        <v>225</v>
      </c>
      <c r="W16" s="25">
        <v>225</v>
      </c>
      <c r="Y16" s="430"/>
      <c r="Z16" s="19"/>
    </row>
    <row r="17" spans="2:26" s="75" customFormat="1" ht="18" customHeight="1" x14ac:dyDescent="0.4">
      <c r="B17" s="98"/>
      <c r="C17" s="153"/>
      <c r="D17" s="97"/>
      <c r="E17" s="17"/>
      <c r="F17" s="105">
        <v>7</v>
      </c>
      <c r="G17" s="18" t="s">
        <v>415</v>
      </c>
      <c r="H17" s="18"/>
      <c r="I17" s="18"/>
      <c r="J17" s="18"/>
      <c r="K17" s="18"/>
      <c r="L17" s="25">
        <v>120</v>
      </c>
      <c r="M17" s="25">
        <v>120</v>
      </c>
      <c r="N17" s="25">
        <v>120</v>
      </c>
      <c r="O17" s="25">
        <v>120</v>
      </c>
      <c r="P17" s="25">
        <v>120</v>
      </c>
      <c r="Q17" s="25">
        <v>120</v>
      </c>
      <c r="R17" s="25">
        <v>120</v>
      </c>
      <c r="S17" s="25">
        <v>120</v>
      </c>
      <c r="T17" s="25">
        <v>120</v>
      </c>
      <c r="U17" s="25">
        <v>120</v>
      </c>
      <c r="V17" s="25">
        <v>120</v>
      </c>
      <c r="W17" s="25">
        <v>120</v>
      </c>
      <c r="Y17" s="430"/>
      <c r="Z17" s="19"/>
    </row>
    <row r="18" spans="2:26" s="75" customFormat="1" ht="18" customHeight="1" x14ac:dyDescent="0.4">
      <c r="B18" s="98"/>
      <c r="C18" s="153"/>
      <c r="D18" s="97"/>
      <c r="E18" s="17"/>
      <c r="F18" s="105">
        <v>8</v>
      </c>
      <c r="G18" s="18" t="s">
        <v>416</v>
      </c>
      <c r="H18" s="18"/>
      <c r="I18" s="18"/>
      <c r="J18" s="18"/>
      <c r="K18" s="18"/>
      <c r="L18" s="25">
        <v>84</v>
      </c>
      <c r="M18" s="25">
        <v>84</v>
      </c>
      <c r="N18" s="25">
        <v>84</v>
      </c>
      <c r="O18" s="25">
        <v>84</v>
      </c>
      <c r="P18" s="25">
        <v>84</v>
      </c>
      <c r="Q18" s="25">
        <v>84</v>
      </c>
      <c r="R18" s="25">
        <v>84</v>
      </c>
      <c r="S18" s="25">
        <v>84</v>
      </c>
      <c r="T18" s="25">
        <v>84</v>
      </c>
      <c r="U18" s="25">
        <v>84</v>
      </c>
      <c r="V18" s="25">
        <v>84</v>
      </c>
      <c r="W18" s="25">
        <v>84</v>
      </c>
      <c r="Y18" s="430"/>
      <c r="Z18" s="19"/>
    </row>
    <row r="19" spans="2:26" s="75" customFormat="1" ht="18" customHeight="1" x14ac:dyDescent="0.4">
      <c r="B19" s="98"/>
      <c r="C19" s="153"/>
      <c r="D19" s="97"/>
      <c r="E19" s="17"/>
      <c r="F19" s="105">
        <v>9</v>
      </c>
      <c r="G19" s="18" t="s">
        <v>417</v>
      </c>
      <c r="H19" s="18"/>
      <c r="I19" s="18"/>
      <c r="J19" s="18"/>
      <c r="K19" s="18"/>
      <c r="L19" s="25">
        <v>1</v>
      </c>
      <c r="M19" s="25">
        <v>1</v>
      </c>
      <c r="N19" s="25">
        <v>1</v>
      </c>
      <c r="O19" s="25">
        <v>1</v>
      </c>
      <c r="P19" s="25">
        <v>1</v>
      </c>
      <c r="Q19" s="25">
        <v>1</v>
      </c>
      <c r="R19" s="25">
        <v>1</v>
      </c>
      <c r="S19" s="25">
        <v>1</v>
      </c>
      <c r="T19" s="25">
        <v>1</v>
      </c>
      <c r="U19" s="25">
        <v>1</v>
      </c>
      <c r="V19" s="25">
        <v>1</v>
      </c>
      <c r="W19" s="25">
        <v>1</v>
      </c>
      <c r="Y19" s="430"/>
      <c r="Z19" s="19"/>
    </row>
    <row r="20" spans="2:26" s="75" customFormat="1" ht="18" customHeight="1" x14ac:dyDescent="0.4">
      <c r="B20" s="98"/>
      <c r="C20" s="153"/>
      <c r="D20" s="97"/>
      <c r="E20" s="17"/>
      <c r="F20" s="105">
        <v>10</v>
      </c>
      <c r="G20" s="18" t="s">
        <v>418</v>
      </c>
      <c r="H20" s="18"/>
      <c r="I20" s="18"/>
      <c r="J20" s="18"/>
      <c r="K20" s="18"/>
      <c r="L20" s="25">
        <v>240</v>
      </c>
      <c r="M20" s="25">
        <v>240</v>
      </c>
      <c r="N20" s="25">
        <v>240</v>
      </c>
      <c r="O20" s="25">
        <v>240</v>
      </c>
      <c r="P20" s="25">
        <v>240</v>
      </c>
      <c r="Q20" s="25">
        <v>240</v>
      </c>
      <c r="R20" s="25">
        <v>240</v>
      </c>
      <c r="S20" s="25">
        <v>240</v>
      </c>
      <c r="T20" s="25">
        <v>240</v>
      </c>
      <c r="U20" s="25">
        <v>240</v>
      </c>
      <c r="V20" s="25">
        <v>240</v>
      </c>
      <c r="W20" s="25">
        <v>240</v>
      </c>
      <c r="Y20" s="430"/>
      <c r="Z20" s="19"/>
    </row>
    <row r="21" spans="2:26" s="75" customFormat="1" ht="18" customHeight="1" x14ac:dyDescent="0.4">
      <c r="B21" s="98"/>
      <c r="C21" s="153"/>
      <c r="D21" s="97"/>
      <c r="E21" s="17"/>
      <c r="F21" s="105">
        <v>11</v>
      </c>
      <c r="G21" s="18" t="s">
        <v>419</v>
      </c>
      <c r="H21" s="18"/>
      <c r="I21" s="18"/>
      <c r="J21" s="18"/>
      <c r="K21" s="18"/>
      <c r="L21" s="25">
        <v>40</v>
      </c>
      <c r="M21" s="25">
        <v>40</v>
      </c>
      <c r="N21" s="25">
        <v>40</v>
      </c>
      <c r="O21" s="25">
        <v>40</v>
      </c>
      <c r="P21" s="25">
        <v>40</v>
      </c>
      <c r="Q21" s="25">
        <v>40</v>
      </c>
      <c r="R21" s="25">
        <v>40</v>
      </c>
      <c r="S21" s="25">
        <v>40</v>
      </c>
      <c r="T21" s="25">
        <v>40</v>
      </c>
      <c r="U21" s="25">
        <v>40</v>
      </c>
      <c r="V21" s="25">
        <v>40</v>
      </c>
      <c r="W21" s="25">
        <v>40</v>
      </c>
      <c r="Y21" s="430"/>
      <c r="Z21" s="19"/>
    </row>
    <row r="22" spans="2:26" s="75" customFormat="1" ht="18" customHeight="1" x14ac:dyDescent="0.4">
      <c r="B22" s="98"/>
      <c r="C22" s="153"/>
      <c r="D22" s="97"/>
      <c r="E22" s="17"/>
      <c r="F22" s="105">
        <v>12</v>
      </c>
      <c r="G22" s="18" t="s">
        <v>420</v>
      </c>
      <c r="H22" s="18"/>
      <c r="I22" s="18"/>
      <c r="J22" s="18"/>
      <c r="K22" s="18"/>
      <c r="L22" s="25">
        <v>1200</v>
      </c>
      <c r="M22" s="25">
        <v>1200</v>
      </c>
      <c r="N22" s="25">
        <v>1200</v>
      </c>
      <c r="O22" s="25">
        <v>1200</v>
      </c>
      <c r="P22" s="25">
        <v>1200</v>
      </c>
      <c r="Q22" s="25">
        <v>1200</v>
      </c>
      <c r="R22" s="25">
        <v>1200</v>
      </c>
      <c r="S22" s="25">
        <v>1200</v>
      </c>
      <c r="T22" s="25">
        <v>1200</v>
      </c>
      <c r="U22" s="25">
        <v>1200</v>
      </c>
      <c r="V22" s="25">
        <v>1200</v>
      </c>
      <c r="W22" s="25">
        <v>1200</v>
      </c>
      <c r="Y22" s="430"/>
      <c r="Z22" s="19"/>
    </row>
    <row r="23" spans="2:26" s="75" customFormat="1" ht="18" customHeight="1" x14ac:dyDescent="0.4">
      <c r="B23" s="98"/>
      <c r="C23" s="153"/>
      <c r="D23" s="97"/>
      <c r="E23" s="17"/>
      <c r="F23" s="105">
        <v>13</v>
      </c>
      <c r="G23" s="18" t="s">
        <v>421</v>
      </c>
      <c r="H23" s="18"/>
      <c r="I23" s="18"/>
      <c r="J23" s="18"/>
      <c r="K23" s="18"/>
      <c r="L23" s="25">
        <v>50</v>
      </c>
      <c r="M23" s="25">
        <v>50</v>
      </c>
      <c r="N23" s="25">
        <v>50</v>
      </c>
      <c r="O23" s="25">
        <v>50</v>
      </c>
      <c r="P23" s="25">
        <v>50</v>
      </c>
      <c r="Q23" s="25">
        <v>50</v>
      </c>
      <c r="R23" s="25">
        <v>50</v>
      </c>
      <c r="S23" s="25">
        <v>50</v>
      </c>
      <c r="T23" s="25">
        <v>50</v>
      </c>
      <c r="U23" s="25">
        <v>50</v>
      </c>
      <c r="V23" s="25">
        <v>50</v>
      </c>
      <c r="W23" s="25">
        <v>50</v>
      </c>
      <c r="Y23" s="430"/>
      <c r="Z23" s="19"/>
    </row>
    <row r="24" spans="2:26" s="75" customFormat="1" ht="18" customHeight="1" x14ac:dyDescent="0.4">
      <c r="B24" s="98"/>
      <c r="C24" s="153"/>
      <c r="D24" s="97"/>
      <c r="E24" s="16" t="s">
        <v>551</v>
      </c>
      <c r="F24" s="24"/>
      <c r="G24" s="24"/>
      <c r="H24" s="24"/>
      <c r="I24" s="24"/>
      <c r="J24" s="24"/>
      <c r="K24" s="24"/>
      <c r="L24" s="41">
        <f>SUM(L25:L37)</f>
        <v>120</v>
      </c>
      <c r="M24" s="41">
        <f t="shared" ref="M24:W24" si="1">SUM(M25:M37)</f>
        <v>480</v>
      </c>
      <c r="N24" s="41">
        <f t="shared" ref="N24:T24" si="2">SUM(N25:N37)</f>
        <v>480</v>
      </c>
      <c r="O24" s="41">
        <f t="shared" si="2"/>
        <v>601</v>
      </c>
      <c r="P24" s="41">
        <f t="shared" si="2"/>
        <v>601</v>
      </c>
      <c r="Q24" s="41">
        <f t="shared" si="2"/>
        <v>601</v>
      </c>
      <c r="R24" s="41">
        <f t="shared" si="2"/>
        <v>361</v>
      </c>
      <c r="S24" s="41">
        <f t="shared" si="2"/>
        <v>120</v>
      </c>
      <c r="T24" s="41">
        <f t="shared" si="2"/>
        <v>0</v>
      </c>
      <c r="U24" s="41">
        <f t="shared" si="1"/>
        <v>0</v>
      </c>
      <c r="V24" s="41">
        <f t="shared" si="1"/>
        <v>0</v>
      </c>
      <c r="W24" s="41">
        <f t="shared" si="1"/>
        <v>120</v>
      </c>
      <c r="Y24" s="430"/>
      <c r="Z24" s="19"/>
    </row>
    <row r="25" spans="2:26" s="75" customFormat="1" ht="18" customHeight="1" x14ac:dyDescent="0.4">
      <c r="B25" s="98"/>
      <c r="C25" s="153"/>
      <c r="D25" s="97"/>
      <c r="E25" s="17"/>
      <c r="F25" s="105">
        <v>1</v>
      </c>
      <c r="G25" s="18" t="s">
        <v>409</v>
      </c>
      <c r="H25" s="18"/>
      <c r="I25" s="18"/>
      <c r="J25" s="18"/>
      <c r="K25" s="18"/>
      <c r="L25" s="41">
        <v>0</v>
      </c>
      <c r="M25" s="41">
        <v>0</v>
      </c>
      <c r="N25" s="41">
        <v>0</v>
      </c>
      <c r="O25" s="41">
        <v>0</v>
      </c>
      <c r="P25" s="41">
        <v>0</v>
      </c>
      <c r="Q25" s="41">
        <v>0</v>
      </c>
      <c r="R25" s="41">
        <v>0</v>
      </c>
      <c r="S25" s="41">
        <v>0</v>
      </c>
      <c r="T25" s="41">
        <v>0</v>
      </c>
      <c r="U25" s="41">
        <v>0</v>
      </c>
      <c r="V25" s="41">
        <v>0</v>
      </c>
      <c r="W25" s="41">
        <v>0</v>
      </c>
      <c r="Y25" s="430"/>
      <c r="Z25" s="19"/>
    </row>
    <row r="26" spans="2:26" s="75" customFormat="1" ht="18" customHeight="1" x14ac:dyDescent="0.4">
      <c r="B26" s="98"/>
      <c r="C26" s="153"/>
      <c r="D26" s="97"/>
      <c r="E26" s="17"/>
      <c r="F26" s="105">
        <v>2</v>
      </c>
      <c r="G26" s="18" t="s">
        <v>410</v>
      </c>
      <c r="H26" s="18"/>
      <c r="I26" s="18"/>
      <c r="J26" s="18"/>
      <c r="K26" s="18"/>
      <c r="L26" s="41">
        <v>0</v>
      </c>
      <c r="M26" s="41">
        <v>120</v>
      </c>
      <c r="N26" s="41">
        <v>120</v>
      </c>
      <c r="O26" s="41">
        <v>120</v>
      </c>
      <c r="P26" s="41">
        <v>120</v>
      </c>
      <c r="Q26" s="41">
        <v>120</v>
      </c>
      <c r="R26" s="41">
        <v>0</v>
      </c>
      <c r="S26" s="41">
        <v>0</v>
      </c>
      <c r="T26" s="41">
        <v>0</v>
      </c>
      <c r="U26" s="41">
        <v>0</v>
      </c>
      <c r="V26" s="41">
        <v>0</v>
      </c>
      <c r="W26" s="41">
        <v>0</v>
      </c>
      <c r="Y26" s="430"/>
      <c r="Z26" s="19"/>
    </row>
    <row r="27" spans="2:26" s="75" customFormat="1" ht="18" customHeight="1" x14ac:dyDescent="0.4">
      <c r="B27" s="98"/>
      <c r="C27" s="153"/>
      <c r="D27" s="97"/>
      <c r="E27" s="17"/>
      <c r="F27" s="105">
        <v>3</v>
      </c>
      <c r="G27" s="18" t="s">
        <v>411</v>
      </c>
      <c r="H27" s="18"/>
      <c r="I27" s="18"/>
      <c r="J27" s="18"/>
      <c r="K27" s="18"/>
      <c r="L27" s="41">
        <v>0</v>
      </c>
      <c r="M27" s="41">
        <v>0</v>
      </c>
      <c r="N27" s="41">
        <v>0</v>
      </c>
      <c r="O27" s="41">
        <v>0</v>
      </c>
      <c r="P27" s="41">
        <v>0</v>
      </c>
      <c r="Q27" s="41">
        <v>0</v>
      </c>
      <c r="R27" s="41">
        <v>0</v>
      </c>
      <c r="S27" s="41">
        <v>0</v>
      </c>
      <c r="T27" s="41">
        <v>0</v>
      </c>
      <c r="U27" s="41">
        <v>0</v>
      </c>
      <c r="V27" s="41">
        <v>0</v>
      </c>
      <c r="W27" s="41">
        <v>0</v>
      </c>
      <c r="Y27" s="430"/>
      <c r="Z27" s="19"/>
    </row>
    <row r="28" spans="2:26" s="75" customFormat="1" ht="18" customHeight="1" x14ac:dyDescent="0.4">
      <c r="B28" s="98"/>
      <c r="C28" s="153"/>
      <c r="D28" s="97"/>
      <c r="E28" s="17"/>
      <c r="F28" s="105">
        <v>4</v>
      </c>
      <c r="G28" s="18" t="s">
        <v>412</v>
      </c>
      <c r="H28" s="18"/>
      <c r="I28" s="18"/>
      <c r="J28" s="18"/>
      <c r="K28" s="18"/>
      <c r="L28" s="41">
        <v>0</v>
      </c>
      <c r="M28" s="41">
        <v>0</v>
      </c>
      <c r="N28" s="41">
        <v>0</v>
      </c>
      <c r="O28" s="41">
        <v>0</v>
      </c>
      <c r="P28" s="41">
        <v>0</v>
      </c>
      <c r="Q28" s="41">
        <v>0</v>
      </c>
      <c r="R28" s="41">
        <v>0</v>
      </c>
      <c r="S28" s="41">
        <v>0</v>
      </c>
      <c r="T28" s="41">
        <v>0</v>
      </c>
      <c r="U28" s="41">
        <v>0</v>
      </c>
      <c r="V28" s="41">
        <v>0</v>
      </c>
      <c r="W28" s="41">
        <v>0</v>
      </c>
      <c r="Y28" s="430"/>
      <c r="Z28" s="19"/>
    </row>
    <row r="29" spans="2:26" s="75" customFormat="1" ht="18" customHeight="1" x14ac:dyDescent="0.4">
      <c r="B29" s="98"/>
      <c r="C29" s="153"/>
      <c r="D29" s="97"/>
      <c r="E29" s="17"/>
      <c r="F29" s="105">
        <v>5</v>
      </c>
      <c r="G29" s="18" t="s">
        <v>413</v>
      </c>
      <c r="H29" s="18"/>
      <c r="I29" s="18"/>
      <c r="J29" s="18"/>
      <c r="K29" s="18"/>
      <c r="L29" s="41">
        <v>0</v>
      </c>
      <c r="M29" s="41">
        <v>0</v>
      </c>
      <c r="N29" s="41">
        <v>0</v>
      </c>
      <c r="O29" s="41">
        <v>0</v>
      </c>
      <c r="P29" s="41">
        <v>0</v>
      </c>
      <c r="Q29" s="41">
        <v>0</v>
      </c>
      <c r="R29" s="41">
        <v>0</v>
      </c>
      <c r="S29" s="41">
        <v>0</v>
      </c>
      <c r="T29" s="41">
        <v>0</v>
      </c>
      <c r="U29" s="41">
        <v>0</v>
      </c>
      <c r="V29" s="41">
        <v>0</v>
      </c>
      <c r="W29" s="41">
        <v>0</v>
      </c>
      <c r="Y29" s="430"/>
      <c r="Z29" s="19"/>
    </row>
    <row r="30" spans="2:26" s="75" customFormat="1" ht="18" customHeight="1" x14ac:dyDescent="0.4">
      <c r="B30" s="98"/>
      <c r="C30" s="153"/>
      <c r="D30" s="97"/>
      <c r="E30" s="17"/>
      <c r="F30" s="105">
        <v>6</v>
      </c>
      <c r="G30" s="18" t="s">
        <v>414</v>
      </c>
      <c r="H30" s="18"/>
      <c r="I30" s="18"/>
      <c r="J30" s="18"/>
      <c r="K30" s="18"/>
      <c r="L30" s="41">
        <v>0</v>
      </c>
      <c r="M30" s="41">
        <v>0</v>
      </c>
      <c r="N30" s="41">
        <v>0</v>
      </c>
      <c r="O30" s="41">
        <v>0</v>
      </c>
      <c r="P30" s="41">
        <v>0</v>
      </c>
      <c r="Q30" s="41">
        <v>0</v>
      </c>
      <c r="R30" s="41">
        <v>0</v>
      </c>
      <c r="S30" s="41">
        <v>0</v>
      </c>
      <c r="T30" s="41">
        <v>0</v>
      </c>
      <c r="U30" s="41">
        <v>0</v>
      </c>
      <c r="V30" s="41">
        <v>0</v>
      </c>
      <c r="W30" s="41">
        <v>0</v>
      </c>
      <c r="Y30" s="430"/>
      <c r="Z30" s="19"/>
    </row>
    <row r="31" spans="2:26" s="75" customFormat="1" ht="18" customHeight="1" x14ac:dyDescent="0.4">
      <c r="B31" s="98"/>
      <c r="C31" s="153"/>
      <c r="D31" s="97"/>
      <c r="E31" s="17"/>
      <c r="F31" s="105">
        <v>7</v>
      </c>
      <c r="G31" s="18" t="s">
        <v>415</v>
      </c>
      <c r="H31" s="18"/>
      <c r="I31" s="18"/>
      <c r="J31" s="18"/>
      <c r="K31" s="18"/>
      <c r="L31" s="41">
        <v>120</v>
      </c>
      <c r="M31" s="41">
        <v>360</v>
      </c>
      <c r="N31" s="41">
        <v>360</v>
      </c>
      <c r="O31" s="41">
        <v>480</v>
      </c>
      <c r="P31" s="41">
        <v>480</v>
      </c>
      <c r="Q31" s="41">
        <v>480</v>
      </c>
      <c r="R31" s="41">
        <v>360</v>
      </c>
      <c r="S31" s="41">
        <v>120</v>
      </c>
      <c r="T31" s="41">
        <v>0</v>
      </c>
      <c r="U31" s="41">
        <v>0</v>
      </c>
      <c r="V31" s="41">
        <v>0</v>
      </c>
      <c r="W31" s="41">
        <v>120</v>
      </c>
      <c r="Y31" s="430"/>
      <c r="Z31" s="19"/>
    </row>
    <row r="32" spans="2:26" s="75" customFormat="1" ht="18" customHeight="1" x14ac:dyDescent="0.4">
      <c r="B32" s="98"/>
      <c r="C32" s="153"/>
      <c r="D32" s="97"/>
      <c r="E32" s="17"/>
      <c r="F32" s="105">
        <v>8</v>
      </c>
      <c r="G32" s="18" t="s">
        <v>416</v>
      </c>
      <c r="H32" s="18"/>
      <c r="I32" s="18"/>
      <c r="J32" s="18"/>
      <c r="K32" s="18"/>
      <c r="L32" s="41">
        <v>0</v>
      </c>
      <c r="M32" s="41">
        <v>0</v>
      </c>
      <c r="N32" s="41">
        <v>0</v>
      </c>
      <c r="O32" s="41">
        <v>0</v>
      </c>
      <c r="P32" s="41">
        <v>0</v>
      </c>
      <c r="Q32" s="41">
        <v>0</v>
      </c>
      <c r="R32" s="41">
        <v>0</v>
      </c>
      <c r="S32" s="41">
        <v>0</v>
      </c>
      <c r="T32" s="41">
        <v>0</v>
      </c>
      <c r="U32" s="41">
        <v>0</v>
      </c>
      <c r="V32" s="41">
        <v>0</v>
      </c>
      <c r="W32" s="41">
        <v>0</v>
      </c>
      <c r="Y32" s="430"/>
      <c r="Z32" s="19"/>
    </row>
    <row r="33" spans="2:26" s="75" customFormat="1" ht="18" customHeight="1" x14ac:dyDescent="0.4">
      <c r="B33" s="98"/>
      <c r="C33" s="153"/>
      <c r="D33" s="97"/>
      <c r="E33" s="17"/>
      <c r="F33" s="105">
        <v>9</v>
      </c>
      <c r="G33" s="18" t="s">
        <v>417</v>
      </c>
      <c r="H33" s="18"/>
      <c r="I33" s="18"/>
      <c r="J33" s="18"/>
      <c r="K33" s="368" t="s">
        <v>690</v>
      </c>
      <c r="L33" s="41">
        <v>0</v>
      </c>
      <c r="M33" s="41">
        <v>0</v>
      </c>
      <c r="N33" s="41">
        <v>0</v>
      </c>
      <c r="O33" s="41">
        <v>1</v>
      </c>
      <c r="P33" s="41">
        <v>1</v>
      </c>
      <c r="Q33" s="41">
        <v>1</v>
      </c>
      <c r="R33" s="41">
        <v>1</v>
      </c>
      <c r="S33" s="41">
        <v>0</v>
      </c>
      <c r="T33" s="41">
        <v>0</v>
      </c>
      <c r="U33" s="41">
        <v>0</v>
      </c>
      <c r="V33" s="41">
        <v>0</v>
      </c>
      <c r="W33" s="41">
        <v>0</v>
      </c>
      <c r="Y33" s="430"/>
      <c r="Z33" s="19"/>
    </row>
    <row r="34" spans="2:26" s="75" customFormat="1" ht="18" customHeight="1" x14ac:dyDescent="0.4">
      <c r="B34" s="98"/>
      <c r="C34" s="153"/>
      <c r="D34" s="97"/>
      <c r="E34" s="17"/>
      <c r="F34" s="105">
        <v>10</v>
      </c>
      <c r="G34" s="18" t="s">
        <v>418</v>
      </c>
      <c r="H34" s="18"/>
      <c r="I34" s="18"/>
      <c r="J34" s="18"/>
      <c r="K34" s="18"/>
      <c r="L34" s="41">
        <v>0</v>
      </c>
      <c r="M34" s="41">
        <v>0</v>
      </c>
      <c r="N34" s="41">
        <v>0</v>
      </c>
      <c r="O34" s="41">
        <v>0</v>
      </c>
      <c r="P34" s="41">
        <v>0</v>
      </c>
      <c r="Q34" s="41">
        <v>0</v>
      </c>
      <c r="R34" s="41">
        <v>0</v>
      </c>
      <c r="S34" s="41">
        <v>0</v>
      </c>
      <c r="T34" s="41">
        <v>0</v>
      </c>
      <c r="U34" s="41">
        <v>0</v>
      </c>
      <c r="V34" s="41">
        <v>0</v>
      </c>
      <c r="W34" s="41">
        <v>0</v>
      </c>
      <c r="Y34" s="430"/>
      <c r="Z34" s="19"/>
    </row>
    <row r="35" spans="2:26" s="75" customFormat="1" ht="18" customHeight="1" x14ac:dyDescent="0.4">
      <c r="B35" s="98"/>
      <c r="C35" s="153"/>
      <c r="D35" s="97"/>
      <c r="E35" s="17"/>
      <c r="F35" s="105">
        <v>11</v>
      </c>
      <c r="G35" s="18" t="s">
        <v>419</v>
      </c>
      <c r="H35" s="18"/>
      <c r="I35" s="18"/>
      <c r="J35" s="18"/>
      <c r="K35" s="18"/>
      <c r="L35" s="41">
        <v>0</v>
      </c>
      <c r="M35" s="41">
        <v>0</v>
      </c>
      <c r="N35" s="41">
        <v>0</v>
      </c>
      <c r="O35" s="41">
        <v>0</v>
      </c>
      <c r="P35" s="41">
        <v>0</v>
      </c>
      <c r="Q35" s="41">
        <v>0</v>
      </c>
      <c r="R35" s="41">
        <v>0</v>
      </c>
      <c r="S35" s="41">
        <v>0</v>
      </c>
      <c r="T35" s="41">
        <v>0</v>
      </c>
      <c r="U35" s="41">
        <v>0</v>
      </c>
      <c r="V35" s="41">
        <v>0</v>
      </c>
      <c r="W35" s="41">
        <v>0</v>
      </c>
      <c r="Y35" s="430"/>
      <c r="Z35" s="19"/>
    </row>
    <row r="36" spans="2:26" s="75" customFormat="1" ht="18" customHeight="1" x14ac:dyDescent="0.4">
      <c r="B36" s="98"/>
      <c r="C36" s="153"/>
      <c r="D36" s="97"/>
      <c r="E36" s="17"/>
      <c r="F36" s="105">
        <v>12</v>
      </c>
      <c r="G36" s="18" t="s">
        <v>420</v>
      </c>
      <c r="H36" s="18"/>
      <c r="I36" s="18"/>
      <c r="J36" s="18"/>
      <c r="K36" s="18"/>
      <c r="L36" s="41">
        <v>0</v>
      </c>
      <c r="M36" s="41">
        <v>0</v>
      </c>
      <c r="N36" s="41">
        <v>0</v>
      </c>
      <c r="O36" s="41">
        <v>0</v>
      </c>
      <c r="P36" s="41">
        <v>0</v>
      </c>
      <c r="Q36" s="41">
        <v>0</v>
      </c>
      <c r="R36" s="41">
        <v>0</v>
      </c>
      <c r="S36" s="41">
        <v>0</v>
      </c>
      <c r="T36" s="41">
        <v>0</v>
      </c>
      <c r="U36" s="41">
        <v>0</v>
      </c>
      <c r="V36" s="41">
        <v>0</v>
      </c>
      <c r="W36" s="41">
        <v>0</v>
      </c>
      <c r="Y36" s="430"/>
      <c r="Z36" s="19"/>
    </row>
    <row r="37" spans="2:26" s="75" customFormat="1" ht="18" customHeight="1" x14ac:dyDescent="0.4">
      <c r="B37" s="100"/>
      <c r="C37" s="154"/>
      <c r="D37" s="99"/>
      <c r="E37" s="27"/>
      <c r="F37" s="105">
        <v>13</v>
      </c>
      <c r="G37" s="18" t="s">
        <v>421</v>
      </c>
      <c r="H37" s="18"/>
      <c r="I37" s="18"/>
      <c r="J37" s="18"/>
      <c r="K37" s="18"/>
      <c r="L37" s="41">
        <v>0</v>
      </c>
      <c r="M37" s="41">
        <v>0</v>
      </c>
      <c r="N37" s="41">
        <v>0</v>
      </c>
      <c r="O37" s="41">
        <v>0</v>
      </c>
      <c r="P37" s="41">
        <v>0</v>
      </c>
      <c r="Q37" s="41">
        <v>0</v>
      </c>
      <c r="R37" s="41">
        <v>0</v>
      </c>
      <c r="S37" s="41">
        <v>0</v>
      </c>
      <c r="T37" s="41">
        <v>0</v>
      </c>
      <c r="U37" s="41">
        <v>0</v>
      </c>
      <c r="V37" s="41">
        <v>0</v>
      </c>
      <c r="W37" s="41">
        <v>0</v>
      </c>
      <c r="Y37" s="430"/>
      <c r="Z37" s="19"/>
    </row>
    <row r="38" spans="2:26" s="75" customFormat="1" ht="18" customHeight="1" x14ac:dyDescent="0.4">
      <c r="B38" s="548"/>
      <c r="C38" s="163" t="s">
        <v>407</v>
      </c>
      <c r="D38" s="159"/>
      <c r="E38" s="160"/>
      <c r="F38" s="161"/>
      <c r="G38" s="160"/>
      <c r="H38" s="160"/>
      <c r="I38" s="160"/>
      <c r="J38" s="160"/>
      <c r="K38" s="162"/>
      <c r="L38" s="158"/>
      <c r="M38" s="158"/>
      <c r="N38" s="158"/>
      <c r="O38" s="158"/>
      <c r="P38" s="158"/>
      <c r="Q38" s="158"/>
      <c r="R38" s="158"/>
      <c r="S38" s="158"/>
      <c r="T38" s="158"/>
      <c r="U38" s="158"/>
      <c r="V38" s="158"/>
      <c r="W38" s="158"/>
      <c r="Y38" s="430"/>
      <c r="Z38" s="19"/>
    </row>
    <row r="39" spans="2:26" s="75" customFormat="1" ht="18" customHeight="1" x14ac:dyDescent="0.4">
      <c r="B39" s="98"/>
      <c r="C39" s="153"/>
      <c r="D39" s="58" t="s">
        <v>660</v>
      </c>
      <c r="E39" s="404"/>
      <c r="F39" s="165"/>
      <c r="G39" s="404"/>
      <c r="H39" s="404"/>
      <c r="I39" s="404"/>
      <c r="J39" s="404"/>
      <c r="K39" s="405"/>
      <c r="L39" s="164"/>
      <c r="M39" s="164"/>
      <c r="N39" s="164"/>
      <c r="O39" s="164"/>
      <c r="P39" s="164"/>
      <c r="Q39" s="164"/>
      <c r="R39" s="164"/>
      <c r="S39" s="164"/>
      <c r="T39" s="164"/>
      <c r="U39" s="164"/>
      <c r="V39" s="164"/>
      <c r="W39" s="164"/>
      <c r="Y39" s="430"/>
      <c r="Z39" s="19"/>
    </row>
    <row r="40" spans="2:26" s="75" customFormat="1" ht="18" customHeight="1" x14ac:dyDescent="0.4">
      <c r="B40" s="77"/>
      <c r="C40" s="153"/>
      <c r="D40" s="97"/>
      <c r="E40" s="16" t="s">
        <v>721</v>
      </c>
      <c r="F40" s="167"/>
      <c r="G40" s="24"/>
      <c r="H40" s="24"/>
      <c r="I40" s="24"/>
      <c r="J40" s="24"/>
      <c r="K40" s="53"/>
      <c r="L40" s="41">
        <f>SUM(L41:L53)</f>
        <v>0</v>
      </c>
      <c r="M40" s="41">
        <f t="shared" ref="M40:W40" si="3">SUM(M41:M53)</f>
        <v>0</v>
      </c>
      <c r="N40" s="41">
        <f t="shared" si="3"/>
        <v>0</v>
      </c>
      <c r="O40" s="41">
        <f t="shared" si="3"/>
        <v>0</v>
      </c>
      <c r="P40" s="41">
        <f t="shared" si="3"/>
        <v>0</v>
      </c>
      <c r="Q40" s="41">
        <f t="shared" si="3"/>
        <v>0</v>
      </c>
      <c r="R40" s="41">
        <f t="shared" si="3"/>
        <v>0</v>
      </c>
      <c r="S40" s="41">
        <f t="shared" si="3"/>
        <v>0</v>
      </c>
      <c r="T40" s="41">
        <f t="shared" si="3"/>
        <v>0</v>
      </c>
      <c r="U40" s="41">
        <f t="shared" si="3"/>
        <v>0</v>
      </c>
      <c r="V40" s="41">
        <f t="shared" si="3"/>
        <v>0</v>
      </c>
      <c r="W40" s="41">
        <f t="shared" si="3"/>
        <v>0</v>
      </c>
      <c r="Y40" s="430"/>
      <c r="Z40" s="19"/>
    </row>
    <row r="41" spans="2:26" s="75" customFormat="1" ht="18" customHeight="1" x14ac:dyDescent="0.4">
      <c r="B41" s="77"/>
      <c r="C41" s="153"/>
      <c r="D41" s="97"/>
      <c r="E41" s="30"/>
      <c r="F41" s="105">
        <v>1</v>
      </c>
      <c r="G41" s="18" t="s">
        <v>409</v>
      </c>
      <c r="H41" s="18"/>
      <c r="I41" s="18"/>
      <c r="J41" s="18"/>
      <c r="K41" s="18"/>
      <c r="L41" s="42"/>
      <c r="M41" s="42"/>
      <c r="N41" s="42"/>
      <c r="O41" s="42"/>
      <c r="P41" s="42"/>
      <c r="Q41" s="42"/>
      <c r="R41" s="42"/>
      <c r="S41" s="42"/>
      <c r="T41" s="42"/>
      <c r="U41" s="42"/>
      <c r="V41" s="42"/>
      <c r="W41" s="42"/>
      <c r="Y41" s="430"/>
      <c r="Z41" s="19"/>
    </row>
    <row r="42" spans="2:26" s="75" customFormat="1" ht="18" customHeight="1" x14ac:dyDescent="0.4">
      <c r="B42" s="77"/>
      <c r="C42" s="153"/>
      <c r="D42" s="97"/>
      <c r="E42" s="30"/>
      <c r="F42" s="105">
        <v>2</v>
      </c>
      <c r="G42" s="18" t="s">
        <v>410</v>
      </c>
      <c r="H42" s="18"/>
      <c r="I42" s="18"/>
      <c r="J42" s="18"/>
      <c r="K42" s="18"/>
      <c r="L42" s="42"/>
      <c r="M42" s="42"/>
      <c r="N42" s="42"/>
      <c r="O42" s="42"/>
      <c r="P42" s="42"/>
      <c r="Q42" s="42"/>
      <c r="R42" s="42"/>
      <c r="S42" s="42"/>
      <c r="T42" s="42"/>
      <c r="U42" s="42"/>
      <c r="V42" s="42"/>
      <c r="W42" s="42"/>
      <c r="Y42" s="430"/>
      <c r="Z42" s="19"/>
    </row>
    <row r="43" spans="2:26" s="75" customFormat="1" ht="18" customHeight="1" x14ac:dyDescent="0.4">
      <c r="B43" s="77"/>
      <c r="C43" s="153"/>
      <c r="D43" s="97"/>
      <c r="E43" s="30"/>
      <c r="F43" s="105">
        <v>3</v>
      </c>
      <c r="G43" s="18" t="s">
        <v>411</v>
      </c>
      <c r="H43" s="18"/>
      <c r="I43" s="18"/>
      <c r="J43" s="18"/>
      <c r="K43" s="18"/>
      <c r="L43" s="42"/>
      <c r="M43" s="42"/>
      <c r="N43" s="42"/>
      <c r="O43" s="42"/>
      <c r="P43" s="42"/>
      <c r="Q43" s="42"/>
      <c r="R43" s="42"/>
      <c r="S43" s="42"/>
      <c r="T43" s="42"/>
      <c r="U43" s="42"/>
      <c r="V43" s="42"/>
      <c r="W43" s="42"/>
      <c r="Y43" s="430"/>
      <c r="Z43" s="19"/>
    </row>
    <row r="44" spans="2:26" s="75" customFormat="1" ht="18" customHeight="1" x14ac:dyDescent="0.4">
      <c r="B44" s="77"/>
      <c r="C44" s="153"/>
      <c r="D44" s="97"/>
      <c r="E44" s="30"/>
      <c r="F44" s="105">
        <v>4</v>
      </c>
      <c r="G44" s="18" t="s">
        <v>412</v>
      </c>
      <c r="H44" s="18"/>
      <c r="I44" s="18"/>
      <c r="J44" s="18"/>
      <c r="K44" s="18"/>
      <c r="L44" s="42"/>
      <c r="M44" s="42"/>
      <c r="N44" s="42"/>
      <c r="O44" s="42"/>
      <c r="P44" s="42"/>
      <c r="Q44" s="42"/>
      <c r="R44" s="42"/>
      <c r="S44" s="42"/>
      <c r="T44" s="42"/>
      <c r="U44" s="42"/>
      <c r="V44" s="42"/>
      <c r="W44" s="42"/>
      <c r="Y44" s="430"/>
      <c r="Z44" s="19"/>
    </row>
    <row r="45" spans="2:26" s="75" customFormat="1" ht="18" customHeight="1" x14ac:dyDescent="0.4">
      <c r="B45" s="77"/>
      <c r="C45" s="153"/>
      <c r="D45" s="97"/>
      <c r="E45" s="30"/>
      <c r="F45" s="105">
        <v>5</v>
      </c>
      <c r="G45" s="18" t="s">
        <v>413</v>
      </c>
      <c r="H45" s="18"/>
      <c r="I45" s="18"/>
      <c r="J45" s="18"/>
      <c r="K45" s="18"/>
      <c r="L45" s="42"/>
      <c r="M45" s="42"/>
      <c r="N45" s="42"/>
      <c r="O45" s="42"/>
      <c r="P45" s="42"/>
      <c r="Q45" s="42"/>
      <c r="R45" s="42"/>
      <c r="S45" s="42"/>
      <c r="T45" s="42"/>
      <c r="U45" s="42"/>
      <c r="V45" s="42"/>
      <c r="W45" s="42"/>
      <c r="Y45" s="430"/>
      <c r="Z45" s="19"/>
    </row>
    <row r="46" spans="2:26" s="75" customFormat="1" ht="18" customHeight="1" x14ac:dyDescent="0.4">
      <c r="B46" s="77"/>
      <c r="C46" s="153"/>
      <c r="D46" s="97"/>
      <c r="E46" s="30"/>
      <c r="F46" s="105">
        <v>6</v>
      </c>
      <c r="G46" s="18" t="s">
        <v>414</v>
      </c>
      <c r="H46" s="18"/>
      <c r="I46" s="18"/>
      <c r="J46" s="18"/>
      <c r="K46" s="18"/>
      <c r="L46" s="42"/>
      <c r="M46" s="42"/>
      <c r="N46" s="42"/>
      <c r="O46" s="42"/>
      <c r="P46" s="42"/>
      <c r="Q46" s="42"/>
      <c r="R46" s="42"/>
      <c r="S46" s="42"/>
      <c r="T46" s="42"/>
      <c r="U46" s="42"/>
      <c r="V46" s="42"/>
      <c r="W46" s="42"/>
      <c r="Y46" s="430"/>
      <c r="Z46" s="19"/>
    </row>
    <row r="47" spans="2:26" s="75" customFormat="1" ht="18" customHeight="1" x14ac:dyDescent="0.4">
      <c r="B47" s="77"/>
      <c r="C47" s="153"/>
      <c r="D47" s="97"/>
      <c r="E47" s="30"/>
      <c r="F47" s="105">
        <v>7</v>
      </c>
      <c r="G47" s="18" t="s">
        <v>415</v>
      </c>
      <c r="H47" s="18"/>
      <c r="I47" s="18"/>
      <c r="J47" s="18"/>
      <c r="K47" s="18"/>
      <c r="L47" s="42"/>
      <c r="M47" s="42"/>
      <c r="N47" s="42"/>
      <c r="O47" s="42"/>
      <c r="P47" s="42"/>
      <c r="Q47" s="42"/>
      <c r="R47" s="42"/>
      <c r="S47" s="42"/>
      <c r="T47" s="42"/>
      <c r="U47" s="42"/>
      <c r="V47" s="42"/>
      <c r="W47" s="42"/>
      <c r="Y47" s="430"/>
      <c r="Z47" s="19"/>
    </row>
    <row r="48" spans="2:26" s="75" customFormat="1" ht="18" customHeight="1" x14ac:dyDescent="0.4">
      <c r="B48" s="77"/>
      <c r="C48" s="153"/>
      <c r="D48" s="97"/>
      <c r="E48" s="30"/>
      <c r="F48" s="105">
        <v>8</v>
      </c>
      <c r="G48" s="18" t="s">
        <v>416</v>
      </c>
      <c r="H48" s="18"/>
      <c r="I48" s="18"/>
      <c r="J48" s="18"/>
      <c r="K48" s="18"/>
      <c r="L48" s="42"/>
      <c r="M48" s="42"/>
      <c r="N48" s="42"/>
      <c r="O48" s="42"/>
      <c r="P48" s="42"/>
      <c r="Q48" s="42"/>
      <c r="R48" s="42"/>
      <c r="S48" s="42"/>
      <c r="T48" s="42"/>
      <c r="U48" s="42"/>
      <c r="V48" s="42"/>
      <c r="W48" s="42"/>
      <c r="Y48" s="430"/>
      <c r="Z48" s="19"/>
    </row>
    <row r="49" spans="1:26" s="75" customFormat="1" ht="18" customHeight="1" x14ac:dyDescent="0.4">
      <c r="B49" s="77"/>
      <c r="C49" s="153"/>
      <c r="D49" s="97"/>
      <c r="E49" s="30"/>
      <c r="F49" s="105">
        <v>9</v>
      </c>
      <c r="G49" s="18" t="s">
        <v>417</v>
      </c>
      <c r="H49" s="18"/>
      <c r="I49" s="18"/>
      <c r="J49" s="18"/>
      <c r="K49" s="18"/>
      <c r="L49" s="42"/>
      <c r="M49" s="42"/>
      <c r="N49" s="42"/>
      <c r="O49" s="42"/>
      <c r="P49" s="42"/>
      <c r="Q49" s="42"/>
      <c r="R49" s="42"/>
      <c r="S49" s="42"/>
      <c r="T49" s="42"/>
      <c r="U49" s="42"/>
      <c r="V49" s="42"/>
      <c r="W49" s="42"/>
      <c r="Y49" s="430"/>
      <c r="Z49" s="19"/>
    </row>
    <row r="50" spans="1:26" s="75" customFormat="1" ht="18" customHeight="1" x14ac:dyDescent="0.4">
      <c r="B50" s="77"/>
      <c r="C50" s="153"/>
      <c r="D50" s="97"/>
      <c r="E50" s="30"/>
      <c r="F50" s="105">
        <v>10</v>
      </c>
      <c r="G50" s="18" t="s">
        <v>418</v>
      </c>
      <c r="H50" s="18"/>
      <c r="I50" s="18"/>
      <c r="J50" s="18"/>
      <c r="K50" s="18"/>
      <c r="L50" s="42"/>
      <c r="M50" s="42"/>
      <c r="N50" s="42"/>
      <c r="O50" s="42"/>
      <c r="P50" s="42"/>
      <c r="Q50" s="42"/>
      <c r="R50" s="42"/>
      <c r="S50" s="42"/>
      <c r="T50" s="42"/>
      <c r="U50" s="42"/>
      <c r="V50" s="42"/>
      <c r="W50" s="42"/>
      <c r="Y50" s="430"/>
      <c r="Z50" s="19"/>
    </row>
    <row r="51" spans="1:26" s="75" customFormat="1" ht="18" customHeight="1" x14ac:dyDescent="0.4">
      <c r="B51" s="77"/>
      <c r="C51" s="153"/>
      <c r="D51" s="97"/>
      <c r="E51" s="30"/>
      <c r="F51" s="105">
        <v>11</v>
      </c>
      <c r="G51" s="18" t="s">
        <v>419</v>
      </c>
      <c r="H51" s="18"/>
      <c r="I51" s="18"/>
      <c r="J51" s="18"/>
      <c r="K51" s="18"/>
      <c r="L51" s="42"/>
      <c r="M51" s="42"/>
      <c r="N51" s="42"/>
      <c r="O51" s="42"/>
      <c r="P51" s="42"/>
      <c r="Q51" s="42"/>
      <c r="R51" s="42"/>
      <c r="S51" s="42"/>
      <c r="T51" s="42"/>
      <c r="U51" s="42"/>
      <c r="V51" s="42"/>
      <c r="W51" s="42"/>
      <c r="Y51" s="430"/>
      <c r="Z51" s="19"/>
    </row>
    <row r="52" spans="1:26" s="75" customFormat="1" ht="18" customHeight="1" x14ac:dyDescent="0.4">
      <c r="B52" s="77"/>
      <c r="C52" s="153"/>
      <c r="D52" s="97"/>
      <c r="E52" s="30"/>
      <c r="F52" s="105">
        <v>12</v>
      </c>
      <c r="G52" s="18" t="s">
        <v>420</v>
      </c>
      <c r="H52" s="18"/>
      <c r="I52" s="18"/>
      <c r="J52" s="18"/>
      <c r="K52" s="18"/>
      <c r="L52" s="42"/>
      <c r="M52" s="42"/>
      <c r="N52" s="42"/>
      <c r="O52" s="42"/>
      <c r="P52" s="42"/>
      <c r="Q52" s="42"/>
      <c r="R52" s="42"/>
      <c r="S52" s="42"/>
      <c r="T52" s="42"/>
      <c r="U52" s="42"/>
      <c r="V52" s="42"/>
      <c r="W52" s="42"/>
      <c r="Y52" s="430"/>
      <c r="Z52" s="19"/>
    </row>
    <row r="53" spans="1:26" s="75" customFormat="1" ht="18" customHeight="1" x14ac:dyDescent="0.4">
      <c r="B53" s="77"/>
      <c r="C53" s="153"/>
      <c r="D53" s="97"/>
      <c r="E53" s="54"/>
      <c r="F53" s="105">
        <v>13</v>
      </c>
      <c r="G53" s="18" t="s">
        <v>421</v>
      </c>
      <c r="H53" s="18"/>
      <c r="I53" s="18"/>
      <c r="J53" s="18"/>
      <c r="K53" s="18"/>
      <c r="L53" s="42"/>
      <c r="M53" s="42"/>
      <c r="N53" s="42"/>
      <c r="O53" s="42"/>
      <c r="P53" s="42"/>
      <c r="Q53" s="42"/>
      <c r="R53" s="42"/>
      <c r="S53" s="42"/>
      <c r="T53" s="42"/>
      <c r="U53" s="42"/>
      <c r="V53" s="42"/>
      <c r="W53" s="42"/>
      <c r="Y53" s="430"/>
      <c r="Z53" s="19"/>
    </row>
    <row r="54" spans="1:26" s="75" customFormat="1" ht="18" customHeight="1" x14ac:dyDescent="0.4">
      <c r="B54" s="77"/>
      <c r="C54" s="153"/>
      <c r="D54" s="166" t="s">
        <v>444</v>
      </c>
      <c r="E54" s="404"/>
      <c r="F54" s="165"/>
      <c r="G54" s="404"/>
      <c r="H54" s="404"/>
      <c r="I54" s="404"/>
      <c r="J54" s="404"/>
      <c r="K54" s="405"/>
      <c r="L54" s="164"/>
      <c r="M54" s="164"/>
      <c r="N54" s="164"/>
      <c r="O54" s="164"/>
      <c r="P54" s="164"/>
      <c r="Q54" s="164"/>
      <c r="R54" s="164"/>
      <c r="S54" s="164"/>
      <c r="T54" s="164"/>
      <c r="U54" s="164"/>
      <c r="V54" s="164"/>
      <c r="W54" s="164"/>
      <c r="Y54" s="430"/>
      <c r="Z54" s="19"/>
    </row>
    <row r="55" spans="1:26" s="75" customFormat="1" ht="18" customHeight="1" x14ac:dyDescent="0.4">
      <c r="B55" s="77"/>
      <c r="C55" s="153"/>
      <c r="D55" s="97"/>
      <c r="E55" s="16" t="s">
        <v>32</v>
      </c>
      <c r="F55" s="167"/>
      <c r="G55" s="24"/>
      <c r="H55" s="24"/>
      <c r="I55" s="24"/>
      <c r="J55" s="24"/>
      <c r="K55" s="53"/>
      <c r="L55" s="41">
        <f>SUM(L56:L59)</f>
        <v>0</v>
      </c>
      <c r="M55" s="41">
        <f t="shared" ref="M55:W55" si="4">SUM(M56:M59)</f>
        <v>0</v>
      </c>
      <c r="N55" s="41">
        <f t="shared" si="4"/>
        <v>0</v>
      </c>
      <c r="O55" s="41">
        <f t="shared" si="4"/>
        <v>0</v>
      </c>
      <c r="P55" s="41">
        <f t="shared" si="4"/>
        <v>0</v>
      </c>
      <c r="Q55" s="41">
        <f t="shared" si="4"/>
        <v>0</v>
      </c>
      <c r="R55" s="41">
        <f t="shared" si="4"/>
        <v>0</v>
      </c>
      <c r="S55" s="41">
        <f t="shared" si="4"/>
        <v>0</v>
      </c>
      <c r="T55" s="41">
        <f t="shared" si="4"/>
        <v>0</v>
      </c>
      <c r="U55" s="41">
        <f t="shared" si="4"/>
        <v>0</v>
      </c>
      <c r="V55" s="41">
        <f t="shared" si="4"/>
        <v>0</v>
      </c>
      <c r="W55" s="41">
        <f t="shared" si="4"/>
        <v>0</v>
      </c>
      <c r="Y55" s="430"/>
      <c r="Z55" s="19"/>
    </row>
    <row r="56" spans="1:26" s="75" customFormat="1" ht="18" customHeight="1" x14ac:dyDescent="0.4">
      <c r="B56" s="77"/>
      <c r="C56" s="153"/>
      <c r="D56" s="97"/>
      <c r="E56" s="30"/>
      <c r="F56" s="105">
        <v>1</v>
      </c>
      <c r="G56" s="23"/>
      <c r="H56" s="24"/>
      <c r="I56" s="24"/>
      <c r="J56" s="24"/>
      <c r="K56" s="53"/>
      <c r="L56" s="42"/>
      <c r="M56" s="42"/>
      <c r="N56" s="42"/>
      <c r="O56" s="42"/>
      <c r="P56" s="42"/>
      <c r="Q56" s="42"/>
      <c r="R56" s="42"/>
      <c r="S56" s="42"/>
      <c r="T56" s="42"/>
      <c r="U56" s="42"/>
      <c r="V56" s="42"/>
      <c r="W56" s="42"/>
      <c r="Y56" s="430"/>
      <c r="Z56" s="19"/>
    </row>
    <row r="57" spans="1:26" s="75" customFormat="1" ht="18" customHeight="1" x14ac:dyDescent="0.4">
      <c r="B57" s="77"/>
      <c r="C57" s="153"/>
      <c r="D57" s="97"/>
      <c r="E57" s="30"/>
      <c r="F57" s="105">
        <v>2</v>
      </c>
      <c r="G57" s="23"/>
      <c r="H57" s="24"/>
      <c r="I57" s="24"/>
      <c r="J57" s="24"/>
      <c r="K57" s="53"/>
      <c r="L57" s="42"/>
      <c r="M57" s="42"/>
      <c r="N57" s="42"/>
      <c r="O57" s="42"/>
      <c r="P57" s="42"/>
      <c r="Q57" s="42"/>
      <c r="R57" s="42"/>
      <c r="S57" s="42"/>
      <c r="T57" s="42"/>
      <c r="U57" s="42"/>
      <c r="V57" s="42"/>
      <c r="W57" s="42"/>
      <c r="Y57" s="430"/>
      <c r="Z57" s="19"/>
    </row>
    <row r="58" spans="1:26" s="75" customFormat="1" ht="18" customHeight="1" x14ac:dyDescent="0.4">
      <c r="B58" s="77"/>
      <c r="C58" s="153"/>
      <c r="D58" s="97"/>
      <c r="E58" s="30"/>
      <c r="F58" s="105">
        <v>3</v>
      </c>
      <c r="G58" s="23"/>
      <c r="H58" s="24"/>
      <c r="I58" s="24"/>
      <c r="J58" s="24"/>
      <c r="K58" s="53"/>
      <c r="L58" s="42"/>
      <c r="M58" s="42"/>
      <c r="N58" s="42"/>
      <c r="O58" s="42"/>
      <c r="P58" s="42"/>
      <c r="Q58" s="42"/>
      <c r="R58" s="42"/>
      <c r="S58" s="42"/>
      <c r="T58" s="42"/>
      <c r="U58" s="42"/>
      <c r="V58" s="42"/>
      <c r="W58" s="42"/>
      <c r="Y58" s="430"/>
      <c r="Z58" s="19"/>
    </row>
    <row r="59" spans="1:26" s="75" customFormat="1" ht="18" customHeight="1" x14ac:dyDescent="0.4">
      <c r="B59" s="77"/>
      <c r="C59" s="153"/>
      <c r="D59" s="97"/>
      <c r="E59" s="54"/>
      <c r="F59" s="105"/>
      <c r="G59" s="23"/>
      <c r="H59" s="24"/>
      <c r="I59" s="24"/>
      <c r="J59" s="24"/>
      <c r="K59" s="53"/>
      <c r="L59" s="42"/>
      <c r="M59" s="42"/>
      <c r="N59" s="42"/>
      <c r="O59" s="42"/>
      <c r="P59" s="42"/>
      <c r="Q59" s="42"/>
      <c r="R59" s="42"/>
      <c r="S59" s="42"/>
      <c r="T59" s="42"/>
      <c r="U59" s="42"/>
      <c r="V59" s="42"/>
      <c r="W59" s="42"/>
      <c r="Y59" s="430"/>
      <c r="Z59" s="19"/>
    </row>
    <row r="60" spans="1:26" s="75" customFormat="1" ht="18" customHeight="1" x14ac:dyDescent="0.4">
      <c r="B60" s="77"/>
      <c r="C60" s="153"/>
      <c r="D60" s="97"/>
      <c r="E60" s="16" t="s">
        <v>551</v>
      </c>
      <c r="F60" s="167"/>
      <c r="G60" s="24"/>
      <c r="H60" s="24"/>
      <c r="I60" s="24"/>
      <c r="J60" s="24"/>
      <c r="K60" s="53"/>
      <c r="L60" s="41">
        <f>SUM(L61:L64)</f>
        <v>0</v>
      </c>
      <c r="M60" s="41">
        <f t="shared" ref="M60:W60" si="5">SUM(M61:M64)</f>
        <v>0</v>
      </c>
      <c r="N60" s="41">
        <f t="shared" si="5"/>
        <v>0</v>
      </c>
      <c r="O60" s="41">
        <f t="shared" si="5"/>
        <v>0</v>
      </c>
      <c r="P60" s="41">
        <f t="shared" si="5"/>
        <v>0</v>
      </c>
      <c r="Q60" s="41">
        <f t="shared" si="5"/>
        <v>0</v>
      </c>
      <c r="R60" s="41">
        <f t="shared" si="5"/>
        <v>0</v>
      </c>
      <c r="S60" s="41">
        <f t="shared" si="5"/>
        <v>0</v>
      </c>
      <c r="T60" s="41">
        <f t="shared" si="5"/>
        <v>0</v>
      </c>
      <c r="U60" s="41">
        <f t="shared" si="5"/>
        <v>0</v>
      </c>
      <c r="V60" s="41">
        <f t="shared" si="5"/>
        <v>0</v>
      </c>
      <c r="W60" s="41">
        <f t="shared" si="5"/>
        <v>0</v>
      </c>
      <c r="Y60" s="430"/>
      <c r="Z60" s="19"/>
    </row>
    <row r="61" spans="1:26" ht="18" customHeight="1" x14ac:dyDescent="0.4">
      <c r="A61" s="75"/>
      <c r="B61" s="77"/>
      <c r="C61" s="153"/>
      <c r="D61" s="97"/>
      <c r="E61" s="30"/>
      <c r="F61" s="105">
        <v>1</v>
      </c>
      <c r="G61" s="23"/>
      <c r="H61" s="24"/>
      <c r="I61" s="24"/>
      <c r="J61" s="24"/>
      <c r="K61" s="53"/>
      <c r="L61" s="42"/>
      <c r="M61" s="42"/>
      <c r="N61" s="42"/>
      <c r="O61" s="42"/>
      <c r="P61" s="42"/>
      <c r="Q61" s="42"/>
      <c r="R61" s="42"/>
      <c r="S61" s="42"/>
      <c r="T61" s="42"/>
      <c r="U61" s="42"/>
      <c r="V61" s="42"/>
      <c r="W61" s="42"/>
      <c r="Z61" s="19"/>
    </row>
    <row r="62" spans="1:26" ht="18" customHeight="1" x14ac:dyDescent="0.4">
      <c r="A62" s="75"/>
      <c r="B62" s="77"/>
      <c r="C62" s="153"/>
      <c r="D62" s="97"/>
      <c r="E62" s="30"/>
      <c r="F62" s="105">
        <v>2</v>
      </c>
      <c r="G62" s="23"/>
      <c r="H62" s="24"/>
      <c r="I62" s="24"/>
      <c r="J62" s="24"/>
      <c r="K62" s="53"/>
      <c r="L62" s="42"/>
      <c r="M62" s="42"/>
      <c r="N62" s="42"/>
      <c r="O62" s="42"/>
      <c r="P62" s="42"/>
      <c r="Q62" s="42"/>
      <c r="R62" s="42"/>
      <c r="S62" s="42"/>
      <c r="T62" s="42"/>
      <c r="U62" s="42"/>
      <c r="V62" s="42"/>
      <c r="W62" s="42"/>
      <c r="Z62" s="19"/>
    </row>
    <row r="63" spans="1:26" ht="18" customHeight="1" x14ac:dyDescent="0.4">
      <c r="A63" s="75"/>
      <c r="B63" s="77"/>
      <c r="C63" s="153"/>
      <c r="D63" s="97"/>
      <c r="E63" s="30"/>
      <c r="F63" s="105">
        <v>3</v>
      </c>
      <c r="G63" s="23"/>
      <c r="H63" s="24"/>
      <c r="I63" s="24"/>
      <c r="J63" s="24"/>
      <c r="K63" s="53"/>
      <c r="L63" s="42"/>
      <c r="M63" s="42"/>
      <c r="N63" s="42"/>
      <c r="O63" s="42"/>
      <c r="P63" s="42"/>
      <c r="Q63" s="42"/>
      <c r="R63" s="42"/>
      <c r="S63" s="42"/>
      <c r="T63" s="42"/>
      <c r="U63" s="42"/>
      <c r="V63" s="42"/>
      <c r="W63" s="42"/>
      <c r="Z63" s="19"/>
    </row>
    <row r="64" spans="1:26" ht="18" customHeight="1" x14ac:dyDescent="0.4">
      <c r="A64" s="75"/>
      <c r="B64" s="77"/>
      <c r="C64" s="153"/>
      <c r="D64" s="97"/>
      <c r="E64" s="54"/>
      <c r="F64" s="105"/>
      <c r="G64" s="23"/>
      <c r="H64" s="24"/>
      <c r="I64" s="24"/>
      <c r="J64" s="24"/>
      <c r="K64" s="53"/>
      <c r="L64" s="42"/>
      <c r="M64" s="42"/>
      <c r="N64" s="42"/>
      <c r="O64" s="42"/>
      <c r="P64" s="42"/>
      <c r="Q64" s="42"/>
      <c r="R64" s="42"/>
      <c r="S64" s="42"/>
      <c r="T64" s="42"/>
      <c r="U64" s="42"/>
      <c r="V64" s="42"/>
      <c r="W64" s="42"/>
      <c r="Z64" s="19"/>
    </row>
    <row r="65" spans="1:26" ht="18" customHeight="1" x14ac:dyDescent="0.4">
      <c r="A65" s="75"/>
      <c r="B65" s="77"/>
      <c r="C65" s="153"/>
      <c r="D65" s="97"/>
      <c r="E65" s="16" t="s">
        <v>721</v>
      </c>
      <c r="F65" s="167"/>
      <c r="G65" s="24"/>
      <c r="H65" s="24"/>
      <c r="I65" s="24"/>
      <c r="J65" s="24"/>
      <c r="K65" s="53"/>
      <c r="L65" s="41">
        <f>SUM(L66:L69)</f>
        <v>0</v>
      </c>
      <c r="M65" s="41">
        <f t="shared" ref="M65:W65" si="6">SUM(M66:M69)</f>
        <v>0</v>
      </c>
      <c r="N65" s="41">
        <f t="shared" si="6"/>
        <v>0</v>
      </c>
      <c r="O65" s="41">
        <f t="shared" si="6"/>
        <v>0</v>
      </c>
      <c r="P65" s="41">
        <f t="shared" si="6"/>
        <v>0</v>
      </c>
      <c r="Q65" s="41">
        <f t="shared" si="6"/>
        <v>0</v>
      </c>
      <c r="R65" s="41">
        <f t="shared" si="6"/>
        <v>0</v>
      </c>
      <c r="S65" s="41">
        <f t="shared" si="6"/>
        <v>0</v>
      </c>
      <c r="T65" s="41">
        <f t="shared" si="6"/>
        <v>0</v>
      </c>
      <c r="U65" s="41">
        <f t="shared" si="6"/>
        <v>0</v>
      </c>
      <c r="V65" s="41">
        <f t="shared" si="6"/>
        <v>0</v>
      </c>
      <c r="W65" s="41">
        <f t="shared" si="6"/>
        <v>0</v>
      </c>
      <c r="Z65" s="19"/>
    </row>
    <row r="66" spans="1:26" ht="18" customHeight="1" x14ac:dyDescent="0.4">
      <c r="A66" s="75"/>
      <c r="B66" s="77"/>
      <c r="C66" s="153"/>
      <c r="D66" s="97"/>
      <c r="E66" s="30"/>
      <c r="F66" s="105">
        <v>1</v>
      </c>
      <c r="G66" s="23"/>
      <c r="H66" s="24"/>
      <c r="I66" s="24"/>
      <c r="J66" s="24"/>
      <c r="K66" s="53"/>
      <c r="L66" s="42"/>
      <c r="M66" s="42"/>
      <c r="N66" s="42"/>
      <c r="O66" s="42"/>
      <c r="P66" s="42"/>
      <c r="Q66" s="42"/>
      <c r="R66" s="42"/>
      <c r="S66" s="42"/>
      <c r="T66" s="42"/>
      <c r="U66" s="42"/>
      <c r="V66" s="42"/>
      <c r="W66" s="42"/>
      <c r="Z66" s="19"/>
    </row>
    <row r="67" spans="1:26" ht="18" customHeight="1" x14ac:dyDescent="0.4">
      <c r="A67" s="75"/>
      <c r="B67" s="77"/>
      <c r="C67" s="153"/>
      <c r="D67" s="97"/>
      <c r="E67" s="30"/>
      <c r="F67" s="105">
        <v>2</v>
      </c>
      <c r="G67" s="23"/>
      <c r="H67" s="24"/>
      <c r="I67" s="24"/>
      <c r="J67" s="24"/>
      <c r="K67" s="53"/>
      <c r="L67" s="42"/>
      <c r="M67" s="42"/>
      <c r="N67" s="42"/>
      <c r="O67" s="42"/>
      <c r="P67" s="42"/>
      <c r="Q67" s="42"/>
      <c r="R67" s="42"/>
      <c r="S67" s="42"/>
      <c r="T67" s="42"/>
      <c r="U67" s="42"/>
      <c r="V67" s="42"/>
      <c r="W67" s="42"/>
      <c r="Z67" s="19"/>
    </row>
    <row r="68" spans="1:26" ht="18" customHeight="1" x14ac:dyDescent="0.4">
      <c r="A68" s="75"/>
      <c r="B68" s="77"/>
      <c r="C68" s="153"/>
      <c r="D68" s="97"/>
      <c r="E68" s="30"/>
      <c r="F68" s="105">
        <v>3</v>
      </c>
      <c r="G68" s="23"/>
      <c r="H68" s="24"/>
      <c r="I68" s="24"/>
      <c r="J68" s="24"/>
      <c r="K68" s="53"/>
      <c r="L68" s="42"/>
      <c r="M68" s="42"/>
      <c r="N68" s="42"/>
      <c r="O68" s="42"/>
      <c r="P68" s="42"/>
      <c r="Q68" s="42"/>
      <c r="R68" s="42"/>
      <c r="S68" s="42"/>
      <c r="T68" s="42"/>
      <c r="U68" s="42"/>
      <c r="V68" s="42"/>
      <c r="W68" s="42"/>
      <c r="Z68" s="19"/>
    </row>
    <row r="69" spans="1:26" ht="18" customHeight="1" x14ac:dyDescent="0.4">
      <c r="A69" s="75"/>
      <c r="B69" s="317"/>
      <c r="C69" s="154"/>
      <c r="D69" s="99"/>
      <c r="E69" s="54"/>
      <c r="F69" s="105"/>
      <c r="G69" s="23"/>
      <c r="H69" s="24"/>
      <c r="I69" s="24"/>
      <c r="J69" s="24"/>
      <c r="K69" s="53"/>
      <c r="L69" s="42"/>
      <c r="M69" s="42"/>
      <c r="N69" s="42"/>
      <c r="O69" s="42"/>
      <c r="P69" s="42"/>
      <c r="Q69" s="42"/>
      <c r="R69" s="42"/>
      <c r="S69" s="42"/>
      <c r="T69" s="42"/>
      <c r="U69" s="42"/>
      <c r="V69" s="42"/>
      <c r="W69" s="42"/>
      <c r="Z69" s="19"/>
    </row>
    <row r="70" spans="1:26" ht="18" customHeight="1" x14ac:dyDescent="0.4">
      <c r="A70" s="75"/>
      <c r="B70" s="173" t="s">
        <v>454</v>
      </c>
      <c r="C70" s="174"/>
      <c r="D70" s="174"/>
      <c r="E70" s="175"/>
      <c r="F70" s="176"/>
      <c r="G70" s="175"/>
      <c r="H70" s="175"/>
      <c r="I70" s="175"/>
      <c r="J70" s="175"/>
      <c r="K70" s="175"/>
      <c r="L70" s="177"/>
      <c r="M70" s="177"/>
      <c r="N70" s="177"/>
      <c r="O70" s="177"/>
      <c r="P70" s="177"/>
      <c r="Q70" s="177"/>
      <c r="R70" s="177"/>
      <c r="S70" s="177"/>
      <c r="T70" s="177"/>
      <c r="U70" s="177"/>
      <c r="V70" s="177"/>
      <c r="W70" s="177"/>
      <c r="Z70" s="19"/>
    </row>
    <row r="71" spans="1:26" ht="18" customHeight="1" x14ac:dyDescent="0.4">
      <c r="A71" s="75"/>
      <c r="B71" s="178"/>
      <c r="C71" s="180" t="s">
        <v>37</v>
      </c>
      <c r="D71" s="168"/>
      <c r="E71" s="169"/>
      <c r="F71" s="170"/>
      <c r="G71" s="169"/>
      <c r="H71" s="169"/>
      <c r="I71" s="169"/>
      <c r="J71" s="169"/>
      <c r="K71" s="169"/>
      <c r="L71" s="171"/>
      <c r="M71" s="172"/>
      <c r="N71" s="171"/>
      <c r="O71" s="171"/>
      <c r="P71" s="171"/>
      <c r="Q71" s="171"/>
      <c r="R71" s="171"/>
      <c r="S71" s="171"/>
      <c r="T71" s="171"/>
      <c r="U71" s="171"/>
      <c r="V71" s="171"/>
      <c r="W71" s="171"/>
      <c r="Z71" s="19"/>
    </row>
    <row r="72" spans="1:26" ht="18" customHeight="1" x14ac:dyDescent="0.4">
      <c r="A72" s="75"/>
      <c r="B72" s="178"/>
      <c r="C72" s="181"/>
      <c r="D72" s="58" t="s">
        <v>660</v>
      </c>
      <c r="E72" s="404"/>
      <c r="F72" s="404"/>
      <c r="G72" s="404"/>
      <c r="H72" s="404"/>
      <c r="I72" s="404"/>
      <c r="J72" s="404"/>
      <c r="K72" s="404"/>
      <c r="L72" s="419"/>
      <c r="M72" s="420"/>
      <c r="N72" s="419"/>
      <c r="O72" s="419"/>
      <c r="P72" s="419"/>
      <c r="Q72" s="419"/>
      <c r="R72" s="419"/>
      <c r="S72" s="419"/>
      <c r="T72" s="419"/>
      <c r="U72" s="419"/>
      <c r="V72" s="419"/>
      <c r="W72" s="419"/>
    </row>
    <row r="73" spans="1:26" ht="18" customHeight="1" x14ac:dyDescent="0.4">
      <c r="A73" s="75"/>
      <c r="B73" s="178"/>
      <c r="C73" s="181"/>
      <c r="D73" s="97"/>
      <c r="E73" s="16" t="s">
        <v>32</v>
      </c>
      <c r="F73" s="24"/>
      <c r="G73" s="24"/>
      <c r="H73" s="24"/>
      <c r="I73" s="24"/>
      <c r="J73" s="24"/>
      <c r="K73" s="24"/>
      <c r="L73" s="41">
        <f>SUM(L74:L98)</f>
        <v>7986</v>
      </c>
      <c r="M73" s="89">
        <f t="shared" ref="M73:W73" si="7">SUM(M74:M98)</f>
        <v>7986</v>
      </c>
      <c r="N73" s="89">
        <f t="shared" si="7"/>
        <v>7986</v>
      </c>
      <c r="O73" s="89">
        <f t="shared" si="7"/>
        <v>7986</v>
      </c>
      <c r="P73" s="89">
        <f t="shared" si="7"/>
        <v>7986</v>
      </c>
      <c r="Q73" s="89">
        <f t="shared" si="7"/>
        <v>7986</v>
      </c>
      <c r="R73" s="89">
        <f t="shared" si="7"/>
        <v>7986</v>
      </c>
      <c r="S73" s="89">
        <f t="shared" si="7"/>
        <v>7986</v>
      </c>
      <c r="T73" s="89">
        <f t="shared" si="7"/>
        <v>7986</v>
      </c>
      <c r="U73" s="89">
        <f t="shared" si="7"/>
        <v>7986</v>
      </c>
      <c r="V73" s="89">
        <f t="shared" si="7"/>
        <v>7986</v>
      </c>
      <c r="W73" s="89">
        <f t="shared" si="7"/>
        <v>7986</v>
      </c>
      <c r="Z73" s="19"/>
    </row>
    <row r="74" spans="1:26" ht="18" customHeight="1" x14ac:dyDescent="0.4">
      <c r="A74" s="75"/>
      <c r="B74" s="178"/>
      <c r="C74" s="181"/>
      <c r="D74" s="97"/>
      <c r="E74" s="17"/>
      <c r="F74" s="105">
        <v>1</v>
      </c>
      <c r="G74" s="18" t="s">
        <v>470</v>
      </c>
      <c r="H74" s="24"/>
      <c r="I74" s="24"/>
      <c r="J74" s="24"/>
      <c r="K74" s="24"/>
      <c r="L74" s="41">
        <v>6000</v>
      </c>
      <c r="M74" s="89">
        <v>6000</v>
      </c>
      <c r="N74" s="41">
        <v>6000</v>
      </c>
      <c r="O74" s="41">
        <v>6000</v>
      </c>
      <c r="P74" s="41">
        <v>6000</v>
      </c>
      <c r="Q74" s="41">
        <v>6000</v>
      </c>
      <c r="R74" s="41">
        <v>6000</v>
      </c>
      <c r="S74" s="41">
        <v>6000</v>
      </c>
      <c r="T74" s="41">
        <v>6000</v>
      </c>
      <c r="U74" s="41">
        <v>6000</v>
      </c>
      <c r="V74" s="41">
        <v>6000</v>
      </c>
      <c r="W74" s="41">
        <v>6000</v>
      </c>
    </row>
    <row r="75" spans="1:26" ht="18" customHeight="1" x14ac:dyDescent="0.4">
      <c r="A75" s="75"/>
      <c r="B75" s="178"/>
      <c r="C75" s="181"/>
      <c r="D75" s="97"/>
      <c r="E75" s="17"/>
      <c r="F75" s="105">
        <v>2</v>
      </c>
      <c r="G75" s="18" t="s">
        <v>471</v>
      </c>
      <c r="H75" s="18"/>
      <c r="I75" s="18"/>
      <c r="J75" s="18"/>
      <c r="K75" s="18"/>
      <c r="L75" s="41">
        <v>5</v>
      </c>
      <c r="M75" s="89">
        <v>5</v>
      </c>
      <c r="N75" s="41">
        <v>5</v>
      </c>
      <c r="O75" s="41">
        <v>5</v>
      </c>
      <c r="P75" s="41">
        <v>5</v>
      </c>
      <c r="Q75" s="41">
        <v>5</v>
      </c>
      <c r="R75" s="41">
        <v>5</v>
      </c>
      <c r="S75" s="41">
        <v>5</v>
      </c>
      <c r="T75" s="41">
        <v>5</v>
      </c>
      <c r="U75" s="41">
        <v>5</v>
      </c>
      <c r="V75" s="41">
        <v>5</v>
      </c>
      <c r="W75" s="41">
        <v>5</v>
      </c>
    </row>
    <row r="76" spans="1:26" ht="18" customHeight="1" x14ac:dyDescent="0.4">
      <c r="A76" s="75"/>
      <c r="B76" s="178"/>
      <c r="C76" s="181"/>
      <c r="D76" s="97"/>
      <c r="E76" s="17"/>
      <c r="F76" s="105">
        <v>3</v>
      </c>
      <c r="G76" s="18" t="s">
        <v>472</v>
      </c>
      <c r="H76" s="18"/>
      <c r="I76" s="18"/>
      <c r="J76" s="18"/>
      <c r="K76" s="18"/>
      <c r="L76" s="41">
        <v>40</v>
      </c>
      <c r="M76" s="89">
        <v>40</v>
      </c>
      <c r="N76" s="41">
        <v>40</v>
      </c>
      <c r="O76" s="41">
        <v>40</v>
      </c>
      <c r="P76" s="41">
        <v>40</v>
      </c>
      <c r="Q76" s="41">
        <v>40</v>
      </c>
      <c r="R76" s="41">
        <v>40</v>
      </c>
      <c r="S76" s="41">
        <v>40</v>
      </c>
      <c r="T76" s="41">
        <v>40</v>
      </c>
      <c r="U76" s="41">
        <v>40</v>
      </c>
      <c r="V76" s="41">
        <v>40</v>
      </c>
      <c r="W76" s="41">
        <v>40</v>
      </c>
    </row>
    <row r="77" spans="1:26" ht="18" customHeight="1" x14ac:dyDescent="0.4">
      <c r="A77" s="75"/>
      <c r="B77" s="178"/>
      <c r="C77" s="181"/>
      <c r="D77" s="97"/>
      <c r="E77" s="17"/>
      <c r="F77" s="105">
        <v>4</v>
      </c>
      <c r="G77" s="18" t="s">
        <v>473</v>
      </c>
      <c r="H77" s="18"/>
      <c r="I77" s="18"/>
      <c r="J77" s="18"/>
      <c r="K77" s="18"/>
      <c r="L77" s="41">
        <v>10</v>
      </c>
      <c r="M77" s="89">
        <v>10</v>
      </c>
      <c r="N77" s="41">
        <v>10</v>
      </c>
      <c r="O77" s="41">
        <v>10</v>
      </c>
      <c r="P77" s="41">
        <v>10</v>
      </c>
      <c r="Q77" s="41">
        <v>10</v>
      </c>
      <c r="R77" s="41">
        <v>10</v>
      </c>
      <c r="S77" s="41">
        <v>10</v>
      </c>
      <c r="T77" s="41">
        <v>10</v>
      </c>
      <c r="U77" s="41">
        <v>10</v>
      </c>
      <c r="V77" s="41">
        <v>10</v>
      </c>
      <c r="W77" s="41">
        <v>10</v>
      </c>
    </row>
    <row r="78" spans="1:26" ht="18" customHeight="1" x14ac:dyDescent="0.4">
      <c r="A78" s="75"/>
      <c r="B78" s="178"/>
      <c r="C78" s="181"/>
      <c r="D78" s="97"/>
      <c r="E78" s="17"/>
      <c r="F78" s="105">
        <v>5</v>
      </c>
      <c r="G78" s="18" t="s">
        <v>474</v>
      </c>
      <c r="H78" s="18"/>
      <c r="I78" s="18"/>
      <c r="J78" s="18"/>
      <c r="K78" s="18"/>
      <c r="L78" s="41">
        <v>48</v>
      </c>
      <c r="M78" s="89">
        <v>48</v>
      </c>
      <c r="N78" s="41">
        <v>48</v>
      </c>
      <c r="O78" s="41">
        <v>48</v>
      </c>
      <c r="P78" s="41">
        <v>48</v>
      </c>
      <c r="Q78" s="41">
        <v>48</v>
      </c>
      <c r="R78" s="41">
        <v>48</v>
      </c>
      <c r="S78" s="41">
        <v>48</v>
      </c>
      <c r="T78" s="41">
        <v>48</v>
      </c>
      <c r="U78" s="41">
        <v>48</v>
      </c>
      <c r="V78" s="41">
        <v>48</v>
      </c>
      <c r="W78" s="41">
        <v>48</v>
      </c>
    </row>
    <row r="79" spans="1:26" ht="18" customHeight="1" x14ac:dyDescent="0.4">
      <c r="A79" s="75"/>
      <c r="B79" s="178"/>
      <c r="C79" s="181"/>
      <c r="D79" s="97"/>
      <c r="E79" s="17"/>
      <c r="F79" s="105">
        <v>6</v>
      </c>
      <c r="G79" s="18" t="s">
        <v>475</v>
      </c>
      <c r="H79" s="18"/>
      <c r="I79" s="18"/>
      <c r="J79" s="18"/>
      <c r="K79" s="18"/>
      <c r="L79" s="41">
        <v>100</v>
      </c>
      <c r="M79" s="89">
        <v>100</v>
      </c>
      <c r="N79" s="41">
        <v>100</v>
      </c>
      <c r="O79" s="41">
        <v>100</v>
      </c>
      <c r="P79" s="41">
        <v>100</v>
      </c>
      <c r="Q79" s="41">
        <v>100</v>
      </c>
      <c r="R79" s="41">
        <v>100</v>
      </c>
      <c r="S79" s="41">
        <v>100</v>
      </c>
      <c r="T79" s="41">
        <v>100</v>
      </c>
      <c r="U79" s="41">
        <v>100</v>
      </c>
      <c r="V79" s="41">
        <v>100</v>
      </c>
      <c r="W79" s="41">
        <v>100</v>
      </c>
    </row>
    <row r="80" spans="1:26" ht="18" customHeight="1" x14ac:dyDescent="0.4">
      <c r="A80" s="75"/>
      <c r="B80" s="178"/>
      <c r="C80" s="181"/>
      <c r="D80" s="97"/>
      <c r="E80" s="17"/>
      <c r="F80" s="105">
        <v>7</v>
      </c>
      <c r="G80" s="18" t="s">
        <v>476</v>
      </c>
      <c r="H80" s="18"/>
      <c r="I80" s="18"/>
      <c r="J80" s="18"/>
      <c r="K80" s="18"/>
      <c r="L80" s="41">
        <v>2</v>
      </c>
      <c r="M80" s="89">
        <v>2</v>
      </c>
      <c r="N80" s="41">
        <v>2</v>
      </c>
      <c r="O80" s="41">
        <v>2</v>
      </c>
      <c r="P80" s="41">
        <v>2</v>
      </c>
      <c r="Q80" s="41">
        <v>2</v>
      </c>
      <c r="R80" s="41">
        <v>2</v>
      </c>
      <c r="S80" s="41">
        <v>2</v>
      </c>
      <c r="T80" s="41">
        <v>2</v>
      </c>
      <c r="U80" s="41">
        <v>2</v>
      </c>
      <c r="V80" s="41">
        <v>2</v>
      </c>
      <c r="W80" s="41">
        <v>2</v>
      </c>
    </row>
    <row r="81" spans="1:23" ht="18" customHeight="1" x14ac:dyDescent="0.4">
      <c r="A81" s="75"/>
      <c r="B81" s="178"/>
      <c r="C81" s="181"/>
      <c r="D81" s="97"/>
      <c r="E81" s="17"/>
      <c r="F81" s="105">
        <v>8</v>
      </c>
      <c r="G81" s="18" t="s">
        <v>477</v>
      </c>
      <c r="H81" s="18"/>
      <c r="I81" s="110"/>
      <c r="J81" s="18"/>
      <c r="K81" s="18"/>
      <c r="L81" s="41">
        <v>8</v>
      </c>
      <c r="M81" s="89">
        <v>8</v>
      </c>
      <c r="N81" s="41">
        <v>8</v>
      </c>
      <c r="O81" s="41">
        <v>8</v>
      </c>
      <c r="P81" s="41">
        <v>8</v>
      </c>
      <c r="Q81" s="41">
        <v>8</v>
      </c>
      <c r="R81" s="41">
        <v>8</v>
      </c>
      <c r="S81" s="41">
        <v>8</v>
      </c>
      <c r="T81" s="41">
        <v>8</v>
      </c>
      <c r="U81" s="41">
        <v>8</v>
      </c>
      <c r="V81" s="41">
        <v>8</v>
      </c>
      <c r="W81" s="41">
        <v>8</v>
      </c>
    </row>
    <row r="82" spans="1:23" ht="18" customHeight="1" x14ac:dyDescent="0.4">
      <c r="A82" s="75"/>
      <c r="B82" s="178"/>
      <c r="C82" s="181"/>
      <c r="D82" s="97"/>
      <c r="E82" s="17"/>
      <c r="F82" s="105">
        <v>9</v>
      </c>
      <c r="G82" s="18" t="s">
        <v>478</v>
      </c>
      <c r="H82" s="18"/>
      <c r="I82" s="18"/>
      <c r="J82" s="18"/>
      <c r="K82" s="18"/>
      <c r="L82" s="41">
        <v>20</v>
      </c>
      <c r="M82" s="89">
        <v>20</v>
      </c>
      <c r="N82" s="41">
        <v>20</v>
      </c>
      <c r="O82" s="41">
        <v>20</v>
      </c>
      <c r="P82" s="41">
        <v>20</v>
      </c>
      <c r="Q82" s="41">
        <v>20</v>
      </c>
      <c r="R82" s="41">
        <v>20</v>
      </c>
      <c r="S82" s="41">
        <v>20</v>
      </c>
      <c r="T82" s="41">
        <v>20</v>
      </c>
      <c r="U82" s="41">
        <v>20</v>
      </c>
      <c r="V82" s="41">
        <v>20</v>
      </c>
      <c r="W82" s="41">
        <v>20</v>
      </c>
    </row>
    <row r="83" spans="1:23" ht="18" customHeight="1" x14ac:dyDescent="0.4">
      <c r="A83" s="75"/>
      <c r="B83" s="178"/>
      <c r="C83" s="181"/>
      <c r="D83" s="97"/>
      <c r="E83" s="17"/>
      <c r="F83" s="105">
        <v>10</v>
      </c>
      <c r="G83" s="18" t="s">
        <v>479</v>
      </c>
      <c r="H83" s="18"/>
      <c r="I83" s="18"/>
      <c r="J83" s="18"/>
      <c r="K83" s="18"/>
      <c r="L83" s="41">
        <v>2</v>
      </c>
      <c r="M83" s="89">
        <v>2</v>
      </c>
      <c r="N83" s="41">
        <v>2</v>
      </c>
      <c r="O83" s="41">
        <v>2</v>
      </c>
      <c r="P83" s="41">
        <v>2</v>
      </c>
      <c r="Q83" s="41">
        <v>2</v>
      </c>
      <c r="R83" s="41">
        <v>2</v>
      </c>
      <c r="S83" s="41">
        <v>2</v>
      </c>
      <c r="T83" s="41">
        <v>2</v>
      </c>
      <c r="U83" s="41">
        <v>2</v>
      </c>
      <c r="V83" s="41">
        <v>2</v>
      </c>
      <c r="W83" s="41">
        <v>2</v>
      </c>
    </row>
    <row r="84" spans="1:23" ht="18" customHeight="1" x14ac:dyDescent="0.4">
      <c r="A84" s="75"/>
      <c r="B84" s="178"/>
      <c r="C84" s="181"/>
      <c r="D84" s="97"/>
      <c r="E84" s="17"/>
      <c r="F84" s="105">
        <v>11</v>
      </c>
      <c r="G84" s="18" t="s">
        <v>480</v>
      </c>
      <c r="H84" s="18"/>
      <c r="I84" s="18"/>
      <c r="J84" s="18"/>
      <c r="K84" s="18"/>
      <c r="L84" s="41">
        <v>120</v>
      </c>
      <c r="M84" s="89">
        <v>120</v>
      </c>
      <c r="N84" s="41">
        <v>120</v>
      </c>
      <c r="O84" s="41">
        <v>120</v>
      </c>
      <c r="P84" s="41">
        <v>120</v>
      </c>
      <c r="Q84" s="41">
        <v>120</v>
      </c>
      <c r="R84" s="41">
        <v>120</v>
      </c>
      <c r="S84" s="41">
        <v>120</v>
      </c>
      <c r="T84" s="41">
        <v>120</v>
      </c>
      <c r="U84" s="41">
        <v>120</v>
      </c>
      <c r="V84" s="41">
        <v>120</v>
      </c>
      <c r="W84" s="41">
        <v>120</v>
      </c>
    </row>
    <row r="85" spans="1:23" ht="18" customHeight="1" x14ac:dyDescent="0.4">
      <c r="A85" s="75"/>
      <c r="B85" s="178"/>
      <c r="C85" s="181"/>
      <c r="D85" s="97"/>
      <c r="E85" s="17"/>
      <c r="F85" s="105">
        <v>12</v>
      </c>
      <c r="G85" s="18" t="s">
        <v>481</v>
      </c>
      <c r="H85" s="18"/>
      <c r="I85" s="18"/>
      <c r="J85" s="18"/>
      <c r="K85" s="18"/>
      <c r="L85" s="41">
        <v>115</v>
      </c>
      <c r="M85" s="89">
        <v>115</v>
      </c>
      <c r="N85" s="41">
        <v>115</v>
      </c>
      <c r="O85" s="41">
        <v>115</v>
      </c>
      <c r="P85" s="41">
        <v>115</v>
      </c>
      <c r="Q85" s="41">
        <v>115</v>
      </c>
      <c r="R85" s="41">
        <v>115</v>
      </c>
      <c r="S85" s="41">
        <v>115</v>
      </c>
      <c r="T85" s="41">
        <v>115</v>
      </c>
      <c r="U85" s="41">
        <v>115</v>
      </c>
      <c r="V85" s="41">
        <v>115</v>
      </c>
      <c r="W85" s="41">
        <v>115</v>
      </c>
    </row>
    <row r="86" spans="1:23" ht="18" customHeight="1" x14ac:dyDescent="0.4">
      <c r="A86" s="75"/>
      <c r="B86" s="178"/>
      <c r="C86" s="181"/>
      <c r="D86" s="97"/>
      <c r="E86" s="17"/>
      <c r="F86" s="105">
        <v>13</v>
      </c>
      <c r="G86" s="18" t="s">
        <v>482</v>
      </c>
      <c r="H86" s="18"/>
      <c r="I86" s="18"/>
      <c r="J86" s="18"/>
      <c r="K86" s="18"/>
      <c r="L86" s="41">
        <v>60</v>
      </c>
      <c r="M86" s="89">
        <v>60</v>
      </c>
      <c r="N86" s="41">
        <v>60</v>
      </c>
      <c r="O86" s="41">
        <v>60</v>
      </c>
      <c r="P86" s="41">
        <v>60</v>
      </c>
      <c r="Q86" s="41">
        <v>60</v>
      </c>
      <c r="R86" s="41">
        <v>60</v>
      </c>
      <c r="S86" s="41">
        <v>60</v>
      </c>
      <c r="T86" s="41">
        <v>60</v>
      </c>
      <c r="U86" s="41">
        <v>60</v>
      </c>
      <c r="V86" s="41">
        <v>60</v>
      </c>
      <c r="W86" s="41">
        <v>60</v>
      </c>
    </row>
    <row r="87" spans="1:23" ht="18" customHeight="1" x14ac:dyDescent="0.4">
      <c r="A87" s="75"/>
      <c r="B87" s="178"/>
      <c r="C87" s="181"/>
      <c r="D87" s="97"/>
      <c r="E87" s="17"/>
      <c r="F87" s="105">
        <v>14</v>
      </c>
      <c r="G87" s="18" t="s">
        <v>483</v>
      </c>
      <c r="H87" s="18"/>
      <c r="I87" s="18"/>
      <c r="J87" s="18"/>
      <c r="K87" s="18"/>
      <c r="L87" s="41">
        <v>40</v>
      </c>
      <c r="M87" s="89">
        <v>40</v>
      </c>
      <c r="N87" s="41">
        <v>40</v>
      </c>
      <c r="O87" s="41">
        <v>40</v>
      </c>
      <c r="P87" s="41">
        <v>40</v>
      </c>
      <c r="Q87" s="41">
        <v>40</v>
      </c>
      <c r="R87" s="41">
        <v>40</v>
      </c>
      <c r="S87" s="41">
        <v>40</v>
      </c>
      <c r="T87" s="41">
        <v>40</v>
      </c>
      <c r="U87" s="41">
        <v>40</v>
      </c>
      <c r="V87" s="41">
        <v>40</v>
      </c>
      <c r="W87" s="41">
        <v>40</v>
      </c>
    </row>
    <row r="88" spans="1:23" ht="18" customHeight="1" x14ac:dyDescent="0.4">
      <c r="A88" s="75"/>
      <c r="B88" s="178"/>
      <c r="C88" s="181"/>
      <c r="D88" s="97"/>
      <c r="E88" s="17"/>
      <c r="F88" s="105">
        <v>15</v>
      </c>
      <c r="G88" s="18" t="s">
        <v>484</v>
      </c>
      <c r="H88" s="18"/>
      <c r="I88" s="18"/>
      <c r="J88" s="18"/>
      <c r="K88" s="18"/>
      <c r="L88" s="41">
        <v>0</v>
      </c>
      <c r="M88" s="89">
        <v>0</v>
      </c>
      <c r="N88" s="41">
        <v>0</v>
      </c>
      <c r="O88" s="41">
        <v>0</v>
      </c>
      <c r="P88" s="41">
        <v>0</v>
      </c>
      <c r="Q88" s="41">
        <v>0</v>
      </c>
      <c r="R88" s="41">
        <v>0</v>
      </c>
      <c r="S88" s="41">
        <v>0</v>
      </c>
      <c r="T88" s="41">
        <v>0</v>
      </c>
      <c r="U88" s="41">
        <v>0</v>
      </c>
      <c r="V88" s="41">
        <v>0</v>
      </c>
      <c r="W88" s="41">
        <v>0</v>
      </c>
    </row>
    <row r="89" spans="1:23" ht="18" customHeight="1" x14ac:dyDescent="0.4">
      <c r="A89" s="75"/>
      <c r="B89" s="178"/>
      <c r="C89" s="181"/>
      <c r="D89" s="97"/>
      <c r="E89" s="17"/>
      <c r="F89" s="105">
        <v>16</v>
      </c>
      <c r="G89" s="18" t="s">
        <v>485</v>
      </c>
      <c r="H89" s="18"/>
      <c r="I89" s="18"/>
      <c r="J89" s="18"/>
      <c r="K89" s="18"/>
      <c r="L89" s="41">
        <v>2</v>
      </c>
      <c r="M89" s="89">
        <v>2</v>
      </c>
      <c r="N89" s="41">
        <v>2</v>
      </c>
      <c r="O89" s="41">
        <v>2</v>
      </c>
      <c r="P89" s="41">
        <v>2</v>
      </c>
      <c r="Q89" s="41">
        <v>2</v>
      </c>
      <c r="R89" s="41">
        <v>2</v>
      </c>
      <c r="S89" s="41">
        <v>2</v>
      </c>
      <c r="T89" s="41">
        <v>2</v>
      </c>
      <c r="U89" s="41">
        <v>2</v>
      </c>
      <c r="V89" s="41">
        <v>2</v>
      </c>
      <c r="W89" s="41">
        <v>2</v>
      </c>
    </row>
    <row r="90" spans="1:23" ht="18" customHeight="1" x14ac:dyDescent="0.4">
      <c r="A90" s="75"/>
      <c r="B90" s="178"/>
      <c r="C90" s="181"/>
      <c r="D90" s="97"/>
      <c r="E90" s="17"/>
      <c r="F90" s="105">
        <v>17</v>
      </c>
      <c r="G90" s="18" t="s">
        <v>486</v>
      </c>
      <c r="H90" s="18"/>
      <c r="I90" s="18"/>
      <c r="J90" s="18"/>
      <c r="K90" s="18"/>
      <c r="L90" s="41">
        <v>0</v>
      </c>
      <c r="M90" s="89">
        <v>0</v>
      </c>
      <c r="N90" s="41">
        <v>0</v>
      </c>
      <c r="O90" s="41">
        <v>0</v>
      </c>
      <c r="P90" s="41">
        <v>0</v>
      </c>
      <c r="Q90" s="41">
        <v>0</v>
      </c>
      <c r="R90" s="41">
        <v>0</v>
      </c>
      <c r="S90" s="41">
        <v>0</v>
      </c>
      <c r="T90" s="41">
        <v>0</v>
      </c>
      <c r="U90" s="41">
        <v>0</v>
      </c>
      <c r="V90" s="41">
        <v>0</v>
      </c>
      <c r="W90" s="41">
        <v>0</v>
      </c>
    </row>
    <row r="91" spans="1:23" ht="18" customHeight="1" x14ac:dyDescent="0.4">
      <c r="A91" s="75"/>
      <c r="B91" s="178"/>
      <c r="C91" s="181"/>
      <c r="D91" s="97"/>
      <c r="E91" s="17"/>
      <c r="F91" s="105">
        <v>18</v>
      </c>
      <c r="G91" s="18" t="s">
        <v>487</v>
      </c>
      <c r="H91" s="18"/>
      <c r="I91" s="18"/>
      <c r="J91" s="18"/>
      <c r="K91" s="18"/>
      <c r="L91" s="41">
        <v>40</v>
      </c>
      <c r="M91" s="89">
        <v>40</v>
      </c>
      <c r="N91" s="41">
        <v>40</v>
      </c>
      <c r="O91" s="41">
        <v>40</v>
      </c>
      <c r="P91" s="41">
        <v>40</v>
      </c>
      <c r="Q91" s="41">
        <v>40</v>
      </c>
      <c r="R91" s="41">
        <v>40</v>
      </c>
      <c r="S91" s="41">
        <v>40</v>
      </c>
      <c r="T91" s="41">
        <v>40</v>
      </c>
      <c r="U91" s="41">
        <v>40</v>
      </c>
      <c r="V91" s="41">
        <v>40</v>
      </c>
      <c r="W91" s="41">
        <v>40</v>
      </c>
    </row>
    <row r="92" spans="1:23" ht="18" customHeight="1" x14ac:dyDescent="0.4">
      <c r="A92" s="75"/>
      <c r="B92" s="178"/>
      <c r="C92" s="181"/>
      <c r="D92" s="97"/>
      <c r="E92" s="17"/>
      <c r="F92" s="105">
        <v>19</v>
      </c>
      <c r="G92" s="18" t="s">
        <v>488</v>
      </c>
      <c r="H92" s="18"/>
      <c r="I92" s="18"/>
      <c r="J92" s="18"/>
      <c r="K92" s="18"/>
      <c r="L92" s="41">
        <v>60</v>
      </c>
      <c r="M92" s="89">
        <v>60</v>
      </c>
      <c r="N92" s="41">
        <v>60</v>
      </c>
      <c r="O92" s="41">
        <v>60</v>
      </c>
      <c r="P92" s="41">
        <v>60</v>
      </c>
      <c r="Q92" s="41">
        <v>60</v>
      </c>
      <c r="R92" s="41">
        <v>60</v>
      </c>
      <c r="S92" s="41">
        <v>60</v>
      </c>
      <c r="T92" s="41">
        <v>60</v>
      </c>
      <c r="U92" s="41">
        <v>60</v>
      </c>
      <c r="V92" s="41">
        <v>60</v>
      </c>
      <c r="W92" s="41">
        <v>60</v>
      </c>
    </row>
    <row r="93" spans="1:23" ht="18" customHeight="1" x14ac:dyDescent="0.4">
      <c r="A93" s="75"/>
      <c r="B93" s="178"/>
      <c r="C93" s="181"/>
      <c r="D93" s="97"/>
      <c r="E93" s="17"/>
      <c r="F93" s="105">
        <v>20</v>
      </c>
      <c r="G93" s="18" t="s">
        <v>489</v>
      </c>
      <c r="H93" s="18"/>
      <c r="I93" s="18"/>
      <c r="J93" s="18"/>
      <c r="K93" s="18"/>
      <c r="L93" s="41">
        <v>10</v>
      </c>
      <c r="M93" s="89">
        <v>10</v>
      </c>
      <c r="N93" s="41">
        <v>10</v>
      </c>
      <c r="O93" s="41">
        <v>10</v>
      </c>
      <c r="P93" s="41">
        <v>10</v>
      </c>
      <c r="Q93" s="41">
        <v>10</v>
      </c>
      <c r="R93" s="41">
        <v>10</v>
      </c>
      <c r="S93" s="41">
        <v>10</v>
      </c>
      <c r="T93" s="41">
        <v>10</v>
      </c>
      <c r="U93" s="41">
        <v>10</v>
      </c>
      <c r="V93" s="41">
        <v>10</v>
      </c>
      <c r="W93" s="41">
        <v>10</v>
      </c>
    </row>
    <row r="94" spans="1:23" ht="18" customHeight="1" x14ac:dyDescent="0.4">
      <c r="A94" s="75"/>
      <c r="B94" s="178"/>
      <c r="C94" s="181"/>
      <c r="D94" s="97"/>
      <c r="E94" s="17"/>
      <c r="F94" s="105">
        <v>21</v>
      </c>
      <c r="G94" s="18" t="s">
        <v>490</v>
      </c>
      <c r="H94" s="18"/>
      <c r="I94" s="18"/>
      <c r="J94" s="18"/>
      <c r="K94" s="18"/>
      <c r="L94" s="41">
        <v>20</v>
      </c>
      <c r="M94" s="89">
        <v>20</v>
      </c>
      <c r="N94" s="41">
        <v>20</v>
      </c>
      <c r="O94" s="41">
        <v>20</v>
      </c>
      <c r="P94" s="41">
        <v>20</v>
      </c>
      <c r="Q94" s="41">
        <v>20</v>
      </c>
      <c r="R94" s="41">
        <v>20</v>
      </c>
      <c r="S94" s="41">
        <v>20</v>
      </c>
      <c r="T94" s="41">
        <v>20</v>
      </c>
      <c r="U94" s="41">
        <v>20</v>
      </c>
      <c r="V94" s="41">
        <v>20</v>
      </c>
      <c r="W94" s="41">
        <v>20</v>
      </c>
    </row>
    <row r="95" spans="1:23" ht="18" customHeight="1" x14ac:dyDescent="0.4">
      <c r="A95" s="75"/>
      <c r="B95" s="178"/>
      <c r="C95" s="181"/>
      <c r="D95" s="97"/>
      <c r="E95" s="17"/>
      <c r="F95" s="105">
        <v>22</v>
      </c>
      <c r="G95" s="18" t="s">
        <v>491</v>
      </c>
      <c r="H95" s="18"/>
      <c r="I95" s="18"/>
      <c r="J95" s="18"/>
      <c r="K95" s="18"/>
      <c r="L95" s="41">
        <v>16</v>
      </c>
      <c r="M95" s="89">
        <v>16</v>
      </c>
      <c r="N95" s="41">
        <v>16</v>
      </c>
      <c r="O95" s="41">
        <v>16</v>
      </c>
      <c r="P95" s="41">
        <v>16</v>
      </c>
      <c r="Q95" s="41">
        <v>16</v>
      </c>
      <c r="R95" s="41">
        <v>16</v>
      </c>
      <c r="S95" s="41">
        <v>16</v>
      </c>
      <c r="T95" s="41">
        <v>16</v>
      </c>
      <c r="U95" s="41">
        <v>16</v>
      </c>
      <c r="V95" s="41">
        <v>16</v>
      </c>
      <c r="W95" s="41">
        <v>16</v>
      </c>
    </row>
    <row r="96" spans="1:23" ht="18" customHeight="1" x14ac:dyDescent="0.4">
      <c r="A96" s="75"/>
      <c r="B96" s="178"/>
      <c r="C96" s="181"/>
      <c r="D96" s="97"/>
      <c r="E96" s="17"/>
      <c r="F96" s="105">
        <v>23</v>
      </c>
      <c r="G96" s="18" t="s">
        <v>492</v>
      </c>
      <c r="H96" s="18"/>
      <c r="I96" s="18"/>
      <c r="J96" s="18"/>
      <c r="K96" s="18"/>
      <c r="L96" s="41">
        <v>348</v>
      </c>
      <c r="M96" s="89">
        <v>348</v>
      </c>
      <c r="N96" s="41">
        <v>348</v>
      </c>
      <c r="O96" s="41">
        <v>348</v>
      </c>
      <c r="P96" s="41">
        <v>348</v>
      </c>
      <c r="Q96" s="41">
        <v>348</v>
      </c>
      <c r="R96" s="41">
        <v>348</v>
      </c>
      <c r="S96" s="41">
        <v>348</v>
      </c>
      <c r="T96" s="41">
        <v>348</v>
      </c>
      <c r="U96" s="41">
        <v>348</v>
      </c>
      <c r="V96" s="41">
        <v>348</v>
      </c>
      <c r="W96" s="41">
        <v>348</v>
      </c>
    </row>
    <row r="97" spans="1:26" ht="18" customHeight="1" x14ac:dyDescent="0.4">
      <c r="A97" s="75"/>
      <c r="B97" s="178"/>
      <c r="C97" s="181"/>
      <c r="D97" s="97"/>
      <c r="E97" s="17"/>
      <c r="F97" s="105">
        <v>24</v>
      </c>
      <c r="G97" s="18" t="s">
        <v>493</v>
      </c>
      <c r="H97" s="18"/>
      <c r="I97" s="18"/>
      <c r="J97" s="18"/>
      <c r="K97" s="18"/>
      <c r="L97" s="41">
        <v>20</v>
      </c>
      <c r="M97" s="89">
        <v>20</v>
      </c>
      <c r="N97" s="41">
        <v>20</v>
      </c>
      <c r="O97" s="41">
        <v>20</v>
      </c>
      <c r="P97" s="41">
        <v>20</v>
      </c>
      <c r="Q97" s="41">
        <v>20</v>
      </c>
      <c r="R97" s="41">
        <v>20</v>
      </c>
      <c r="S97" s="41">
        <v>20</v>
      </c>
      <c r="T97" s="41">
        <v>20</v>
      </c>
      <c r="U97" s="41">
        <v>20</v>
      </c>
      <c r="V97" s="41">
        <v>20</v>
      </c>
      <c r="W97" s="41">
        <v>20</v>
      </c>
    </row>
    <row r="98" spans="1:26" ht="18" customHeight="1" x14ac:dyDescent="0.4">
      <c r="A98" s="75"/>
      <c r="B98" s="178"/>
      <c r="C98" s="181"/>
      <c r="D98" s="97"/>
      <c r="E98" s="17"/>
      <c r="F98" s="105">
        <v>25</v>
      </c>
      <c r="G98" s="18" t="s">
        <v>494</v>
      </c>
      <c r="H98" s="18"/>
      <c r="I98" s="18"/>
      <c r="J98" s="18"/>
      <c r="K98" s="18"/>
      <c r="L98" s="41">
        <v>900</v>
      </c>
      <c r="M98" s="89">
        <v>900</v>
      </c>
      <c r="N98" s="41">
        <v>900</v>
      </c>
      <c r="O98" s="41">
        <v>900</v>
      </c>
      <c r="P98" s="41">
        <v>900</v>
      </c>
      <c r="Q98" s="41">
        <v>900</v>
      </c>
      <c r="R98" s="41">
        <v>900</v>
      </c>
      <c r="S98" s="41">
        <v>900</v>
      </c>
      <c r="T98" s="41">
        <v>900</v>
      </c>
      <c r="U98" s="41">
        <v>900</v>
      </c>
      <c r="V98" s="41">
        <v>900</v>
      </c>
      <c r="W98" s="41">
        <v>900</v>
      </c>
    </row>
    <row r="99" spans="1:26" ht="18" customHeight="1" x14ac:dyDescent="0.4">
      <c r="A99" s="75"/>
      <c r="B99" s="179"/>
      <c r="C99" s="182"/>
      <c r="D99" s="97"/>
      <c r="E99" s="16" t="s">
        <v>551</v>
      </c>
      <c r="F99" s="24"/>
      <c r="G99" s="24"/>
      <c r="H99" s="24"/>
      <c r="I99" s="24"/>
      <c r="J99" s="24"/>
      <c r="K99" s="24"/>
      <c r="L99" s="41">
        <f>SUM(L100:L124)</f>
        <v>0</v>
      </c>
      <c r="M99" s="41">
        <f t="shared" ref="M99:W99" si="8">SUM(M100:M124)</f>
        <v>0</v>
      </c>
      <c r="N99" s="41">
        <f t="shared" si="8"/>
        <v>0</v>
      </c>
      <c r="O99" s="41">
        <f t="shared" si="8"/>
        <v>0</v>
      </c>
      <c r="P99" s="41">
        <f t="shared" si="8"/>
        <v>0</v>
      </c>
      <c r="Q99" s="41">
        <f t="shared" si="8"/>
        <v>0</v>
      </c>
      <c r="R99" s="41">
        <f t="shared" si="8"/>
        <v>0</v>
      </c>
      <c r="S99" s="41">
        <f t="shared" si="8"/>
        <v>0</v>
      </c>
      <c r="T99" s="41">
        <f t="shared" si="8"/>
        <v>0</v>
      </c>
      <c r="U99" s="41">
        <f t="shared" si="8"/>
        <v>0</v>
      </c>
      <c r="V99" s="41">
        <f t="shared" si="8"/>
        <v>0</v>
      </c>
      <c r="W99" s="41">
        <f t="shared" si="8"/>
        <v>0</v>
      </c>
      <c r="Z99" s="19"/>
    </row>
    <row r="100" spans="1:26" ht="18" customHeight="1" x14ac:dyDescent="0.4">
      <c r="A100" s="75"/>
      <c r="B100" s="178"/>
      <c r="C100" s="181"/>
      <c r="D100" s="97"/>
      <c r="E100" s="17"/>
      <c r="F100" s="105">
        <v>1</v>
      </c>
      <c r="G100" s="18" t="s">
        <v>470</v>
      </c>
      <c r="H100" s="24"/>
      <c r="I100" s="24"/>
      <c r="J100" s="24"/>
      <c r="K100" s="24"/>
      <c r="L100" s="41">
        <v>0</v>
      </c>
      <c r="M100" s="41">
        <v>0</v>
      </c>
      <c r="N100" s="41">
        <v>0</v>
      </c>
      <c r="O100" s="41">
        <v>0</v>
      </c>
      <c r="P100" s="41">
        <v>0</v>
      </c>
      <c r="Q100" s="41">
        <v>0</v>
      </c>
      <c r="R100" s="41">
        <v>0</v>
      </c>
      <c r="S100" s="41">
        <v>0</v>
      </c>
      <c r="T100" s="41">
        <v>0</v>
      </c>
      <c r="U100" s="41">
        <v>0</v>
      </c>
      <c r="V100" s="41">
        <v>0</v>
      </c>
      <c r="W100" s="41">
        <v>0</v>
      </c>
    </row>
    <row r="101" spans="1:26" ht="18" customHeight="1" x14ac:dyDescent="0.4">
      <c r="A101" s="75"/>
      <c r="B101" s="178"/>
      <c r="C101" s="181"/>
      <c r="D101" s="97"/>
      <c r="E101" s="17"/>
      <c r="F101" s="105">
        <v>2</v>
      </c>
      <c r="G101" s="18" t="s">
        <v>471</v>
      </c>
      <c r="H101" s="18"/>
      <c r="I101" s="18"/>
      <c r="J101" s="18"/>
      <c r="K101" s="18"/>
      <c r="L101" s="41">
        <v>0</v>
      </c>
      <c r="M101" s="41">
        <v>0</v>
      </c>
      <c r="N101" s="41">
        <v>0</v>
      </c>
      <c r="O101" s="41">
        <v>0</v>
      </c>
      <c r="P101" s="41">
        <v>0</v>
      </c>
      <c r="Q101" s="41">
        <v>0</v>
      </c>
      <c r="R101" s="41">
        <v>0</v>
      </c>
      <c r="S101" s="41">
        <v>0</v>
      </c>
      <c r="T101" s="41">
        <v>0</v>
      </c>
      <c r="U101" s="41">
        <v>0</v>
      </c>
      <c r="V101" s="41">
        <v>0</v>
      </c>
      <c r="W101" s="41">
        <v>0</v>
      </c>
    </row>
    <row r="102" spans="1:26" ht="18" customHeight="1" x14ac:dyDescent="0.4">
      <c r="A102" s="75"/>
      <c r="B102" s="178"/>
      <c r="C102" s="181"/>
      <c r="D102" s="97"/>
      <c r="E102" s="17"/>
      <c r="F102" s="105">
        <v>3</v>
      </c>
      <c r="G102" s="18" t="s">
        <v>472</v>
      </c>
      <c r="H102" s="18"/>
      <c r="I102" s="18"/>
      <c r="J102" s="18"/>
      <c r="K102" s="18"/>
      <c r="L102" s="41">
        <v>0</v>
      </c>
      <c r="M102" s="41">
        <v>0</v>
      </c>
      <c r="N102" s="41">
        <v>0</v>
      </c>
      <c r="O102" s="41">
        <v>0</v>
      </c>
      <c r="P102" s="41">
        <v>0</v>
      </c>
      <c r="Q102" s="41">
        <v>0</v>
      </c>
      <c r="R102" s="41">
        <v>0</v>
      </c>
      <c r="S102" s="41">
        <v>0</v>
      </c>
      <c r="T102" s="41">
        <v>0</v>
      </c>
      <c r="U102" s="41">
        <v>0</v>
      </c>
      <c r="V102" s="41">
        <v>0</v>
      </c>
      <c r="W102" s="41">
        <v>0</v>
      </c>
    </row>
    <row r="103" spans="1:26" ht="18" customHeight="1" x14ac:dyDescent="0.4">
      <c r="A103" s="75"/>
      <c r="B103" s="178"/>
      <c r="C103" s="181"/>
      <c r="D103" s="97"/>
      <c r="E103" s="17"/>
      <c r="F103" s="105">
        <v>4</v>
      </c>
      <c r="G103" s="18" t="s">
        <v>473</v>
      </c>
      <c r="H103" s="18"/>
      <c r="I103" s="18"/>
      <c r="J103" s="18"/>
      <c r="K103" s="18"/>
      <c r="L103" s="41">
        <v>0</v>
      </c>
      <c r="M103" s="41">
        <v>0</v>
      </c>
      <c r="N103" s="41">
        <v>0</v>
      </c>
      <c r="O103" s="41">
        <v>0</v>
      </c>
      <c r="P103" s="41">
        <v>0</v>
      </c>
      <c r="Q103" s="41">
        <v>0</v>
      </c>
      <c r="R103" s="41">
        <v>0</v>
      </c>
      <c r="S103" s="41">
        <v>0</v>
      </c>
      <c r="T103" s="41">
        <v>0</v>
      </c>
      <c r="U103" s="41">
        <v>0</v>
      </c>
      <c r="V103" s="41">
        <v>0</v>
      </c>
      <c r="W103" s="41">
        <v>0</v>
      </c>
    </row>
    <row r="104" spans="1:26" ht="18" customHeight="1" x14ac:dyDescent="0.4">
      <c r="A104" s="75"/>
      <c r="B104" s="178"/>
      <c r="C104" s="181"/>
      <c r="D104" s="97"/>
      <c r="E104" s="17"/>
      <c r="F104" s="105">
        <v>5</v>
      </c>
      <c r="G104" s="18" t="s">
        <v>474</v>
      </c>
      <c r="H104" s="18"/>
      <c r="I104" s="18"/>
      <c r="J104" s="18"/>
      <c r="K104" s="18"/>
      <c r="L104" s="41">
        <v>0</v>
      </c>
      <c r="M104" s="41">
        <v>0</v>
      </c>
      <c r="N104" s="41">
        <v>0</v>
      </c>
      <c r="O104" s="41">
        <v>0</v>
      </c>
      <c r="P104" s="41">
        <v>0</v>
      </c>
      <c r="Q104" s="41">
        <v>0</v>
      </c>
      <c r="R104" s="41">
        <v>0</v>
      </c>
      <c r="S104" s="41">
        <v>0</v>
      </c>
      <c r="T104" s="41">
        <v>0</v>
      </c>
      <c r="U104" s="41">
        <v>0</v>
      </c>
      <c r="V104" s="41">
        <v>0</v>
      </c>
      <c r="W104" s="41">
        <v>0</v>
      </c>
    </row>
    <row r="105" spans="1:26" ht="18" customHeight="1" x14ac:dyDescent="0.4">
      <c r="A105" s="75"/>
      <c r="B105" s="178"/>
      <c r="C105" s="181"/>
      <c r="D105" s="97"/>
      <c r="E105" s="17"/>
      <c r="F105" s="105">
        <v>6</v>
      </c>
      <c r="G105" s="18" t="s">
        <v>475</v>
      </c>
      <c r="H105" s="18"/>
      <c r="I105" s="18"/>
      <c r="J105" s="18"/>
      <c r="K105" s="18"/>
      <c r="L105" s="41">
        <v>0</v>
      </c>
      <c r="M105" s="41">
        <v>0</v>
      </c>
      <c r="N105" s="41">
        <v>0</v>
      </c>
      <c r="O105" s="41">
        <v>0</v>
      </c>
      <c r="P105" s="41">
        <v>0</v>
      </c>
      <c r="Q105" s="41">
        <v>0</v>
      </c>
      <c r="R105" s="41">
        <v>0</v>
      </c>
      <c r="S105" s="41">
        <v>0</v>
      </c>
      <c r="T105" s="41">
        <v>0</v>
      </c>
      <c r="U105" s="41">
        <v>0</v>
      </c>
      <c r="V105" s="41">
        <v>0</v>
      </c>
      <c r="W105" s="41">
        <v>0</v>
      </c>
    </row>
    <row r="106" spans="1:26" ht="18" customHeight="1" x14ac:dyDescent="0.4">
      <c r="A106" s="75"/>
      <c r="B106" s="178"/>
      <c r="C106" s="181"/>
      <c r="D106" s="97"/>
      <c r="E106" s="17"/>
      <c r="F106" s="105">
        <v>7</v>
      </c>
      <c r="G106" s="18" t="s">
        <v>476</v>
      </c>
      <c r="H106" s="18"/>
      <c r="I106" s="18"/>
      <c r="J106" s="18"/>
      <c r="K106" s="18"/>
      <c r="L106" s="41">
        <v>0</v>
      </c>
      <c r="M106" s="41">
        <v>0</v>
      </c>
      <c r="N106" s="41">
        <v>0</v>
      </c>
      <c r="O106" s="41">
        <v>0</v>
      </c>
      <c r="P106" s="41">
        <v>0</v>
      </c>
      <c r="Q106" s="41">
        <v>0</v>
      </c>
      <c r="R106" s="41">
        <v>0</v>
      </c>
      <c r="S106" s="41">
        <v>0</v>
      </c>
      <c r="T106" s="41">
        <v>0</v>
      </c>
      <c r="U106" s="41">
        <v>0</v>
      </c>
      <c r="V106" s="41">
        <v>0</v>
      </c>
      <c r="W106" s="41">
        <v>0</v>
      </c>
    </row>
    <row r="107" spans="1:26" ht="18" customHeight="1" x14ac:dyDescent="0.4">
      <c r="A107" s="75"/>
      <c r="B107" s="178"/>
      <c r="C107" s="181"/>
      <c r="D107" s="97"/>
      <c r="E107" s="17"/>
      <c r="F107" s="105">
        <v>8</v>
      </c>
      <c r="G107" s="18" t="s">
        <v>477</v>
      </c>
      <c r="H107" s="18"/>
      <c r="I107" s="18"/>
      <c r="J107" s="18"/>
      <c r="K107" s="18"/>
      <c r="L107" s="41">
        <v>0</v>
      </c>
      <c r="M107" s="41">
        <v>0</v>
      </c>
      <c r="N107" s="41">
        <v>0</v>
      </c>
      <c r="O107" s="41">
        <v>0</v>
      </c>
      <c r="P107" s="41">
        <v>0</v>
      </c>
      <c r="Q107" s="41">
        <v>0</v>
      </c>
      <c r="R107" s="41">
        <v>0</v>
      </c>
      <c r="S107" s="41">
        <v>0</v>
      </c>
      <c r="T107" s="41">
        <v>0</v>
      </c>
      <c r="U107" s="41">
        <v>0</v>
      </c>
      <c r="V107" s="41">
        <v>0</v>
      </c>
      <c r="W107" s="41">
        <v>0</v>
      </c>
    </row>
    <row r="108" spans="1:26" ht="18" customHeight="1" x14ac:dyDescent="0.4">
      <c r="A108" s="75"/>
      <c r="B108" s="178"/>
      <c r="C108" s="181"/>
      <c r="D108" s="97"/>
      <c r="E108" s="17"/>
      <c r="F108" s="105">
        <v>9</v>
      </c>
      <c r="G108" s="18" t="s">
        <v>478</v>
      </c>
      <c r="H108" s="18"/>
      <c r="I108" s="18"/>
      <c r="J108" s="18"/>
      <c r="K108" s="18"/>
      <c r="L108" s="41">
        <v>0</v>
      </c>
      <c r="M108" s="41">
        <v>0</v>
      </c>
      <c r="N108" s="41">
        <v>0</v>
      </c>
      <c r="O108" s="41">
        <v>0</v>
      </c>
      <c r="P108" s="41">
        <v>0</v>
      </c>
      <c r="Q108" s="41">
        <v>0</v>
      </c>
      <c r="R108" s="41">
        <v>0</v>
      </c>
      <c r="S108" s="41">
        <v>0</v>
      </c>
      <c r="T108" s="41">
        <v>0</v>
      </c>
      <c r="U108" s="41">
        <v>0</v>
      </c>
      <c r="V108" s="41">
        <v>0</v>
      </c>
      <c r="W108" s="41">
        <v>0</v>
      </c>
    </row>
    <row r="109" spans="1:26" ht="18" customHeight="1" x14ac:dyDescent="0.4">
      <c r="A109" s="75"/>
      <c r="B109" s="178"/>
      <c r="C109" s="181"/>
      <c r="D109" s="97"/>
      <c r="E109" s="17"/>
      <c r="F109" s="105">
        <v>10</v>
      </c>
      <c r="G109" s="18" t="s">
        <v>479</v>
      </c>
      <c r="H109" s="18"/>
      <c r="I109" s="18"/>
      <c r="J109" s="18"/>
      <c r="K109" s="18"/>
      <c r="L109" s="41">
        <v>0</v>
      </c>
      <c r="M109" s="41">
        <v>0</v>
      </c>
      <c r="N109" s="41">
        <v>0</v>
      </c>
      <c r="O109" s="41">
        <v>0</v>
      </c>
      <c r="P109" s="41">
        <v>0</v>
      </c>
      <c r="Q109" s="41">
        <v>0</v>
      </c>
      <c r="R109" s="41">
        <v>0</v>
      </c>
      <c r="S109" s="41">
        <v>0</v>
      </c>
      <c r="T109" s="41">
        <v>0</v>
      </c>
      <c r="U109" s="41">
        <v>0</v>
      </c>
      <c r="V109" s="41">
        <v>0</v>
      </c>
      <c r="W109" s="41">
        <v>0</v>
      </c>
    </row>
    <row r="110" spans="1:26" ht="18" customHeight="1" x14ac:dyDescent="0.4">
      <c r="A110" s="75"/>
      <c r="B110" s="178"/>
      <c r="C110" s="181"/>
      <c r="D110" s="97"/>
      <c r="E110" s="17"/>
      <c r="F110" s="105">
        <v>11</v>
      </c>
      <c r="G110" s="18" t="s">
        <v>480</v>
      </c>
      <c r="H110" s="18"/>
      <c r="I110" s="18"/>
      <c r="J110" s="18"/>
      <c r="K110" s="18"/>
      <c r="L110" s="41">
        <v>0</v>
      </c>
      <c r="M110" s="41">
        <v>0</v>
      </c>
      <c r="N110" s="41">
        <v>0</v>
      </c>
      <c r="O110" s="41">
        <v>0</v>
      </c>
      <c r="P110" s="41">
        <v>0</v>
      </c>
      <c r="Q110" s="41">
        <v>0</v>
      </c>
      <c r="R110" s="41">
        <v>0</v>
      </c>
      <c r="S110" s="41">
        <v>0</v>
      </c>
      <c r="T110" s="41">
        <v>0</v>
      </c>
      <c r="U110" s="41">
        <v>0</v>
      </c>
      <c r="V110" s="41">
        <v>0</v>
      </c>
      <c r="W110" s="41">
        <v>0</v>
      </c>
    </row>
    <row r="111" spans="1:26" ht="18" customHeight="1" x14ac:dyDescent="0.4">
      <c r="A111" s="75"/>
      <c r="B111" s="178"/>
      <c r="C111" s="181"/>
      <c r="D111" s="97"/>
      <c r="E111" s="17"/>
      <c r="F111" s="105">
        <v>12</v>
      </c>
      <c r="G111" s="18" t="s">
        <v>481</v>
      </c>
      <c r="H111" s="18"/>
      <c r="I111" s="18"/>
      <c r="J111" s="18"/>
      <c r="K111" s="18"/>
      <c r="L111" s="41">
        <v>0</v>
      </c>
      <c r="M111" s="41">
        <v>0</v>
      </c>
      <c r="N111" s="41">
        <v>0</v>
      </c>
      <c r="O111" s="41">
        <v>0</v>
      </c>
      <c r="P111" s="41">
        <v>0</v>
      </c>
      <c r="Q111" s="41">
        <v>0</v>
      </c>
      <c r="R111" s="41">
        <v>0</v>
      </c>
      <c r="S111" s="41">
        <v>0</v>
      </c>
      <c r="T111" s="41">
        <v>0</v>
      </c>
      <c r="U111" s="41">
        <v>0</v>
      </c>
      <c r="V111" s="41">
        <v>0</v>
      </c>
      <c r="W111" s="41">
        <v>0</v>
      </c>
    </row>
    <row r="112" spans="1:26" ht="18" customHeight="1" x14ac:dyDescent="0.4">
      <c r="A112" s="75"/>
      <c r="B112" s="178"/>
      <c r="C112" s="181"/>
      <c r="D112" s="97"/>
      <c r="E112" s="17"/>
      <c r="F112" s="105">
        <v>13</v>
      </c>
      <c r="G112" s="18" t="s">
        <v>482</v>
      </c>
      <c r="H112" s="18"/>
      <c r="I112" s="18"/>
      <c r="J112" s="18"/>
      <c r="K112" s="18"/>
      <c r="L112" s="41">
        <v>0</v>
      </c>
      <c r="M112" s="41">
        <v>0</v>
      </c>
      <c r="N112" s="41">
        <v>0</v>
      </c>
      <c r="O112" s="41">
        <v>0</v>
      </c>
      <c r="P112" s="41">
        <v>0</v>
      </c>
      <c r="Q112" s="41">
        <v>0</v>
      </c>
      <c r="R112" s="41">
        <v>0</v>
      </c>
      <c r="S112" s="41">
        <v>0</v>
      </c>
      <c r="T112" s="41">
        <v>0</v>
      </c>
      <c r="U112" s="41">
        <v>0</v>
      </c>
      <c r="V112" s="41">
        <v>0</v>
      </c>
      <c r="W112" s="41">
        <v>0</v>
      </c>
    </row>
    <row r="113" spans="1:23" ht="18" customHeight="1" x14ac:dyDescent="0.4">
      <c r="A113" s="75"/>
      <c r="B113" s="178"/>
      <c r="C113" s="181"/>
      <c r="D113" s="97"/>
      <c r="E113" s="17"/>
      <c r="F113" s="105">
        <v>14</v>
      </c>
      <c r="G113" s="18" t="s">
        <v>483</v>
      </c>
      <c r="H113" s="18"/>
      <c r="I113" s="18"/>
      <c r="J113" s="18"/>
      <c r="K113" s="18"/>
      <c r="L113" s="41">
        <v>0</v>
      </c>
      <c r="M113" s="41">
        <v>0</v>
      </c>
      <c r="N113" s="41">
        <v>0</v>
      </c>
      <c r="O113" s="41">
        <v>0</v>
      </c>
      <c r="P113" s="41">
        <v>0</v>
      </c>
      <c r="Q113" s="41">
        <v>0</v>
      </c>
      <c r="R113" s="41">
        <v>0</v>
      </c>
      <c r="S113" s="41">
        <v>0</v>
      </c>
      <c r="T113" s="41">
        <v>0</v>
      </c>
      <c r="U113" s="41">
        <v>0</v>
      </c>
      <c r="V113" s="41">
        <v>0</v>
      </c>
      <c r="W113" s="41">
        <v>0</v>
      </c>
    </row>
    <row r="114" spans="1:23" ht="18" customHeight="1" x14ac:dyDescent="0.4">
      <c r="A114" s="75"/>
      <c r="B114" s="178"/>
      <c r="C114" s="181"/>
      <c r="D114" s="97"/>
      <c r="E114" s="17"/>
      <c r="F114" s="105">
        <v>15</v>
      </c>
      <c r="G114" s="18" t="s">
        <v>484</v>
      </c>
      <c r="H114" s="18"/>
      <c r="I114" s="18"/>
      <c r="J114" s="18"/>
      <c r="K114" s="18"/>
      <c r="L114" s="41">
        <v>0</v>
      </c>
      <c r="M114" s="41">
        <v>0</v>
      </c>
      <c r="N114" s="41">
        <v>0</v>
      </c>
      <c r="O114" s="41">
        <v>0</v>
      </c>
      <c r="P114" s="41">
        <v>0</v>
      </c>
      <c r="Q114" s="41">
        <v>0</v>
      </c>
      <c r="R114" s="41">
        <v>0</v>
      </c>
      <c r="S114" s="41">
        <v>0</v>
      </c>
      <c r="T114" s="41">
        <v>0</v>
      </c>
      <c r="U114" s="41">
        <v>0</v>
      </c>
      <c r="V114" s="41">
        <v>0</v>
      </c>
      <c r="W114" s="41">
        <v>0</v>
      </c>
    </row>
    <row r="115" spans="1:23" ht="18" customHeight="1" x14ac:dyDescent="0.4">
      <c r="A115" s="75"/>
      <c r="B115" s="178"/>
      <c r="C115" s="181"/>
      <c r="D115" s="97"/>
      <c r="E115" s="17"/>
      <c r="F115" s="105">
        <v>16</v>
      </c>
      <c r="G115" s="18" t="s">
        <v>485</v>
      </c>
      <c r="H115" s="18"/>
      <c r="I115" s="18"/>
      <c r="J115" s="18"/>
      <c r="K115" s="18"/>
      <c r="L115" s="41">
        <v>0</v>
      </c>
      <c r="M115" s="41">
        <v>0</v>
      </c>
      <c r="N115" s="41">
        <v>0</v>
      </c>
      <c r="O115" s="41">
        <v>0</v>
      </c>
      <c r="P115" s="41">
        <v>0</v>
      </c>
      <c r="Q115" s="41">
        <v>0</v>
      </c>
      <c r="R115" s="41">
        <v>0</v>
      </c>
      <c r="S115" s="41">
        <v>0</v>
      </c>
      <c r="T115" s="41">
        <v>0</v>
      </c>
      <c r="U115" s="41">
        <v>0</v>
      </c>
      <c r="V115" s="41">
        <v>0</v>
      </c>
      <c r="W115" s="41">
        <v>0</v>
      </c>
    </row>
    <row r="116" spans="1:23" ht="18" customHeight="1" x14ac:dyDescent="0.4">
      <c r="A116" s="75"/>
      <c r="B116" s="178"/>
      <c r="C116" s="181"/>
      <c r="D116" s="97"/>
      <c r="E116" s="17"/>
      <c r="F116" s="105">
        <v>17</v>
      </c>
      <c r="G116" s="18" t="s">
        <v>486</v>
      </c>
      <c r="H116" s="18"/>
      <c r="I116" s="18"/>
      <c r="J116" s="18"/>
      <c r="K116" s="18"/>
      <c r="L116" s="41">
        <v>0</v>
      </c>
      <c r="M116" s="41">
        <v>0</v>
      </c>
      <c r="N116" s="41">
        <v>0</v>
      </c>
      <c r="O116" s="41">
        <v>0</v>
      </c>
      <c r="P116" s="41">
        <v>0</v>
      </c>
      <c r="Q116" s="41">
        <v>0</v>
      </c>
      <c r="R116" s="41">
        <v>0</v>
      </c>
      <c r="S116" s="41">
        <v>0</v>
      </c>
      <c r="T116" s="41">
        <v>0</v>
      </c>
      <c r="U116" s="41">
        <v>0</v>
      </c>
      <c r="V116" s="41">
        <v>0</v>
      </c>
      <c r="W116" s="41">
        <v>0</v>
      </c>
    </row>
    <row r="117" spans="1:23" ht="18" customHeight="1" x14ac:dyDescent="0.4">
      <c r="A117" s="75"/>
      <c r="B117" s="178"/>
      <c r="C117" s="181"/>
      <c r="D117" s="97"/>
      <c r="E117" s="17"/>
      <c r="F117" s="105">
        <v>18</v>
      </c>
      <c r="G117" s="18" t="s">
        <v>487</v>
      </c>
      <c r="H117" s="18"/>
      <c r="I117" s="18"/>
      <c r="J117" s="18"/>
      <c r="K117" s="18"/>
      <c r="L117" s="41">
        <v>0</v>
      </c>
      <c r="M117" s="41">
        <v>0</v>
      </c>
      <c r="N117" s="41">
        <v>0</v>
      </c>
      <c r="O117" s="41">
        <v>0</v>
      </c>
      <c r="P117" s="41">
        <v>0</v>
      </c>
      <c r="Q117" s="41">
        <v>0</v>
      </c>
      <c r="R117" s="41">
        <v>0</v>
      </c>
      <c r="S117" s="41">
        <v>0</v>
      </c>
      <c r="T117" s="41">
        <v>0</v>
      </c>
      <c r="U117" s="41">
        <v>0</v>
      </c>
      <c r="V117" s="41">
        <v>0</v>
      </c>
      <c r="W117" s="41">
        <v>0</v>
      </c>
    </row>
    <row r="118" spans="1:23" ht="18" customHeight="1" x14ac:dyDescent="0.4">
      <c r="A118" s="75"/>
      <c r="B118" s="178"/>
      <c r="C118" s="181"/>
      <c r="D118" s="97"/>
      <c r="E118" s="17"/>
      <c r="F118" s="105">
        <v>19</v>
      </c>
      <c r="G118" s="18" t="s">
        <v>488</v>
      </c>
      <c r="H118" s="18"/>
      <c r="I118" s="18"/>
      <c r="J118" s="18"/>
      <c r="K118" s="18"/>
      <c r="L118" s="41">
        <v>0</v>
      </c>
      <c r="M118" s="41">
        <v>0</v>
      </c>
      <c r="N118" s="41">
        <v>0</v>
      </c>
      <c r="O118" s="41">
        <v>0</v>
      </c>
      <c r="P118" s="41">
        <v>0</v>
      </c>
      <c r="Q118" s="41">
        <v>0</v>
      </c>
      <c r="R118" s="41">
        <v>0</v>
      </c>
      <c r="S118" s="41">
        <v>0</v>
      </c>
      <c r="T118" s="41">
        <v>0</v>
      </c>
      <c r="U118" s="41">
        <v>0</v>
      </c>
      <c r="V118" s="41">
        <v>0</v>
      </c>
      <c r="W118" s="41">
        <v>0</v>
      </c>
    </row>
    <row r="119" spans="1:23" ht="18" customHeight="1" x14ac:dyDescent="0.4">
      <c r="A119" s="75"/>
      <c r="B119" s="178"/>
      <c r="C119" s="181"/>
      <c r="D119" s="97"/>
      <c r="E119" s="17"/>
      <c r="F119" s="105">
        <v>20</v>
      </c>
      <c r="G119" s="18" t="s">
        <v>489</v>
      </c>
      <c r="H119" s="18"/>
      <c r="I119" s="18"/>
      <c r="J119" s="18"/>
      <c r="K119" s="18"/>
      <c r="L119" s="41">
        <v>0</v>
      </c>
      <c r="M119" s="41">
        <v>0</v>
      </c>
      <c r="N119" s="41">
        <v>0</v>
      </c>
      <c r="O119" s="41">
        <v>0</v>
      </c>
      <c r="P119" s="41">
        <v>0</v>
      </c>
      <c r="Q119" s="41">
        <v>0</v>
      </c>
      <c r="R119" s="41">
        <v>0</v>
      </c>
      <c r="S119" s="41">
        <v>0</v>
      </c>
      <c r="T119" s="41">
        <v>0</v>
      </c>
      <c r="U119" s="41">
        <v>0</v>
      </c>
      <c r="V119" s="41">
        <v>0</v>
      </c>
      <c r="W119" s="41">
        <v>0</v>
      </c>
    </row>
    <row r="120" spans="1:23" ht="18" customHeight="1" x14ac:dyDescent="0.4">
      <c r="A120" s="75"/>
      <c r="B120" s="178"/>
      <c r="C120" s="181"/>
      <c r="D120" s="97"/>
      <c r="E120" s="17"/>
      <c r="F120" s="105">
        <v>21</v>
      </c>
      <c r="G120" s="18" t="s">
        <v>490</v>
      </c>
      <c r="H120" s="18"/>
      <c r="I120" s="18"/>
      <c r="J120" s="18"/>
      <c r="K120" s="18"/>
      <c r="L120" s="41">
        <v>0</v>
      </c>
      <c r="M120" s="41">
        <v>0</v>
      </c>
      <c r="N120" s="41">
        <v>0</v>
      </c>
      <c r="O120" s="41">
        <v>0</v>
      </c>
      <c r="P120" s="41">
        <v>0</v>
      </c>
      <c r="Q120" s="41">
        <v>0</v>
      </c>
      <c r="R120" s="41">
        <v>0</v>
      </c>
      <c r="S120" s="41">
        <v>0</v>
      </c>
      <c r="T120" s="41">
        <v>0</v>
      </c>
      <c r="U120" s="41">
        <v>0</v>
      </c>
      <c r="V120" s="41">
        <v>0</v>
      </c>
      <c r="W120" s="41">
        <v>0</v>
      </c>
    </row>
    <row r="121" spans="1:23" ht="18" customHeight="1" x14ac:dyDescent="0.4">
      <c r="A121" s="75"/>
      <c r="B121" s="178"/>
      <c r="C121" s="181"/>
      <c r="D121" s="97"/>
      <c r="E121" s="17"/>
      <c r="F121" s="105">
        <v>22</v>
      </c>
      <c r="G121" s="18" t="s">
        <v>491</v>
      </c>
      <c r="H121" s="18"/>
      <c r="I121" s="18"/>
      <c r="J121" s="18"/>
      <c r="K121" s="18"/>
      <c r="L121" s="41">
        <v>0</v>
      </c>
      <c r="M121" s="41">
        <v>0</v>
      </c>
      <c r="N121" s="41">
        <v>0</v>
      </c>
      <c r="O121" s="41">
        <v>0</v>
      </c>
      <c r="P121" s="41">
        <v>0</v>
      </c>
      <c r="Q121" s="41">
        <v>0</v>
      </c>
      <c r="R121" s="41">
        <v>0</v>
      </c>
      <c r="S121" s="41">
        <v>0</v>
      </c>
      <c r="T121" s="41">
        <v>0</v>
      </c>
      <c r="U121" s="41">
        <v>0</v>
      </c>
      <c r="V121" s="41">
        <v>0</v>
      </c>
      <c r="W121" s="41">
        <v>0</v>
      </c>
    </row>
    <row r="122" spans="1:23" ht="18" customHeight="1" x14ac:dyDescent="0.4">
      <c r="A122" s="75"/>
      <c r="B122" s="178"/>
      <c r="C122" s="181"/>
      <c r="D122" s="97"/>
      <c r="E122" s="17"/>
      <c r="F122" s="105">
        <v>23</v>
      </c>
      <c r="G122" s="18" t="s">
        <v>492</v>
      </c>
      <c r="H122" s="18"/>
      <c r="I122" s="18"/>
      <c r="J122" s="18"/>
      <c r="K122" s="18"/>
      <c r="L122" s="41">
        <v>0</v>
      </c>
      <c r="M122" s="41">
        <v>0</v>
      </c>
      <c r="N122" s="41">
        <v>0</v>
      </c>
      <c r="O122" s="41">
        <v>0</v>
      </c>
      <c r="P122" s="41">
        <v>0</v>
      </c>
      <c r="Q122" s="41">
        <v>0</v>
      </c>
      <c r="R122" s="41">
        <v>0</v>
      </c>
      <c r="S122" s="41">
        <v>0</v>
      </c>
      <c r="T122" s="41">
        <v>0</v>
      </c>
      <c r="U122" s="41">
        <v>0</v>
      </c>
      <c r="V122" s="41">
        <v>0</v>
      </c>
      <c r="W122" s="41">
        <v>0</v>
      </c>
    </row>
    <row r="123" spans="1:23" ht="18" customHeight="1" x14ac:dyDescent="0.4">
      <c r="A123" s="75"/>
      <c r="B123" s="178"/>
      <c r="C123" s="181"/>
      <c r="D123" s="97"/>
      <c r="E123" s="17"/>
      <c r="F123" s="105">
        <v>24</v>
      </c>
      <c r="G123" s="18" t="s">
        <v>493</v>
      </c>
      <c r="H123" s="18"/>
      <c r="I123" s="18"/>
      <c r="J123" s="18"/>
      <c r="K123" s="18"/>
      <c r="L123" s="41">
        <v>0</v>
      </c>
      <c r="M123" s="41">
        <v>0</v>
      </c>
      <c r="N123" s="41">
        <v>0</v>
      </c>
      <c r="O123" s="41">
        <v>0</v>
      </c>
      <c r="P123" s="41">
        <v>0</v>
      </c>
      <c r="Q123" s="41">
        <v>0</v>
      </c>
      <c r="R123" s="41">
        <v>0</v>
      </c>
      <c r="S123" s="41">
        <v>0</v>
      </c>
      <c r="T123" s="41">
        <v>0</v>
      </c>
      <c r="U123" s="41">
        <v>0</v>
      </c>
      <c r="V123" s="41">
        <v>0</v>
      </c>
      <c r="W123" s="41">
        <v>0</v>
      </c>
    </row>
    <row r="124" spans="1:23" ht="18" customHeight="1" x14ac:dyDescent="0.4">
      <c r="A124" s="75"/>
      <c r="B124" s="192"/>
      <c r="C124" s="527"/>
      <c r="D124" s="99"/>
      <c r="E124" s="27"/>
      <c r="F124" s="105">
        <v>25</v>
      </c>
      <c r="G124" s="18" t="s">
        <v>494</v>
      </c>
      <c r="H124" s="18"/>
      <c r="I124" s="18"/>
      <c r="J124" s="18"/>
      <c r="K124" s="18"/>
      <c r="L124" s="41">
        <v>0</v>
      </c>
      <c r="M124" s="41">
        <v>0</v>
      </c>
      <c r="N124" s="41">
        <v>0</v>
      </c>
      <c r="O124" s="41">
        <v>0</v>
      </c>
      <c r="P124" s="41">
        <v>0</v>
      </c>
      <c r="Q124" s="41">
        <v>0</v>
      </c>
      <c r="R124" s="41">
        <v>0</v>
      </c>
      <c r="S124" s="41">
        <v>0</v>
      </c>
      <c r="T124" s="41">
        <v>0</v>
      </c>
      <c r="U124" s="41">
        <v>0</v>
      </c>
      <c r="V124" s="41">
        <v>0</v>
      </c>
      <c r="W124" s="41">
        <v>0</v>
      </c>
    </row>
    <row r="125" spans="1:23" ht="18" customHeight="1" x14ac:dyDescent="0.4">
      <c r="A125" s="75"/>
      <c r="B125" s="528"/>
      <c r="C125" s="180" t="s">
        <v>407</v>
      </c>
      <c r="D125" s="184"/>
      <c r="E125" s="185"/>
      <c r="F125" s="186"/>
      <c r="G125" s="185"/>
      <c r="H125" s="185"/>
      <c r="I125" s="185"/>
      <c r="J125" s="185"/>
      <c r="K125" s="187"/>
      <c r="L125" s="183"/>
      <c r="M125" s="183"/>
      <c r="N125" s="183"/>
      <c r="O125" s="183"/>
      <c r="P125" s="183"/>
      <c r="Q125" s="183"/>
      <c r="R125" s="183"/>
      <c r="S125" s="183"/>
      <c r="T125" s="183"/>
      <c r="U125" s="183"/>
      <c r="V125" s="183"/>
      <c r="W125" s="183"/>
    </row>
    <row r="126" spans="1:23" ht="18" customHeight="1" x14ac:dyDescent="0.4">
      <c r="A126" s="75"/>
      <c r="B126" s="191"/>
      <c r="C126" s="193"/>
      <c r="D126" s="58" t="s">
        <v>660</v>
      </c>
      <c r="E126" s="404"/>
      <c r="F126" s="165"/>
      <c r="G126" s="404"/>
      <c r="H126" s="404"/>
      <c r="I126" s="404"/>
      <c r="J126" s="404"/>
      <c r="K126" s="405"/>
      <c r="L126" s="164"/>
      <c r="M126" s="164"/>
      <c r="N126" s="164"/>
      <c r="O126" s="164"/>
      <c r="P126" s="164"/>
      <c r="Q126" s="164"/>
      <c r="R126" s="164"/>
      <c r="S126" s="164"/>
      <c r="T126" s="164"/>
      <c r="U126" s="164"/>
      <c r="V126" s="164"/>
      <c r="W126" s="164"/>
    </row>
    <row r="127" spans="1:23" ht="18" customHeight="1" x14ac:dyDescent="0.4">
      <c r="A127" s="75"/>
      <c r="B127" s="191"/>
      <c r="C127" s="193"/>
      <c r="D127" s="60"/>
      <c r="E127" s="16" t="s">
        <v>721</v>
      </c>
      <c r="F127" s="189"/>
      <c r="G127" s="406"/>
      <c r="H127" s="406"/>
      <c r="I127" s="406"/>
      <c r="J127" s="406"/>
      <c r="K127" s="407"/>
      <c r="L127" s="190">
        <f>SUM(L128:L152)</f>
        <v>0</v>
      </c>
      <c r="M127" s="190">
        <f t="shared" ref="M127:W127" si="9">SUM(M128:M152)</f>
        <v>0</v>
      </c>
      <c r="N127" s="190">
        <f t="shared" si="9"/>
        <v>0</v>
      </c>
      <c r="O127" s="190">
        <f t="shared" si="9"/>
        <v>0</v>
      </c>
      <c r="P127" s="190">
        <f t="shared" si="9"/>
        <v>0</v>
      </c>
      <c r="Q127" s="190">
        <f t="shared" si="9"/>
        <v>0</v>
      </c>
      <c r="R127" s="190">
        <f t="shared" si="9"/>
        <v>0</v>
      </c>
      <c r="S127" s="190">
        <f t="shared" si="9"/>
        <v>0</v>
      </c>
      <c r="T127" s="190">
        <f t="shared" si="9"/>
        <v>0</v>
      </c>
      <c r="U127" s="190">
        <f t="shared" si="9"/>
        <v>0</v>
      </c>
      <c r="V127" s="190">
        <f t="shared" si="9"/>
        <v>0</v>
      </c>
      <c r="W127" s="190">
        <f t="shared" si="9"/>
        <v>0</v>
      </c>
    </row>
    <row r="128" spans="1:23" ht="18" customHeight="1" x14ac:dyDescent="0.4">
      <c r="A128" s="75"/>
      <c r="B128" s="191"/>
      <c r="C128" s="193"/>
      <c r="D128" s="97"/>
      <c r="E128" s="30"/>
      <c r="F128" s="105">
        <v>1</v>
      </c>
      <c r="G128" s="18" t="s">
        <v>470</v>
      </c>
      <c r="H128" s="24"/>
      <c r="I128" s="24"/>
      <c r="J128" s="24"/>
      <c r="K128" s="24"/>
      <c r="L128" s="42"/>
      <c r="M128" s="42"/>
      <c r="N128" s="42"/>
      <c r="O128" s="42"/>
      <c r="P128" s="42"/>
      <c r="Q128" s="42"/>
      <c r="R128" s="42"/>
      <c r="S128" s="42"/>
      <c r="T128" s="42"/>
      <c r="U128" s="42"/>
      <c r="V128" s="42"/>
      <c r="W128" s="42"/>
    </row>
    <row r="129" spans="1:23" ht="18" customHeight="1" x14ac:dyDescent="0.4">
      <c r="A129" s="75"/>
      <c r="B129" s="191"/>
      <c r="C129" s="193"/>
      <c r="D129" s="97"/>
      <c r="E129" s="30"/>
      <c r="F129" s="105">
        <v>2</v>
      </c>
      <c r="G129" s="18" t="s">
        <v>471</v>
      </c>
      <c r="H129" s="18"/>
      <c r="I129" s="18"/>
      <c r="J129" s="18"/>
      <c r="K129" s="18"/>
      <c r="L129" s="42"/>
      <c r="M129" s="42"/>
      <c r="N129" s="42"/>
      <c r="O129" s="42"/>
      <c r="P129" s="42"/>
      <c r="Q129" s="42"/>
      <c r="R129" s="42"/>
      <c r="S129" s="42"/>
      <c r="T129" s="42"/>
      <c r="U129" s="42"/>
      <c r="V129" s="42"/>
      <c r="W129" s="42"/>
    </row>
    <row r="130" spans="1:23" ht="18" customHeight="1" x14ac:dyDescent="0.4">
      <c r="A130" s="75"/>
      <c r="B130" s="191"/>
      <c r="C130" s="193"/>
      <c r="D130" s="97"/>
      <c r="E130" s="30"/>
      <c r="F130" s="105">
        <v>3</v>
      </c>
      <c r="G130" s="18" t="s">
        <v>472</v>
      </c>
      <c r="H130" s="18"/>
      <c r="I130" s="18"/>
      <c r="J130" s="18"/>
      <c r="K130" s="18"/>
      <c r="L130" s="42"/>
      <c r="M130" s="42"/>
      <c r="N130" s="42"/>
      <c r="O130" s="42"/>
      <c r="P130" s="42"/>
      <c r="Q130" s="42"/>
      <c r="R130" s="42"/>
      <c r="S130" s="42"/>
      <c r="T130" s="42"/>
      <c r="U130" s="42"/>
      <c r="V130" s="42"/>
      <c r="W130" s="42"/>
    </row>
    <row r="131" spans="1:23" ht="18" customHeight="1" x14ac:dyDescent="0.4">
      <c r="A131" s="75"/>
      <c r="B131" s="191"/>
      <c r="C131" s="193"/>
      <c r="D131" s="97"/>
      <c r="E131" s="30"/>
      <c r="F131" s="105">
        <v>4</v>
      </c>
      <c r="G131" s="18" t="s">
        <v>473</v>
      </c>
      <c r="H131" s="18"/>
      <c r="I131" s="18"/>
      <c r="J131" s="18"/>
      <c r="K131" s="18"/>
      <c r="L131" s="42"/>
      <c r="M131" s="42"/>
      <c r="N131" s="42"/>
      <c r="O131" s="42"/>
      <c r="P131" s="42"/>
      <c r="Q131" s="42"/>
      <c r="R131" s="42"/>
      <c r="S131" s="42"/>
      <c r="T131" s="42"/>
      <c r="U131" s="42"/>
      <c r="V131" s="42"/>
      <c r="W131" s="42"/>
    </row>
    <row r="132" spans="1:23" ht="18" customHeight="1" x14ac:dyDescent="0.4">
      <c r="A132" s="75"/>
      <c r="B132" s="191"/>
      <c r="C132" s="193"/>
      <c r="D132" s="97"/>
      <c r="E132" s="30"/>
      <c r="F132" s="105">
        <v>5</v>
      </c>
      <c r="G132" s="18" t="s">
        <v>474</v>
      </c>
      <c r="H132" s="18"/>
      <c r="I132" s="18"/>
      <c r="J132" s="18"/>
      <c r="K132" s="18"/>
      <c r="L132" s="42"/>
      <c r="M132" s="42"/>
      <c r="N132" s="42"/>
      <c r="O132" s="42"/>
      <c r="P132" s="42"/>
      <c r="Q132" s="42"/>
      <c r="R132" s="42"/>
      <c r="S132" s="42"/>
      <c r="T132" s="42"/>
      <c r="U132" s="42"/>
      <c r="V132" s="42"/>
      <c r="W132" s="42"/>
    </row>
    <row r="133" spans="1:23" ht="18" customHeight="1" x14ac:dyDescent="0.4">
      <c r="A133" s="75"/>
      <c r="B133" s="191"/>
      <c r="C133" s="193"/>
      <c r="D133" s="97"/>
      <c r="E133" s="30"/>
      <c r="F133" s="105">
        <v>6</v>
      </c>
      <c r="G133" s="18" t="s">
        <v>475</v>
      </c>
      <c r="H133" s="18"/>
      <c r="I133" s="18"/>
      <c r="J133" s="18"/>
      <c r="K133" s="18"/>
      <c r="L133" s="42"/>
      <c r="M133" s="42"/>
      <c r="N133" s="42"/>
      <c r="O133" s="42"/>
      <c r="P133" s="42"/>
      <c r="Q133" s="42"/>
      <c r="R133" s="42"/>
      <c r="S133" s="42"/>
      <c r="T133" s="42"/>
      <c r="U133" s="42"/>
      <c r="V133" s="42"/>
      <c r="W133" s="42"/>
    </row>
    <row r="134" spans="1:23" ht="18" customHeight="1" x14ac:dyDescent="0.4">
      <c r="A134" s="75"/>
      <c r="B134" s="191"/>
      <c r="C134" s="193"/>
      <c r="D134" s="97"/>
      <c r="E134" s="30"/>
      <c r="F134" s="105">
        <v>7</v>
      </c>
      <c r="G134" s="18" t="s">
        <v>476</v>
      </c>
      <c r="H134" s="18"/>
      <c r="I134" s="18"/>
      <c r="J134" s="18"/>
      <c r="K134" s="18"/>
      <c r="L134" s="42"/>
      <c r="M134" s="42"/>
      <c r="N134" s="42"/>
      <c r="O134" s="42"/>
      <c r="P134" s="42"/>
      <c r="Q134" s="42"/>
      <c r="R134" s="42"/>
      <c r="S134" s="42"/>
      <c r="T134" s="42"/>
      <c r="U134" s="42"/>
      <c r="V134" s="42"/>
      <c r="W134" s="42"/>
    </row>
    <row r="135" spans="1:23" ht="18" customHeight="1" x14ac:dyDescent="0.4">
      <c r="A135" s="75"/>
      <c r="B135" s="191"/>
      <c r="C135" s="193"/>
      <c r="D135" s="97"/>
      <c r="E135" s="30"/>
      <c r="F135" s="105">
        <v>8</v>
      </c>
      <c r="G135" s="18" t="s">
        <v>477</v>
      </c>
      <c r="H135" s="18"/>
      <c r="I135" s="110"/>
      <c r="J135" s="18"/>
      <c r="K135" s="18"/>
      <c r="L135" s="42"/>
      <c r="M135" s="42"/>
      <c r="N135" s="42"/>
      <c r="O135" s="42"/>
      <c r="P135" s="42"/>
      <c r="Q135" s="42"/>
      <c r="R135" s="42"/>
      <c r="S135" s="42"/>
      <c r="T135" s="42"/>
      <c r="U135" s="42"/>
      <c r="V135" s="42"/>
      <c r="W135" s="42"/>
    </row>
    <row r="136" spans="1:23" ht="18" customHeight="1" x14ac:dyDescent="0.4">
      <c r="A136" s="75"/>
      <c r="B136" s="191"/>
      <c r="C136" s="193"/>
      <c r="D136" s="97"/>
      <c r="E136" s="30"/>
      <c r="F136" s="105">
        <v>9</v>
      </c>
      <c r="G136" s="18" t="s">
        <v>478</v>
      </c>
      <c r="H136" s="18"/>
      <c r="I136" s="18"/>
      <c r="J136" s="18"/>
      <c r="K136" s="18"/>
      <c r="L136" s="42"/>
      <c r="M136" s="42"/>
      <c r="N136" s="42"/>
      <c r="O136" s="42"/>
      <c r="P136" s="42"/>
      <c r="Q136" s="42"/>
      <c r="R136" s="42"/>
      <c r="S136" s="42"/>
      <c r="T136" s="42"/>
      <c r="U136" s="42"/>
      <c r="V136" s="42"/>
      <c r="W136" s="42"/>
    </row>
    <row r="137" spans="1:23" ht="18" customHeight="1" x14ac:dyDescent="0.4">
      <c r="A137" s="75"/>
      <c r="B137" s="191"/>
      <c r="C137" s="193"/>
      <c r="D137" s="97"/>
      <c r="E137" s="30"/>
      <c r="F137" s="105">
        <v>10</v>
      </c>
      <c r="G137" s="18" t="s">
        <v>479</v>
      </c>
      <c r="H137" s="18"/>
      <c r="I137" s="18"/>
      <c r="J137" s="18"/>
      <c r="K137" s="18"/>
      <c r="L137" s="42"/>
      <c r="M137" s="42"/>
      <c r="N137" s="42"/>
      <c r="O137" s="42"/>
      <c r="P137" s="42"/>
      <c r="Q137" s="42"/>
      <c r="R137" s="42"/>
      <c r="S137" s="42"/>
      <c r="T137" s="42"/>
      <c r="U137" s="42"/>
      <c r="V137" s="42"/>
      <c r="W137" s="42"/>
    </row>
    <row r="138" spans="1:23" ht="18" customHeight="1" x14ac:dyDescent="0.4">
      <c r="A138" s="75"/>
      <c r="B138" s="191"/>
      <c r="C138" s="193"/>
      <c r="D138" s="97"/>
      <c r="E138" s="30"/>
      <c r="F138" s="105">
        <v>11</v>
      </c>
      <c r="G138" s="18" t="s">
        <v>480</v>
      </c>
      <c r="H138" s="18"/>
      <c r="I138" s="18"/>
      <c r="J138" s="18"/>
      <c r="K138" s="18"/>
      <c r="L138" s="42"/>
      <c r="M138" s="42"/>
      <c r="N138" s="42"/>
      <c r="O138" s="42"/>
      <c r="P138" s="42"/>
      <c r="Q138" s="42"/>
      <c r="R138" s="42"/>
      <c r="S138" s="42"/>
      <c r="T138" s="42"/>
      <c r="U138" s="42"/>
      <c r="V138" s="42"/>
      <c r="W138" s="42"/>
    </row>
    <row r="139" spans="1:23" ht="18" customHeight="1" x14ac:dyDescent="0.4">
      <c r="A139" s="75"/>
      <c r="B139" s="191"/>
      <c r="C139" s="193"/>
      <c r="D139" s="97"/>
      <c r="E139" s="30"/>
      <c r="F139" s="105">
        <v>12</v>
      </c>
      <c r="G139" s="18" t="s">
        <v>481</v>
      </c>
      <c r="H139" s="18"/>
      <c r="I139" s="18"/>
      <c r="J139" s="18"/>
      <c r="K139" s="18"/>
      <c r="L139" s="42"/>
      <c r="M139" s="42"/>
      <c r="N139" s="42"/>
      <c r="O139" s="42"/>
      <c r="P139" s="42"/>
      <c r="Q139" s="42"/>
      <c r="R139" s="42"/>
      <c r="S139" s="42"/>
      <c r="T139" s="42"/>
      <c r="U139" s="42"/>
      <c r="V139" s="42"/>
      <c r="W139" s="42"/>
    </row>
    <row r="140" spans="1:23" ht="18" customHeight="1" x14ac:dyDescent="0.4">
      <c r="A140" s="75"/>
      <c r="B140" s="191"/>
      <c r="C140" s="193"/>
      <c r="D140" s="97"/>
      <c r="E140" s="30"/>
      <c r="F140" s="105">
        <v>13</v>
      </c>
      <c r="G140" s="18" t="s">
        <v>482</v>
      </c>
      <c r="H140" s="18"/>
      <c r="I140" s="18"/>
      <c r="J140" s="18"/>
      <c r="K140" s="18"/>
      <c r="L140" s="42"/>
      <c r="M140" s="42"/>
      <c r="N140" s="42"/>
      <c r="O140" s="42"/>
      <c r="P140" s="42"/>
      <c r="Q140" s="42"/>
      <c r="R140" s="42"/>
      <c r="S140" s="42"/>
      <c r="T140" s="42"/>
      <c r="U140" s="42"/>
      <c r="V140" s="42"/>
      <c r="W140" s="42"/>
    </row>
    <row r="141" spans="1:23" ht="18" customHeight="1" x14ac:dyDescent="0.4">
      <c r="A141" s="75"/>
      <c r="B141" s="191"/>
      <c r="C141" s="193"/>
      <c r="D141" s="97"/>
      <c r="E141" s="30"/>
      <c r="F141" s="105">
        <v>14</v>
      </c>
      <c r="G141" s="18" t="s">
        <v>483</v>
      </c>
      <c r="H141" s="18"/>
      <c r="I141" s="18"/>
      <c r="J141" s="18"/>
      <c r="K141" s="18"/>
      <c r="L141" s="42"/>
      <c r="M141" s="42"/>
      <c r="N141" s="42"/>
      <c r="O141" s="42"/>
      <c r="P141" s="42"/>
      <c r="Q141" s="42"/>
      <c r="R141" s="42"/>
      <c r="S141" s="42"/>
      <c r="T141" s="42"/>
      <c r="U141" s="42"/>
      <c r="V141" s="42"/>
      <c r="W141" s="42"/>
    </row>
    <row r="142" spans="1:23" ht="18" customHeight="1" x14ac:dyDescent="0.4">
      <c r="A142" s="75"/>
      <c r="B142" s="191"/>
      <c r="C142" s="193"/>
      <c r="D142" s="97"/>
      <c r="E142" s="30"/>
      <c r="F142" s="105">
        <v>15</v>
      </c>
      <c r="G142" s="18" t="s">
        <v>484</v>
      </c>
      <c r="H142" s="18"/>
      <c r="I142" s="18"/>
      <c r="J142" s="18"/>
      <c r="K142" s="18"/>
      <c r="L142" s="42"/>
      <c r="M142" s="42"/>
      <c r="N142" s="42"/>
      <c r="O142" s="42"/>
      <c r="P142" s="42"/>
      <c r="Q142" s="42"/>
      <c r="R142" s="42"/>
      <c r="S142" s="42"/>
      <c r="T142" s="42"/>
      <c r="U142" s="42"/>
      <c r="V142" s="42"/>
      <c r="W142" s="42"/>
    </row>
    <row r="143" spans="1:23" ht="18" customHeight="1" x14ac:dyDescent="0.4">
      <c r="A143" s="75"/>
      <c r="B143" s="191"/>
      <c r="C143" s="193"/>
      <c r="D143" s="97"/>
      <c r="E143" s="30"/>
      <c r="F143" s="105">
        <v>16</v>
      </c>
      <c r="G143" s="18" t="s">
        <v>485</v>
      </c>
      <c r="H143" s="18"/>
      <c r="I143" s="18"/>
      <c r="J143" s="18"/>
      <c r="K143" s="18"/>
      <c r="L143" s="42"/>
      <c r="M143" s="42"/>
      <c r="N143" s="42"/>
      <c r="O143" s="42"/>
      <c r="P143" s="42"/>
      <c r="Q143" s="42"/>
      <c r="R143" s="42"/>
      <c r="S143" s="42"/>
      <c r="T143" s="42"/>
      <c r="U143" s="42"/>
      <c r="V143" s="42"/>
      <c r="W143" s="42"/>
    </row>
    <row r="144" spans="1:23" ht="18" customHeight="1" x14ac:dyDescent="0.4">
      <c r="A144" s="75"/>
      <c r="B144" s="191"/>
      <c r="C144" s="193"/>
      <c r="D144" s="97"/>
      <c r="E144" s="30"/>
      <c r="F144" s="105">
        <v>17</v>
      </c>
      <c r="G144" s="18" t="s">
        <v>486</v>
      </c>
      <c r="H144" s="18"/>
      <c r="I144" s="18"/>
      <c r="J144" s="18"/>
      <c r="K144" s="18"/>
      <c r="L144" s="42"/>
      <c r="M144" s="42"/>
      <c r="N144" s="42"/>
      <c r="O144" s="42"/>
      <c r="P144" s="42"/>
      <c r="Q144" s="42"/>
      <c r="R144" s="42"/>
      <c r="S144" s="42"/>
      <c r="T144" s="42"/>
      <c r="U144" s="42"/>
      <c r="V144" s="42"/>
      <c r="W144" s="42"/>
    </row>
    <row r="145" spans="1:23" ht="18" customHeight="1" x14ac:dyDescent="0.4">
      <c r="A145" s="75"/>
      <c r="B145" s="191"/>
      <c r="C145" s="193"/>
      <c r="D145" s="97"/>
      <c r="E145" s="30"/>
      <c r="F145" s="105">
        <v>18</v>
      </c>
      <c r="G145" s="18" t="s">
        <v>487</v>
      </c>
      <c r="H145" s="18"/>
      <c r="I145" s="18"/>
      <c r="J145" s="18"/>
      <c r="K145" s="18"/>
      <c r="L145" s="42"/>
      <c r="M145" s="42"/>
      <c r="N145" s="42"/>
      <c r="O145" s="42"/>
      <c r="P145" s="42"/>
      <c r="Q145" s="42"/>
      <c r="R145" s="42"/>
      <c r="S145" s="42"/>
      <c r="T145" s="42"/>
      <c r="U145" s="42"/>
      <c r="V145" s="42"/>
      <c r="W145" s="42"/>
    </row>
    <row r="146" spans="1:23" ht="18" customHeight="1" x14ac:dyDescent="0.4">
      <c r="A146" s="75"/>
      <c r="B146" s="191"/>
      <c r="C146" s="193"/>
      <c r="D146" s="97"/>
      <c r="E146" s="30"/>
      <c r="F146" s="105">
        <v>19</v>
      </c>
      <c r="G146" s="18" t="s">
        <v>488</v>
      </c>
      <c r="H146" s="18"/>
      <c r="I146" s="18"/>
      <c r="J146" s="18"/>
      <c r="K146" s="18"/>
      <c r="L146" s="42"/>
      <c r="M146" s="42"/>
      <c r="N146" s="42"/>
      <c r="O146" s="42"/>
      <c r="P146" s="42"/>
      <c r="Q146" s="42"/>
      <c r="R146" s="42"/>
      <c r="S146" s="42"/>
      <c r="T146" s="42"/>
      <c r="U146" s="42"/>
      <c r="V146" s="42"/>
      <c r="W146" s="42"/>
    </row>
    <row r="147" spans="1:23" ht="18" customHeight="1" x14ac:dyDescent="0.4">
      <c r="A147" s="75"/>
      <c r="B147" s="191"/>
      <c r="C147" s="193"/>
      <c r="D147" s="97"/>
      <c r="E147" s="30"/>
      <c r="F147" s="105">
        <v>20</v>
      </c>
      <c r="G147" s="18" t="s">
        <v>489</v>
      </c>
      <c r="H147" s="18"/>
      <c r="I147" s="18"/>
      <c r="J147" s="18"/>
      <c r="K147" s="18"/>
      <c r="L147" s="42"/>
      <c r="M147" s="42"/>
      <c r="N147" s="42"/>
      <c r="O147" s="42"/>
      <c r="P147" s="42"/>
      <c r="Q147" s="42"/>
      <c r="R147" s="42"/>
      <c r="S147" s="42"/>
      <c r="T147" s="42"/>
      <c r="U147" s="42"/>
      <c r="V147" s="42"/>
      <c r="W147" s="42"/>
    </row>
    <row r="148" spans="1:23" ht="18" customHeight="1" x14ac:dyDescent="0.4">
      <c r="A148" s="75"/>
      <c r="B148" s="191"/>
      <c r="C148" s="193"/>
      <c r="D148" s="97"/>
      <c r="E148" s="30"/>
      <c r="F148" s="105">
        <v>21</v>
      </c>
      <c r="G148" s="18" t="s">
        <v>490</v>
      </c>
      <c r="H148" s="18"/>
      <c r="I148" s="18"/>
      <c r="J148" s="18"/>
      <c r="K148" s="18"/>
      <c r="L148" s="42"/>
      <c r="M148" s="42"/>
      <c r="N148" s="42"/>
      <c r="O148" s="42"/>
      <c r="P148" s="42"/>
      <c r="Q148" s="42"/>
      <c r="R148" s="42"/>
      <c r="S148" s="42"/>
      <c r="T148" s="42"/>
      <c r="U148" s="42"/>
      <c r="V148" s="42"/>
      <c r="W148" s="42"/>
    </row>
    <row r="149" spans="1:23" ht="18" customHeight="1" x14ac:dyDescent="0.4">
      <c r="A149" s="75"/>
      <c r="B149" s="191"/>
      <c r="C149" s="193"/>
      <c r="D149" s="97"/>
      <c r="E149" s="30"/>
      <c r="F149" s="105">
        <v>22</v>
      </c>
      <c r="G149" s="18" t="s">
        <v>491</v>
      </c>
      <c r="H149" s="18"/>
      <c r="I149" s="18"/>
      <c r="J149" s="18"/>
      <c r="K149" s="18"/>
      <c r="L149" s="42"/>
      <c r="M149" s="42"/>
      <c r="N149" s="42"/>
      <c r="O149" s="42"/>
      <c r="P149" s="42"/>
      <c r="Q149" s="42"/>
      <c r="R149" s="42"/>
      <c r="S149" s="42"/>
      <c r="T149" s="42"/>
      <c r="U149" s="42"/>
      <c r="V149" s="42"/>
      <c r="W149" s="42"/>
    </row>
    <row r="150" spans="1:23" ht="18" customHeight="1" x14ac:dyDescent="0.4">
      <c r="A150" s="75"/>
      <c r="B150" s="191"/>
      <c r="C150" s="193"/>
      <c r="D150" s="97"/>
      <c r="E150" s="30"/>
      <c r="F150" s="105">
        <v>23</v>
      </c>
      <c r="G150" s="18" t="s">
        <v>492</v>
      </c>
      <c r="H150" s="18"/>
      <c r="I150" s="18"/>
      <c r="J150" s="18"/>
      <c r="K150" s="18"/>
      <c r="L150" s="42"/>
      <c r="M150" s="42"/>
      <c r="N150" s="42"/>
      <c r="O150" s="42"/>
      <c r="P150" s="42"/>
      <c r="Q150" s="42"/>
      <c r="R150" s="42"/>
      <c r="S150" s="42"/>
      <c r="T150" s="42"/>
      <c r="U150" s="42"/>
      <c r="V150" s="42"/>
      <c r="W150" s="42"/>
    </row>
    <row r="151" spans="1:23" ht="18" customHeight="1" x14ac:dyDescent="0.4">
      <c r="A151" s="75"/>
      <c r="B151" s="191"/>
      <c r="C151" s="193"/>
      <c r="D151" s="97"/>
      <c r="E151" s="30"/>
      <c r="F151" s="105">
        <v>24</v>
      </c>
      <c r="G151" s="18" t="s">
        <v>493</v>
      </c>
      <c r="H151" s="18"/>
      <c r="I151" s="18"/>
      <c r="J151" s="18"/>
      <c r="K151" s="18"/>
      <c r="L151" s="42"/>
      <c r="M151" s="42"/>
      <c r="N151" s="42"/>
      <c r="O151" s="42"/>
      <c r="P151" s="42"/>
      <c r="Q151" s="42"/>
      <c r="R151" s="42"/>
      <c r="S151" s="42"/>
      <c r="T151" s="42"/>
      <c r="U151" s="42"/>
      <c r="V151" s="42"/>
      <c r="W151" s="42"/>
    </row>
    <row r="152" spans="1:23" ht="18" customHeight="1" x14ac:dyDescent="0.4">
      <c r="A152" s="75"/>
      <c r="B152" s="191"/>
      <c r="C152" s="193"/>
      <c r="D152" s="99"/>
      <c r="E152" s="54"/>
      <c r="F152" s="105">
        <v>25</v>
      </c>
      <c r="G152" s="18" t="s">
        <v>494</v>
      </c>
      <c r="H152" s="18"/>
      <c r="I152" s="18"/>
      <c r="J152" s="18"/>
      <c r="K152" s="18"/>
      <c r="L152" s="42"/>
      <c r="M152" s="42"/>
      <c r="N152" s="42"/>
      <c r="O152" s="42"/>
      <c r="P152" s="42"/>
      <c r="Q152" s="42"/>
      <c r="R152" s="42"/>
      <c r="S152" s="42"/>
      <c r="T152" s="42"/>
      <c r="U152" s="42"/>
      <c r="V152" s="42"/>
      <c r="W152" s="42"/>
    </row>
    <row r="153" spans="1:23" ht="18" customHeight="1" x14ac:dyDescent="0.4">
      <c r="A153" s="75"/>
      <c r="B153" s="191"/>
      <c r="C153" s="193"/>
      <c r="D153" s="166" t="s">
        <v>444</v>
      </c>
      <c r="E153" s="404"/>
      <c r="F153" s="165"/>
      <c r="G153" s="404"/>
      <c r="H153" s="404"/>
      <c r="I153" s="404"/>
      <c r="J153" s="404"/>
      <c r="K153" s="405"/>
      <c r="L153" s="164"/>
      <c r="M153" s="164"/>
      <c r="N153" s="164"/>
      <c r="O153" s="164"/>
      <c r="P153" s="164"/>
      <c r="Q153" s="164"/>
      <c r="R153" s="164"/>
      <c r="S153" s="164"/>
      <c r="T153" s="164"/>
      <c r="U153" s="164"/>
      <c r="V153" s="164"/>
      <c r="W153" s="164"/>
    </row>
    <row r="154" spans="1:23" ht="18" customHeight="1" x14ac:dyDescent="0.4">
      <c r="A154" s="75"/>
      <c r="B154" s="191"/>
      <c r="C154" s="193"/>
      <c r="D154" s="97"/>
      <c r="E154" s="16" t="s">
        <v>32</v>
      </c>
      <c r="F154" s="167"/>
      <c r="G154" s="24"/>
      <c r="H154" s="24"/>
      <c r="I154" s="24"/>
      <c r="J154" s="24"/>
      <c r="K154" s="53"/>
      <c r="L154" s="41">
        <f>SUM(L155:L158)</f>
        <v>0</v>
      </c>
      <c r="M154" s="41">
        <f t="shared" ref="M154:W154" si="10">SUM(M155:M158)</f>
        <v>0</v>
      </c>
      <c r="N154" s="41">
        <f t="shared" si="10"/>
        <v>0</v>
      </c>
      <c r="O154" s="41">
        <f t="shared" si="10"/>
        <v>0</v>
      </c>
      <c r="P154" s="41">
        <f t="shared" si="10"/>
        <v>0</v>
      </c>
      <c r="Q154" s="41">
        <f t="shared" si="10"/>
        <v>0</v>
      </c>
      <c r="R154" s="41">
        <f t="shared" si="10"/>
        <v>0</v>
      </c>
      <c r="S154" s="41">
        <f t="shared" si="10"/>
        <v>0</v>
      </c>
      <c r="T154" s="41">
        <f t="shared" si="10"/>
        <v>0</v>
      </c>
      <c r="U154" s="41">
        <f t="shared" si="10"/>
        <v>0</v>
      </c>
      <c r="V154" s="41">
        <f t="shared" si="10"/>
        <v>0</v>
      </c>
      <c r="W154" s="41">
        <f t="shared" si="10"/>
        <v>0</v>
      </c>
    </row>
    <row r="155" spans="1:23" ht="18" customHeight="1" x14ac:dyDescent="0.4">
      <c r="A155" s="75"/>
      <c r="B155" s="191"/>
      <c r="C155" s="193"/>
      <c r="D155" s="97"/>
      <c r="E155" s="30"/>
      <c r="F155" s="105">
        <v>1</v>
      </c>
      <c r="G155" s="23"/>
      <c r="H155" s="24"/>
      <c r="I155" s="24"/>
      <c r="J155" s="24"/>
      <c r="K155" s="53"/>
      <c r="L155" s="42"/>
      <c r="M155" s="42"/>
      <c r="N155" s="42"/>
      <c r="O155" s="42"/>
      <c r="P155" s="42"/>
      <c r="Q155" s="42"/>
      <c r="R155" s="42"/>
      <c r="S155" s="42"/>
      <c r="T155" s="42"/>
      <c r="U155" s="42"/>
      <c r="V155" s="42"/>
      <c r="W155" s="42"/>
    </row>
    <row r="156" spans="1:23" ht="18" customHeight="1" x14ac:dyDescent="0.4">
      <c r="A156" s="75"/>
      <c r="B156" s="191"/>
      <c r="C156" s="193"/>
      <c r="D156" s="97"/>
      <c r="E156" s="30"/>
      <c r="F156" s="105">
        <v>2</v>
      </c>
      <c r="G156" s="23"/>
      <c r="H156" s="24"/>
      <c r="I156" s="24"/>
      <c r="J156" s="24"/>
      <c r="K156" s="53"/>
      <c r="L156" s="42"/>
      <c r="M156" s="42"/>
      <c r="N156" s="42"/>
      <c r="O156" s="42"/>
      <c r="P156" s="42"/>
      <c r="Q156" s="42"/>
      <c r="R156" s="42"/>
      <c r="S156" s="42"/>
      <c r="T156" s="42"/>
      <c r="U156" s="42"/>
      <c r="V156" s="42"/>
      <c r="W156" s="42"/>
    </row>
    <row r="157" spans="1:23" ht="18" customHeight="1" x14ac:dyDescent="0.4">
      <c r="A157" s="75"/>
      <c r="B157" s="191"/>
      <c r="C157" s="193"/>
      <c r="D157" s="97"/>
      <c r="E157" s="30"/>
      <c r="F157" s="105">
        <v>3</v>
      </c>
      <c r="G157" s="23"/>
      <c r="H157" s="24"/>
      <c r="I157" s="24"/>
      <c r="J157" s="24"/>
      <c r="K157" s="53"/>
      <c r="L157" s="42"/>
      <c r="M157" s="42"/>
      <c r="N157" s="42"/>
      <c r="O157" s="42"/>
      <c r="P157" s="42"/>
      <c r="Q157" s="42"/>
      <c r="R157" s="42"/>
      <c r="S157" s="42"/>
      <c r="T157" s="42"/>
      <c r="U157" s="42"/>
      <c r="V157" s="42"/>
      <c r="W157" s="42"/>
    </row>
    <row r="158" spans="1:23" ht="18" customHeight="1" x14ac:dyDescent="0.4">
      <c r="A158" s="75"/>
      <c r="B158" s="191"/>
      <c r="C158" s="193"/>
      <c r="D158" s="97"/>
      <c r="E158" s="54"/>
      <c r="F158" s="105"/>
      <c r="G158" s="23"/>
      <c r="H158" s="24"/>
      <c r="I158" s="24"/>
      <c r="J158" s="24"/>
      <c r="K158" s="53"/>
      <c r="L158" s="42"/>
      <c r="M158" s="42"/>
      <c r="N158" s="42"/>
      <c r="O158" s="42"/>
      <c r="P158" s="42"/>
      <c r="Q158" s="42"/>
      <c r="R158" s="42"/>
      <c r="S158" s="42"/>
      <c r="T158" s="42"/>
      <c r="U158" s="42"/>
      <c r="V158" s="42"/>
      <c r="W158" s="42"/>
    </row>
    <row r="159" spans="1:23" ht="18" customHeight="1" x14ac:dyDescent="0.4">
      <c r="A159" s="75"/>
      <c r="B159" s="191"/>
      <c r="C159" s="193"/>
      <c r="D159" s="97"/>
      <c r="E159" s="16" t="s">
        <v>551</v>
      </c>
      <c r="F159" s="167"/>
      <c r="G159" s="24"/>
      <c r="H159" s="24"/>
      <c r="I159" s="24"/>
      <c r="J159" s="24"/>
      <c r="K159" s="53"/>
      <c r="L159" s="41">
        <f>SUM(L160:L163)</f>
        <v>0</v>
      </c>
      <c r="M159" s="41">
        <f t="shared" ref="M159:W159" si="11">SUM(M160:M163)</f>
        <v>0</v>
      </c>
      <c r="N159" s="41">
        <f t="shared" si="11"/>
        <v>0</v>
      </c>
      <c r="O159" s="41">
        <f t="shared" si="11"/>
        <v>0</v>
      </c>
      <c r="P159" s="41">
        <f t="shared" si="11"/>
        <v>0</v>
      </c>
      <c r="Q159" s="41">
        <f t="shared" si="11"/>
        <v>0</v>
      </c>
      <c r="R159" s="41">
        <f t="shared" si="11"/>
        <v>0</v>
      </c>
      <c r="S159" s="41">
        <f t="shared" si="11"/>
        <v>0</v>
      </c>
      <c r="T159" s="41">
        <f t="shared" si="11"/>
        <v>0</v>
      </c>
      <c r="U159" s="41">
        <f t="shared" si="11"/>
        <v>0</v>
      </c>
      <c r="V159" s="41">
        <f t="shared" si="11"/>
        <v>0</v>
      </c>
      <c r="W159" s="41">
        <f t="shared" si="11"/>
        <v>0</v>
      </c>
    </row>
    <row r="160" spans="1:23" ht="18" customHeight="1" x14ac:dyDescent="0.4">
      <c r="A160" s="75"/>
      <c r="B160" s="191"/>
      <c r="C160" s="193"/>
      <c r="D160" s="97"/>
      <c r="E160" s="30"/>
      <c r="F160" s="105">
        <v>1</v>
      </c>
      <c r="G160" s="23"/>
      <c r="H160" s="24"/>
      <c r="I160" s="24"/>
      <c r="J160" s="24"/>
      <c r="K160" s="53"/>
      <c r="L160" s="42"/>
      <c r="M160" s="42"/>
      <c r="N160" s="42"/>
      <c r="O160" s="42"/>
      <c r="P160" s="42"/>
      <c r="Q160" s="42"/>
      <c r="R160" s="42"/>
      <c r="S160" s="42"/>
      <c r="T160" s="42"/>
      <c r="U160" s="42"/>
      <c r="V160" s="42"/>
      <c r="W160" s="42"/>
    </row>
    <row r="161" spans="1:31" ht="18" customHeight="1" x14ac:dyDescent="0.4">
      <c r="A161" s="75"/>
      <c r="B161" s="191"/>
      <c r="C161" s="193"/>
      <c r="D161" s="97"/>
      <c r="E161" s="30"/>
      <c r="F161" s="105">
        <v>2</v>
      </c>
      <c r="G161" s="23"/>
      <c r="H161" s="24"/>
      <c r="I161" s="24"/>
      <c r="J161" s="24"/>
      <c r="K161" s="53"/>
      <c r="L161" s="42"/>
      <c r="M161" s="42"/>
      <c r="N161" s="42"/>
      <c r="O161" s="42"/>
      <c r="P161" s="42"/>
      <c r="Q161" s="42"/>
      <c r="R161" s="42"/>
      <c r="S161" s="42"/>
      <c r="T161" s="42"/>
      <c r="U161" s="42"/>
      <c r="V161" s="42"/>
      <c r="W161" s="42"/>
    </row>
    <row r="162" spans="1:31" ht="18" customHeight="1" x14ac:dyDescent="0.4">
      <c r="A162" s="75"/>
      <c r="B162" s="191"/>
      <c r="C162" s="193"/>
      <c r="D162" s="97"/>
      <c r="E162" s="30"/>
      <c r="F162" s="105">
        <v>3</v>
      </c>
      <c r="G162" s="23"/>
      <c r="H162" s="24"/>
      <c r="I162" s="24"/>
      <c r="J162" s="24"/>
      <c r="K162" s="53"/>
      <c r="L162" s="42"/>
      <c r="M162" s="42"/>
      <c r="N162" s="42"/>
      <c r="O162" s="42"/>
      <c r="P162" s="42"/>
      <c r="Q162" s="42"/>
      <c r="R162" s="42"/>
      <c r="S162" s="42"/>
      <c r="T162" s="42"/>
      <c r="U162" s="42"/>
      <c r="V162" s="42"/>
      <c r="W162" s="42"/>
    </row>
    <row r="163" spans="1:31" ht="18" customHeight="1" x14ac:dyDescent="0.4">
      <c r="A163" s="75"/>
      <c r="B163" s="191"/>
      <c r="C163" s="193"/>
      <c r="D163" s="97"/>
      <c r="E163" s="54"/>
      <c r="F163" s="105"/>
      <c r="G163" s="23"/>
      <c r="H163" s="24"/>
      <c r="I163" s="24"/>
      <c r="J163" s="24"/>
      <c r="K163" s="53"/>
      <c r="L163" s="42"/>
      <c r="M163" s="42"/>
      <c r="N163" s="42"/>
      <c r="O163" s="42"/>
      <c r="P163" s="42"/>
      <c r="Q163" s="42"/>
      <c r="R163" s="42"/>
      <c r="S163" s="42"/>
      <c r="T163" s="42"/>
      <c r="U163" s="42"/>
      <c r="V163" s="42"/>
      <c r="W163" s="42"/>
    </row>
    <row r="164" spans="1:31" ht="18" customHeight="1" x14ac:dyDescent="0.4">
      <c r="A164" s="75"/>
      <c r="B164" s="191"/>
      <c r="C164" s="193"/>
      <c r="D164" s="97"/>
      <c r="E164" s="16" t="s">
        <v>721</v>
      </c>
      <c r="F164" s="167"/>
      <c r="G164" s="24"/>
      <c r="H164" s="24"/>
      <c r="I164" s="24"/>
      <c r="J164" s="24"/>
      <c r="K164" s="53"/>
      <c r="L164" s="41">
        <f>SUM(L165:L168)</f>
        <v>0</v>
      </c>
      <c r="M164" s="41">
        <f t="shared" ref="M164:W164" si="12">SUM(M165:M168)</f>
        <v>0</v>
      </c>
      <c r="N164" s="41">
        <f t="shared" si="12"/>
        <v>0</v>
      </c>
      <c r="O164" s="41">
        <f t="shared" si="12"/>
        <v>0</v>
      </c>
      <c r="P164" s="41">
        <f t="shared" si="12"/>
        <v>0</v>
      </c>
      <c r="Q164" s="41">
        <f t="shared" si="12"/>
        <v>0</v>
      </c>
      <c r="R164" s="41">
        <f t="shared" si="12"/>
        <v>0</v>
      </c>
      <c r="S164" s="41">
        <f t="shared" si="12"/>
        <v>0</v>
      </c>
      <c r="T164" s="41">
        <f t="shared" si="12"/>
        <v>0</v>
      </c>
      <c r="U164" s="41">
        <f t="shared" si="12"/>
        <v>0</v>
      </c>
      <c r="V164" s="41">
        <f t="shared" si="12"/>
        <v>0</v>
      </c>
      <c r="W164" s="41">
        <f t="shared" si="12"/>
        <v>0</v>
      </c>
    </row>
    <row r="165" spans="1:31" ht="18" customHeight="1" x14ac:dyDescent="0.4">
      <c r="A165" s="75"/>
      <c r="B165" s="191"/>
      <c r="C165" s="193"/>
      <c r="D165" s="97"/>
      <c r="E165" s="30"/>
      <c r="F165" s="105">
        <v>1</v>
      </c>
      <c r="G165" s="23"/>
      <c r="H165" s="24"/>
      <c r="I165" s="24"/>
      <c r="J165" s="24"/>
      <c r="K165" s="53"/>
      <c r="L165" s="42"/>
      <c r="M165" s="42"/>
      <c r="N165" s="42"/>
      <c r="O165" s="42"/>
      <c r="P165" s="42"/>
      <c r="Q165" s="42"/>
      <c r="R165" s="42"/>
      <c r="S165" s="42"/>
      <c r="T165" s="42"/>
      <c r="U165" s="42"/>
      <c r="V165" s="42"/>
      <c r="W165" s="42"/>
    </row>
    <row r="166" spans="1:31" ht="18" customHeight="1" x14ac:dyDescent="0.4">
      <c r="A166" s="75"/>
      <c r="B166" s="191"/>
      <c r="C166" s="193"/>
      <c r="D166" s="97"/>
      <c r="E166" s="30"/>
      <c r="F166" s="105">
        <v>2</v>
      </c>
      <c r="G166" s="23"/>
      <c r="H166" s="24"/>
      <c r="I166" s="24"/>
      <c r="J166" s="24"/>
      <c r="K166" s="53"/>
      <c r="L166" s="42"/>
      <c r="M166" s="42"/>
      <c r="N166" s="42"/>
      <c r="O166" s="42"/>
      <c r="P166" s="42"/>
      <c r="Q166" s="42"/>
      <c r="R166" s="42"/>
      <c r="S166" s="42"/>
      <c r="T166" s="42"/>
      <c r="U166" s="42"/>
      <c r="V166" s="42"/>
      <c r="W166" s="42"/>
    </row>
    <row r="167" spans="1:31" ht="18" customHeight="1" x14ac:dyDescent="0.4">
      <c r="A167" s="75"/>
      <c r="B167" s="191"/>
      <c r="C167" s="193"/>
      <c r="D167" s="97"/>
      <c r="E167" s="30"/>
      <c r="F167" s="105">
        <v>3</v>
      </c>
      <c r="G167" s="23"/>
      <c r="H167" s="24"/>
      <c r="I167" s="24"/>
      <c r="J167" s="24"/>
      <c r="K167" s="53"/>
      <c r="L167" s="42"/>
      <c r="M167" s="42"/>
      <c r="N167" s="42"/>
      <c r="O167" s="42"/>
      <c r="P167" s="42"/>
      <c r="Q167" s="42"/>
      <c r="R167" s="42"/>
      <c r="S167" s="42"/>
      <c r="T167" s="42"/>
      <c r="U167" s="42"/>
      <c r="V167" s="42"/>
      <c r="W167" s="42"/>
    </row>
    <row r="168" spans="1:31" ht="18" customHeight="1" x14ac:dyDescent="0.4">
      <c r="A168" s="75"/>
      <c r="B168" s="192"/>
      <c r="C168" s="194"/>
      <c r="D168" s="99"/>
      <c r="E168" s="54"/>
      <c r="F168" s="105"/>
      <c r="G168" s="23"/>
      <c r="H168" s="24"/>
      <c r="I168" s="24"/>
      <c r="J168" s="24"/>
      <c r="K168" s="53"/>
      <c r="L168" s="42"/>
      <c r="M168" s="42"/>
      <c r="N168" s="42"/>
      <c r="O168" s="42"/>
      <c r="P168" s="42"/>
      <c r="Q168" s="42"/>
      <c r="R168" s="42"/>
      <c r="S168" s="42"/>
      <c r="T168" s="42"/>
      <c r="U168" s="42"/>
      <c r="V168" s="42"/>
      <c r="W168" s="42"/>
    </row>
    <row r="169" spans="1:31" ht="18" customHeight="1" x14ac:dyDescent="0.4">
      <c r="A169" s="4"/>
      <c r="B169" s="4"/>
      <c r="C169" s="4"/>
      <c r="D169" s="4"/>
      <c r="E169" s="75"/>
      <c r="F169" s="75"/>
      <c r="G169" s="75"/>
      <c r="H169" s="75"/>
      <c r="I169" s="75"/>
      <c r="J169" s="75"/>
      <c r="K169" s="75"/>
      <c r="L169" s="75"/>
      <c r="M169" s="75"/>
      <c r="N169" s="75"/>
      <c r="O169" s="75"/>
      <c r="P169" s="75"/>
      <c r="Q169" s="75"/>
      <c r="R169" s="75"/>
      <c r="S169" s="75"/>
      <c r="T169" s="75"/>
      <c r="U169" s="75"/>
      <c r="V169" s="75"/>
      <c r="W169" s="75"/>
    </row>
    <row r="170" spans="1:31" ht="18" customHeight="1" x14ac:dyDescent="0.4">
      <c r="B170" s="107" t="s">
        <v>706</v>
      </c>
      <c r="AE170" s="416" t="s">
        <v>760</v>
      </c>
    </row>
    <row r="171" spans="1:31" ht="18" customHeight="1" x14ac:dyDescent="0.4">
      <c r="I171" s="4"/>
      <c r="J171" s="4"/>
      <c r="K171" s="51" t="s">
        <v>624</v>
      </c>
      <c r="L171" s="44">
        <v>3</v>
      </c>
      <c r="M171" s="44">
        <v>4</v>
      </c>
      <c r="N171" s="44">
        <v>5</v>
      </c>
      <c r="O171" s="44">
        <v>6</v>
      </c>
      <c r="P171" s="44">
        <v>7</v>
      </c>
      <c r="Q171" s="44">
        <v>8</v>
      </c>
      <c r="R171" s="44">
        <v>9</v>
      </c>
      <c r="S171" s="44">
        <v>10</v>
      </c>
      <c r="T171" s="44">
        <v>11</v>
      </c>
      <c r="U171" s="44">
        <v>12</v>
      </c>
      <c r="V171" s="44">
        <v>13</v>
      </c>
      <c r="W171" s="44">
        <v>14</v>
      </c>
      <c r="X171" s="44">
        <v>15</v>
      </c>
      <c r="Y171" s="44">
        <v>16</v>
      </c>
      <c r="Z171" s="44">
        <v>17</v>
      </c>
      <c r="AA171" s="44">
        <v>18</v>
      </c>
      <c r="AB171" s="44">
        <v>19</v>
      </c>
      <c r="AC171" s="44">
        <v>20</v>
      </c>
      <c r="AD171" s="44">
        <v>21</v>
      </c>
      <c r="AE171" s="44">
        <v>22</v>
      </c>
    </row>
    <row r="172" spans="1:31" ht="18" customHeight="1" x14ac:dyDescent="0.4">
      <c r="I172" s="4"/>
      <c r="J172" s="4"/>
      <c r="K172" s="51" t="s">
        <v>691</v>
      </c>
      <c r="L172" s="102">
        <v>1</v>
      </c>
      <c r="M172" s="102">
        <v>2</v>
      </c>
      <c r="N172" s="102">
        <v>3</v>
      </c>
      <c r="O172" s="102">
        <v>4</v>
      </c>
      <c r="P172" s="102">
        <v>5</v>
      </c>
      <c r="Q172" s="102">
        <v>6</v>
      </c>
      <c r="R172" s="102">
        <v>7</v>
      </c>
      <c r="S172" s="102">
        <v>8</v>
      </c>
      <c r="T172" s="102">
        <v>9</v>
      </c>
      <c r="U172" s="102">
        <v>10</v>
      </c>
      <c r="V172" s="102">
        <v>11</v>
      </c>
      <c r="W172" s="102">
        <v>12</v>
      </c>
      <c r="X172" s="102">
        <v>13</v>
      </c>
      <c r="Y172" s="102">
        <v>14</v>
      </c>
      <c r="Z172" s="102">
        <v>15</v>
      </c>
      <c r="AA172" s="102">
        <v>16</v>
      </c>
      <c r="AB172" s="102">
        <v>17</v>
      </c>
      <c r="AC172" s="102">
        <v>18</v>
      </c>
      <c r="AD172" s="102">
        <v>19</v>
      </c>
      <c r="AE172" s="102">
        <v>20</v>
      </c>
    </row>
    <row r="173" spans="1:31" ht="18" customHeight="1" x14ac:dyDescent="0.4">
      <c r="B173" s="39"/>
      <c r="C173" s="39"/>
      <c r="D173" s="4"/>
      <c r="E173" s="75"/>
      <c r="F173" s="75"/>
      <c r="G173" s="75"/>
      <c r="H173" s="75"/>
      <c r="I173" s="4"/>
      <c r="J173" s="4"/>
      <c r="K173" s="51" t="s">
        <v>625</v>
      </c>
      <c r="L173" s="68">
        <v>365</v>
      </c>
      <c r="M173" s="68">
        <v>365</v>
      </c>
      <c r="N173" s="68">
        <v>366</v>
      </c>
      <c r="O173" s="68">
        <v>365</v>
      </c>
      <c r="P173" s="68">
        <v>365</v>
      </c>
      <c r="Q173" s="68">
        <v>365</v>
      </c>
      <c r="R173" s="68">
        <v>366</v>
      </c>
      <c r="S173" s="68">
        <v>365</v>
      </c>
      <c r="T173" s="68">
        <v>365</v>
      </c>
      <c r="U173" s="68">
        <v>365</v>
      </c>
      <c r="V173" s="68">
        <v>366</v>
      </c>
      <c r="W173" s="68">
        <v>365</v>
      </c>
      <c r="X173" s="68">
        <v>365</v>
      </c>
      <c r="Y173" s="68">
        <v>365</v>
      </c>
      <c r="Z173" s="68">
        <v>366</v>
      </c>
      <c r="AA173" s="68">
        <v>365</v>
      </c>
      <c r="AB173" s="68">
        <v>365</v>
      </c>
      <c r="AC173" s="68">
        <v>365</v>
      </c>
      <c r="AD173" s="68">
        <v>366</v>
      </c>
      <c r="AE173" s="68">
        <v>365</v>
      </c>
    </row>
    <row r="174" spans="1:31" ht="18" customHeight="1" x14ac:dyDescent="0.4">
      <c r="B174" s="148" t="s">
        <v>33</v>
      </c>
      <c r="C174" s="76"/>
      <c r="D174" s="86"/>
      <c r="E174" s="87"/>
      <c r="F174" s="87"/>
      <c r="G174" s="87"/>
      <c r="H174" s="87"/>
      <c r="I174" s="87"/>
      <c r="J174" s="87"/>
      <c r="K174" s="87"/>
      <c r="L174" s="199">
        <f t="shared" ref="L174:AE174" si="13">SUM(L175,L241)</f>
        <v>3917253</v>
      </c>
      <c r="M174" s="199">
        <f t="shared" si="13"/>
        <v>3917253</v>
      </c>
      <c r="N174" s="199">
        <f t="shared" si="13"/>
        <v>3927693</v>
      </c>
      <c r="O174" s="199">
        <f t="shared" si="13"/>
        <v>3917253</v>
      </c>
      <c r="P174" s="199">
        <f t="shared" si="13"/>
        <v>3917253</v>
      </c>
      <c r="Q174" s="199">
        <f t="shared" si="13"/>
        <v>3917253</v>
      </c>
      <c r="R174" s="199">
        <f t="shared" si="13"/>
        <v>3927693</v>
      </c>
      <c r="S174" s="199">
        <f t="shared" si="13"/>
        <v>3917253</v>
      </c>
      <c r="T174" s="199">
        <f t="shared" si="13"/>
        <v>3917253</v>
      </c>
      <c r="U174" s="199">
        <f t="shared" si="13"/>
        <v>3917253</v>
      </c>
      <c r="V174" s="199">
        <f t="shared" si="13"/>
        <v>3927693</v>
      </c>
      <c r="W174" s="199">
        <f t="shared" si="13"/>
        <v>3917253</v>
      </c>
      <c r="X174" s="199">
        <f t="shared" si="13"/>
        <v>3917253</v>
      </c>
      <c r="Y174" s="199">
        <f t="shared" si="13"/>
        <v>3917253</v>
      </c>
      <c r="Z174" s="199">
        <f t="shared" si="13"/>
        <v>3927693</v>
      </c>
      <c r="AA174" s="199">
        <f t="shared" si="13"/>
        <v>3917253</v>
      </c>
      <c r="AB174" s="199">
        <f t="shared" si="13"/>
        <v>3917253</v>
      </c>
      <c r="AC174" s="199">
        <f t="shared" si="13"/>
        <v>3917253</v>
      </c>
      <c r="AD174" s="199">
        <f t="shared" si="13"/>
        <v>3927693</v>
      </c>
      <c r="AE174" s="199">
        <f t="shared" si="13"/>
        <v>3917253</v>
      </c>
    </row>
    <row r="175" spans="1:31" ht="18" customHeight="1" x14ac:dyDescent="0.4">
      <c r="B175" s="77"/>
      <c r="C175" s="195" t="s">
        <v>37</v>
      </c>
      <c r="D175" s="155"/>
      <c r="E175" s="156"/>
      <c r="F175" s="156"/>
      <c r="G175" s="156"/>
      <c r="H175" s="156"/>
      <c r="I175" s="156"/>
      <c r="J175" s="156"/>
      <c r="K175" s="156"/>
      <c r="L175" s="158">
        <f>L176</f>
        <v>3917253</v>
      </c>
      <c r="M175" s="158">
        <f t="shared" ref="M175:AE175" si="14">M176</f>
        <v>3917253</v>
      </c>
      <c r="N175" s="158">
        <f t="shared" si="14"/>
        <v>3927693</v>
      </c>
      <c r="O175" s="158">
        <f t="shared" si="14"/>
        <v>3917253</v>
      </c>
      <c r="P175" s="158">
        <f t="shared" si="14"/>
        <v>3917253</v>
      </c>
      <c r="Q175" s="158">
        <f t="shared" si="14"/>
        <v>3917253</v>
      </c>
      <c r="R175" s="158">
        <f t="shared" si="14"/>
        <v>3927693</v>
      </c>
      <c r="S175" s="158">
        <f t="shared" si="14"/>
        <v>3917253</v>
      </c>
      <c r="T175" s="158">
        <f t="shared" si="14"/>
        <v>3917253</v>
      </c>
      <c r="U175" s="158">
        <f t="shared" si="14"/>
        <v>3917253</v>
      </c>
      <c r="V175" s="158">
        <f t="shared" si="14"/>
        <v>3927693</v>
      </c>
      <c r="W175" s="158">
        <f t="shared" si="14"/>
        <v>3917253</v>
      </c>
      <c r="X175" s="158">
        <f t="shared" si="14"/>
        <v>3917253</v>
      </c>
      <c r="Y175" s="158">
        <f t="shared" si="14"/>
        <v>3917253</v>
      </c>
      <c r="Z175" s="158">
        <f t="shared" si="14"/>
        <v>3927693</v>
      </c>
      <c r="AA175" s="158">
        <f t="shared" si="14"/>
        <v>3917253</v>
      </c>
      <c r="AB175" s="158">
        <f t="shared" si="14"/>
        <v>3917253</v>
      </c>
      <c r="AC175" s="158">
        <f t="shared" si="14"/>
        <v>3917253</v>
      </c>
      <c r="AD175" s="158">
        <f t="shared" si="14"/>
        <v>3927693</v>
      </c>
      <c r="AE175" s="158">
        <f t="shared" si="14"/>
        <v>3917253</v>
      </c>
    </row>
    <row r="176" spans="1:31" ht="18" customHeight="1" x14ac:dyDescent="0.4">
      <c r="B176" s="85"/>
      <c r="C176" s="150"/>
      <c r="D176" s="58" t="s">
        <v>660</v>
      </c>
      <c r="E176" s="404"/>
      <c r="F176" s="404"/>
      <c r="G176" s="404"/>
      <c r="H176" s="404"/>
      <c r="I176" s="404"/>
      <c r="J176" s="404"/>
      <c r="K176" s="404"/>
      <c r="L176" s="164">
        <f>SUM(L177,L191)</f>
        <v>3917253</v>
      </c>
      <c r="M176" s="164">
        <f t="shared" ref="M176:AE176" si="15">SUM(M177,M191)</f>
        <v>3917253</v>
      </c>
      <c r="N176" s="164">
        <f t="shared" si="15"/>
        <v>3927693</v>
      </c>
      <c r="O176" s="164">
        <f t="shared" si="15"/>
        <v>3917253</v>
      </c>
      <c r="P176" s="164">
        <f t="shared" si="15"/>
        <v>3917253</v>
      </c>
      <c r="Q176" s="164">
        <f t="shared" si="15"/>
        <v>3917253</v>
      </c>
      <c r="R176" s="164">
        <f t="shared" si="15"/>
        <v>3927693</v>
      </c>
      <c r="S176" s="164">
        <f t="shared" si="15"/>
        <v>3917253</v>
      </c>
      <c r="T176" s="164">
        <f t="shared" si="15"/>
        <v>3917253</v>
      </c>
      <c r="U176" s="164">
        <f>SUM(U177,U191)</f>
        <v>3917253</v>
      </c>
      <c r="V176" s="164">
        <f t="shared" si="15"/>
        <v>3927693</v>
      </c>
      <c r="W176" s="164">
        <f t="shared" si="15"/>
        <v>3917253</v>
      </c>
      <c r="X176" s="164">
        <f t="shared" si="15"/>
        <v>3917253</v>
      </c>
      <c r="Y176" s="164">
        <f t="shared" si="15"/>
        <v>3917253</v>
      </c>
      <c r="Z176" s="164">
        <f t="shared" si="15"/>
        <v>3927693</v>
      </c>
      <c r="AA176" s="164">
        <f>SUM(AA177,AA191)</f>
        <v>3917253</v>
      </c>
      <c r="AB176" s="164">
        <f t="shared" si="15"/>
        <v>3917253</v>
      </c>
      <c r="AC176" s="164">
        <f t="shared" si="15"/>
        <v>3917253</v>
      </c>
      <c r="AD176" s="164">
        <f t="shared" si="15"/>
        <v>3927693</v>
      </c>
      <c r="AE176" s="164">
        <f t="shared" si="15"/>
        <v>3917253</v>
      </c>
    </row>
    <row r="177" spans="1:31" ht="18" customHeight="1" x14ac:dyDescent="0.4">
      <c r="B177" s="95"/>
      <c r="C177" s="151"/>
      <c r="D177" s="97"/>
      <c r="E177" s="16" t="s">
        <v>32</v>
      </c>
      <c r="F177" s="24"/>
      <c r="G177" s="24"/>
      <c r="H177" s="24"/>
      <c r="I177" s="24"/>
      <c r="J177" s="24"/>
      <c r="K177" s="24"/>
      <c r="L177" s="41">
        <f>SUM(L178:L190)</f>
        <v>3810600</v>
      </c>
      <c r="M177" s="41">
        <f t="shared" ref="M177:AE177" si="16">SUM(M178:M190)</f>
        <v>3810600</v>
      </c>
      <c r="N177" s="41">
        <f t="shared" si="16"/>
        <v>3821040</v>
      </c>
      <c r="O177" s="41">
        <f t="shared" si="16"/>
        <v>3810600</v>
      </c>
      <c r="P177" s="41">
        <f t="shared" si="16"/>
        <v>3810600</v>
      </c>
      <c r="Q177" s="41">
        <f t="shared" si="16"/>
        <v>3810600</v>
      </c>
      <c r="R177" s="41">
        <f t="shared" si="16"/>
        <v>3821040</v>
      </c>
      <c r="S177" s="41">
        <f t="shared" si="16"/>
        <v>3810600</v>
      </c>
      <c r="T177" s="41">
        <f t="shared" si="16"/>
        <v>3810600</v>
      </c>
      <c r="U177" s="41">
        <f t="shared" si="16"/>
        <v>3810600</v>
      </c>
      <c r="V177" s="41">
        <f t="shared" si="16"/>
        <v>3821040</v>
      </c>
      <c r="W177" s="41">
        <f t="shared" si="16"/>
        <v>3810600</v>
      </c>
      <c r="X177" s="41">
        <f t="shared" si="16"/>
        <v>3810600</v>
      </c>
      <c r="Y177" s="41">
        <f t="shared" si="16"/>
        <v>3810600</v>
      </c>
      <c r="Z177" s="41">
        <f t="shared" si="16"/>
        <v>3821040</v>
      </c>
      <c r="AA177" s="41">
        <f t="shared" si="16"/>
        <v>3810600</v>
      </c>
      <c r="AB177" s="41">
        <f t="shared" si="16"/>
        <v>3810600</v>
      </c>
      <c r="AC177" s="41">
        <f t="shared" si="16"/>
        <v>3810600</v>
      </c>
      <c r="AD177" s="41">
        <f t="shared" si="16"/>
        <v>3821040</v>
      </c>
      <c r="AE177" s="41">
        <f t="shared" si="16"/>
        <v>3810600</v>
      </c>
    </row>
    <row r="178" spans="1:31" ht="18" customHeight="1" x14ac:dyDescent="0.4">
      <c r="B178" s="95"/>
      <c r="C178" s="151"/>
      <c r="D178" s="97"/>
      <c r="E178" s="17"/>
      <c r="F178" s="105">
        <v>1</v>
      </c>
      <c r="G178" s="18" t="s">
        <v>409</v>
      </c>
      <c r="H178" s="18"/>
      <c r="I178" s="18"/>
      <c r="J178" s="18"/>
      <c r="K178" s="18"/>
      <c r="L178" s="41">
        <f>$L11*L$173</f>
        <v>876000</v>
      </c>
      <c r="M178" s="41">
        <f t="shared" ref="M178:AE190" si="17">$L11*M$173</f>
        <v>876000</v>
      </c>
      <c r="N178" s="41">
        <f t="shared" si="17"/>
        <v>878400</v>
      </c>
      <c r="O178" s="41">
        <f t="shared" si="17"/>
        <v>876000</v>
      </c>
      <c r="P178" s="41">
        <f t="shared" si="17"/>
        <v>876000</v>
      </c>
      <c r="Q178" s="41">
        <f t="shared" si="17"/>
        <v>876000</v>
      </c>
      <c r="R178" s="41">
        <f t="shared" si="17"/>
        <v>878400</v>
      </c>
      <c r="S178" s="41">
        <f t="shared" si="17"/>
        <v>876000</v>
      </c>
      <c r="T178" s="41">
        <f t="shared" si="17"/>
        <v>876000</v>
      </c>
      <c r="U178" s="41">
        <f t="shared" si="17"/>
        <v>876000</v>
      </c>
      <c r="V178" s="41">
        <f t="shared" si="17"/>
        <v>878400</v>
      </c>
      <c r="W178" s="41">
        <f t="shared" si="17"/>
        <v>876000</v>
      </c>
      <c r="X178" s="41">
        <f t="shared" si="17"/>
        <v>876000</v>
      </c>
      <c r="Y178" s="41">
        <f t="shared" si="17"/>
        <v>876000</v>
      </c>
      <c r="Z178" s="41">
        <f t="shared" si="17"/>
        <v>878400</v>
      </c>
      <c r="AA178" s="41">
        <f t="shared" si="17"/>
        <v>876000</v>
      </c>
      <c r="AB178" s="41">
        <f t="shared" si="17"/>
        <v>876000</v>
      </c>
      <c r="AC178" s="41">
        <f t="shared" si="17"/>
        <v>876000</v>
      </c>
      <c r="AD178" s="41">
        <f t="shared" si="17"/>
        <v>878400</v>
      </c>
      <c r="AE178" s="41">
        <f t="shared" si="17"/>
        <v>876000</v>
      </c>
    </row>
    <row r="179" spans="1:31" ht="18" customHeight="1" x14ac:dyDescent="0.4">
      <c r="B179" s="95"/>
      <c r="C179" s="151"/>
      <c r="D179" s="97"/>
      <c r="E179" s="17"/>
      <c r="F179" s="105">
        <v>2</v>
      </c>
      <c r="G179" s="18" t="s">
        <v>410</v>
      </c>
      <c r="H179" s="18"/>
      <c r="I179" s="18"/>
      <c r="J179" s="18"/>
      <c r="K179" s="18"/>
      <c r="L179" s="41">
        <f>$L12*L$173</f>
        <v>1620600</v>
      </c>
      <c r="M179" s="41">
        <f t="shared" si="17"/>
        <v>1620600</v>
      </c>
      <c r="N179" s="41">
        <f t="shared" si="17"/>
        <v>1625040</v>
      </c>
      <c r="O179" s="41">
        <f t="shared" si="17"/>
        <v>1620600</v>
      </c>
      <c r="P179" s="41">
        <f t="shared" si="17"/>
        <v>1620600</v>
      </c>
      <c r="Q179" s="41">
        <f t="shared" si="17"/>
        <v>1620600</v>
      </c>
      <c r="R179" s="41">
        <f t="shared" si="17"/>
        <v>1625040</v>
      </c>
      <c r="S179" s="41">
        <f t="shared" si="17"/>
        <v>1620600</v>
      </c>
      <c r="T179" s="41">
        <f t="shared" si="17"/>
        <v>1620600</v>
      </c>
      <c r="U179" s="41">
        <f t="shared" si="17"/>
        <v>1620600</v>
      </c>
      <c r="V179" s="41">
        <f t="shared" si="17"/>
        <v>1625040</v>
      </c>
      <c r="W179" s="41">
        <f t="shared" si="17"/>
        <v>1620600</v>
      </c>
      <c r="X179" s="41">
        <f t="shared" si="17"/>
        <v>1620600</v>
      </c>
      <c r="Y179" s="41">
        <f t="shared" si="17"/>
        <v>1620600</v>
      </c>
      <c r="Z179" s="41">
        <f t="shared" si="17"/>
        <v>1625040</v>
      </c>
      <c r="AA179" s="41">
        <f t="shared" si="17"/>
        <v>1620600</v>
      </c>
      <c r="AB179" s="41">
        <f t="shared" si="17"/>
        <v>1620600</v>
      </c>
      <c r="AC179" s="41">
        <f t="shared" si="17"/>
        <v>1620600</v>
      </c>
      <c r="AD179" s="41">
        <f t="shared" si="17"/>
        <v>1625040</v>
      </c>
      <c r="AE179" s="41">
        <f>$L12*AE$173</f>
        <v>1620600</v>
      </c>
    </row>
    <row r="180" spans="1:31" ht="18" customHeight="1" x14ac:dyDescent="0.4">
      <c r="B180" s="95"/>
      <c r="C180" s="151"/>
      <c r="D180" s="97"/>
      <c r="E180" s="17"/>
      <c r="F180" s="105">
        <v>3</v>
      </c>
      <c r="G180" s="18" t="s">
        <v>411</v>
      </c>
      <c r="H180" s="18"/>
      <c r="I180" s="18"/>
      <c r="J180" s="18"/>
      <c r="K180" s="18"/>
      <c r="L180" s="41">
        <f t="shared" ref="L180:AA190" si="18">$L13*L$173</f>
        <v>547500</v>
      </c>
      <c r="M180" s="41">
        <f t="shared" si="18"/>
        <v>547500</v>
      </c>
      <c r="N180" s="41">
        <f t="shared" si="18"/>
        <v>549000</v>
      </c>
      <c r="O180" s="41">
        <f t="shared" si="18"/>
        <v>547500</v>
      </c>
      <c r="P180" s="41">
        <f t="shared" si="18"/>
        <v>547500</v>
      </c>
      <c r="Q180" s="41">
        <f t="shared" si="18"/>
        <v>547500</v>
      </c>
      <c r="R180" s="41">
        <f t="shared" si="18"/>
        <v>549000</v>
      </c>
      <c r="S180" s="41">
        <f t="shared" si="18"/>
        <v>547500</v>
      </c>
      <c r="T180" s="41">
        <f t="shared" si="18"/>
        <v>547500</v>
      </c>
      <c r="U180" s="41">
        <f t="shared" si="18"/>
        <v>547500</v>
      </c>
      <c r="V180" s="41">
        <f t="shared" si="18"/>
        <v>549000</v>
      </c>
      <c r="W180" s="41">
        <f t="shared" si="18"/>
        <v>547500</v>
      </c>
      <c r="X180" s="41">
        <f t="shared" si="18"/>
        <v>547500</v>
      </c>
      <c r="Y180" s="41">
        <f t="shared" si="18"/>
        <v>547500</v>
      </c>
      <c r="Z180" s="41">
        <f t="shared" si="18"/>
        <v>549000</v>
      </c>
      <c r="AA180" s="41">
        <f t="shared" si="18"/>
        <v>547500</v>
      </c>
      <c r="AB180" s="41">
        <f t="shared" si="17"/>
        <v>547500</v>
      </c>
      <c r="AC180" s="41">
        <f t="shared" si="17"/>
        <v>547500</v>
      </c>
      <c r="AD180" s="41">
        <f t="shared" si="17"/>
        <v>549000</v>
      </c>
      <c r="AE180" s="41">
        <f>$L13*AE$173</f>
        <v>547500</v>
      </c>
    </row>
    <row r="181" spans="1:31" ht="18" customHeight="1" x14ac:dyDescent="0.4">
      <c r="B181" s="96"/>
      <c r="C181" s="152"/>
      <c r="D181" s="97"/>
      <c r="E181" s="17"/>
      <c r="F181" s="105">
        <v>4</v>
      </c>
      <c r="G181" s="18" t="s">
        <v>412</v>
      </c>
      <c r="H181" s="18"/>
      <c r="I181" s="18"/>
      <c r="J181" s="18"/>
      <c r="K181" s="18"/>
      <c r="L181" s="41">
        <f t="shared" si="18"/>
        <v>7300</v>
      </c>
      <c r="M181" s="41">
        <f t="shared" si="17"/>
        <v>7300</v>
      </c>
      <c r="N181" s="41">
        <f t="shared" si="17"/>
        <v>7320</v>
      </c>
      <c r="O181" s="41">
        <f t="shared" si="17"/>
        <v>7300</v>
      </c>
      <c r="P181" s="41">
        <f t="shared" si="17"/>
        <v>7300</v>
      </c>
      <c r="Q181" s="41">
        <f t="shared" si="17"/>
        <v>7300</v>
      </c>
      <c r="R181" s="41">
        <f t="shared" si="17"/>
        <v>7320</v>
      </c>
      <c r="S181" s="41">
        <f t="shared" si="17"/>
        <v>7300</v>
      </c>
      <c r="T181" s="41">
        <f t="shared" si="17"/>
        <v>7300</v>
      </c>
      <c r="U181" s="41">
        <f t="shared" si="17"/>
        <v>7300</v>
      </c>
      <c r="V181" s="41">
        <f t="shared" si="17"/>
        <v>7320</v>
      </c>
      <c r="W181" s="41">
        <f t="shared" si="17"/>
        <v>7300</v>
      </c>
      <c r="X181" s="41">
        <f t="shared" si="17"/>
        <v>7300</v>
      </c>
      <c r="Y181" s="41">
        <f t="shared" si="17"/>
        <v>7300</v>
      </c>
      <c r="Z181" s="41">
        <f t="shared" si="17"/>
        <v>7320</v>
      </c>
      <c r="AA181" s="41">
        <f t="shared" si="17"/>
        <v>7300</v>
      </c>
      <c r="AB181" s="41">
        <f t="shared" si="17"/>
        <v>7300</v>
      </c>
      <c r="AC181" s="41">
        <f t="shared" si="17"/>
        <v>7300</v>
      </c>
      <c r="AD181" s="41">
        <f t="shared" si="17"/>
        <v>7320</v>
      </c>
      <c r="AE181" s="41">
        <f t="shared" si="17"/>
        <v>7300</v>
      </c>
    </row>
    <row r="182" spans="1:31" ht="18" customHeight="1" x14ac:dyDescent="0.4">
      <c r="B182" s="98"/>
      <c r="C182" s="153"/>
      <c r="D182" s="97"/>
      <c r="E182" s="17"/>
      <c r="F182" s="105">
        <v>5</v>
      </c>
      <c r="G182" s="18" t="s">
        <v>413</v>
      </c>
      <c r="H182" s="18"/>
      <c r="I182" s="18"/>
      <c r="J182" s="18"/>
      <c r="K182" s="18"/>
      <c r="L182" s="41">
        <f t="shared" si="18"/>
        <v>43800</v>
      </c>
      <c r="M182" s="41">
        <f t="shared" si="17"/>
        <v>43800</v>
      </c>
      <c r="N182" s="41">
        <f t="shared" si="17"/>
        <v>43920</v>
      </c>
      <c r="O182" s="41">
        <f t="shared" si="17"/>
        <v>43800</v>
      </c>
      <c r="P182" s="41">
        <f t="shared" si="17"/>
        <v>43800</v>
      </c>
      <c r="Q182" s="41">
        <f t="shared" si="17"/>
        <v>43800</v>
      </c>
      <c r="R182" s="41">
        <f t="shared" si="17"/>
        <v>43920</v>
      </c>
      <c r="S182" s="41">
        <f t="shared" si="17"/>
        <v>43800</v>
      </c>
      <c r="T182" s="41">
        <f t="shared" si="17"/>
        <v>43800</v>
      </c>
      <c r="U182" s="41">
        <f t="shared" si="17"/>
        <v>43800</v>
      </c>
      <c r="V182" s="41">
        <f t="shared" si="17"/>
        <v>43920</v>
      </c>
      <c r="W182" s="41">
        <f t="shared" si="17"/>
        <v>43800</v>
      </c>
      <c r="X182" s="41">
        <f t="shared" si="17"/>
        <v>43800</v>
      </c>
      <c r="Y182" s="41">
        <f t="shared" si="17"/>
        <v>43800</v>
      </c>
      <c r="Z182" s="41">
        <f t="shared" si="17"/>
        <v>43920</v>
      </c>
      <c r="AA182" s="41">
        <f t="shared" si="17"/>
        <v>43800</v>
      </c>
      <c r="AB182" s="41">
        <f t="shared" si="17"/>
        <v>43800</v>
      </c>
      <c r="AC182" s="41">
        <f t="shared" si="17"/>
        <v>43800</v>
      </c>
      <c r="AD182" s="41">
        <f t="shared" si="17"/>
        <v>43920</v>
      </c>
      <c r="AE182" s="41">
        <f t="shared" si="17"/>
        <v>43800</v>
      </c>
    </row>
    <row r="183" spans="1:31" ht="18" customHeight="1" x14ac:dyDescent="0.4">
      <c r="B183" s="98"/>
      <c r="C183" s="153"/>
      <c r="D183" s="97"/>
      <c r="E183" s="17"/>
      <c r="F183" s="105">
        <v>6</v>
      </c>
      <c r="G183" s="18" t="s">
        <v>414</v>
      </c>
      <c r="H183" s="18"/>
      <c r="I183" s="18"/>
      <c r="J183" s="18"/>
      <c r="K183" s="18"/>
      <c r="L183" s="41">
        <f t="shared" si="18"/>
        <v>82125</v>
      </c>
      <c r="M183" s="41">
        <f t="shared" si="17"/>
        <v>82125</v>
      </c>
      <c r="N183" s="41">
        <f t="shared" si="17"/>
        <v>82350</v>
      </c>
      <c r="O183" s="41">
        <f t="shared" si="17"/>
        <v>82125</v>
      </c>
      <c r="P183" s="41">
        <f t="shared" si="17"/>
        <v>82125</v>
      </c>
      <c r="Q183" s="41">
        <f t="shared" si="17"/>
        <v>82125</v>
      </c>
      <c r="R183" s="41">
        <f t="shared" si="17"/>
        <v>82350</v>
      </c>
      <c r="S183" s="41">
        <f t="shared" si="17"/>
        <v>82125</v>
      </c>
      <c r="T183" s="41">
        <f t="shared" si="17"/>
        <v>82125</v>
      </c>
      <c r="U183" s="41">
        <f t="shared" si="17"/>
        <v>82125</v>
      </c>
      <c r="V183" s="41">
        <f t="shared" si="17"/>
        <v>82350</v>
      </c>
      <c r="W183" s="41">
        <f t="shared" si="17"/>
        <v>82125</v>
      </c>
      <c r="X183" s="41">
        <f t="shared" si="17"/>
        <v>82125</v>
      </c>
      <c r="Y183" s="41">
        <f t="shared" si="17"/>
        <v>82125</v>
      </c>
      <c r="Z183" s="41">
        <f t="shared" si="17"/>
        <v>82350</v>
      </c>
      <c r="AA183" s="41">
        <f t="shared" si="17"/>
        <v>82125</v>
      </c>
      <c r="AB183" s="41">
        <f t="shared" si="17"/>
        <v>82125</v>
      </c>
      <c r="AC183" s="41">
        <f t="shared" si="17"/>
        <v>82125</v>
      </c>
      <c r="AD183" s="41">
        <f t="shared" si="17"/>
        <v>82350</v>
      </c>
      <c r="AE183" s="41">
        <f t="shared" si="17"/>
        <v>82125</v>
      </c>
    </row>
    <row r="184" spans="1:31" ht="18" customHeight="1" x14ac:dyDescent="0.4">
      <c r="B184" s="98"/>
      <c r="C184" s="153"/>
      <c r="D184" s="97"/>
      <c r="E184" s="17"/>
      <c r="F184" s="105">
        <v>7</v>
      </c>
      <c r="G184" s="18" t="s">
        <v>415</v>
      </c>
      <c r="H184" s="18"/>
      <c r="I184" s="18"/>
      <c r="J184" s="18"/>
      <c r="K184" s="18"/>
      <c r="L184" s="41">
        <f t="shared" si="18"/>
        <v>43800</v>
      </c>
      <c r="M184" s="41">
        <f t="shared" si="17"/>
        <v>43800</v>
      </c>
      <c r="N184" s="41">
        <f t="shared" si="17"/>
        <v>43920</v>
      </c>
      <c r="O184" s="41">
        <f t="shared" si="17"/>
        <v>43800</v>
      </c>
      <c r="P184" s="41">
        <f t="shared" si="17"/>
        <v>43800</v>
      </c>
      <c r="Q184" s="41">
        <f t="shared" si="17"/>
        <v>43800</v>
      </c>
      <c r="R184" s="41">
        <f t="shared" si="17"/>
        <v>43920</v>
      </c>
      <c r="S184" s="41">
        <f t="shared" si="17"/>
        <v>43800</v>
      </c>
      <c r="T184" s="41">
        <f t="shared" si="17"/>
        <v>43800</v>
      </c>
      <c r="U184" s="41">
        <f t="shared" si="17"/>
        <v>43800</v>
      </c>
      <c r="V184" s="41">
        <f t="shared" si="17"/>
        <v>43920</v>
      </c>
      <c r="W184" s="41">
        <f t="shared" si="17"/>
        <v>43800</v>
      </c>
      <c r="X184" s="41">
        <f t="shared" si="17"/>
        <v>43800</v>
      </c>
      <c r="Y184" s="41">
        <f t="shared" si="17"/>
        <v>43800</v>
      </c>
      <c r="Z184" s="41">
        <f t="shared" si="17"/>
        <v>43920</v>
      </c>
      <c r="AA184" s="41">
        <f t="shared" si="17"/>
        <v>43800</v>
      </c>
      <c r="AB184" s="41">
        <f t="shared" si="17"/>
        <v>43800</v>
      </c>
      <c r="AC184" s="41">
        <f t="shared" si="17"/>
        <v>43800</v>
      </c>
      <c r="AD184" s="41">
        <f t="shared" si="17"/>
        <v>43920</v>
      </c>
      <c r="AE184" s="41">
        <f t="shared" si="17"/>
        <v>43800</v>
      </c>
    </row>
    <row r="185" spans="1:31" ht="18" customHeight="1" x14ac:dyDescent="0.4">
      <c r="B185" s="98"/>
      <c r="C185" s="153"/>
      <c r="D185" s="97"/>
      <c r="E185" s="17"/>
      <c r="F185" s="105">
        <v>8</v>
      </c>
      <c r="G185" s="18" t="s">
        <v>416</v>
      </c>
      <c r="H185" s="18"/>
      <c r="I185" s="18"/>
      <c r="J185" s="18"/>
      <c r="K185" s="18"/>
      <c r="L185" s="41">
        <f t="shared" si="18"/>
        <v>30660</v>
      </c>
      <c r="M185" s="41">
        <f t="shared" si="17"/>
        <v>30660</v>
      </c>
      <c r="N185" s="41">
        <f t="shared" si="17"/>
        <v>30744</v>
      </c>
      <c r="O185" s="41">
        <f t="shared" si="17"/>
        <v>30660</v>
      </c>
      <c r="P185" s="41">
        <f t="shared" si="17"/>
        <v>30660</v>
      </c>
      <c r="Q185" s="41">
        <f t="shared" si="17"/>
        <v>30660</v>
      </c>
      <c r="R185" s="41">
        <f t="shared" si="17"/>
        <v>30744</v>
      </c>
      <c r="S185" s="41">
        <f t="shared" si="17"/>
        <v>30660</v>
      </c>
      <c r="T185" s="41">
        <f t="shared" si="17"/>
        <v>30660</v>
      </c>
      <c r="U185" s="41">
        <f t="shared" si="17"/>
        <v>30660</v>
      </c>
      <c r="V185" s="41">
        <f t="shared" si="17"/>
        <v>30744</v>
      </c>
      <c r="W185" s="41">
        <f t="shared" si="17"/>
        <v>30660</v>
      </c>
      <c r="X185" s="41">
        <f t="shared" si="17"/>
        <v>30660</v>
      </c>
      <c r="Y185" s="41">
        <f t="shared" si="17"/>
        <v>30660</v>
      </c>
      <c r="Z185" s="41">
        <f t="shared" si="17"/>
        <v>30744</v>
      </c>
      <c r="AA185" s="41">
        <f t="shared" si="17"/>
        <v>30660</v>
      </c>
      <c r="AB185" s="41">
        <f t="shared" si="17"/>
        <v>30660</v>
      </c>
      <c r="AC185" s="41">
        <f t="shared" si="17"/>
        <v>30660</v>
      </c>
      <c r="AD185" s="41">
        <f t="shared" si="17"/>
        <v>30744</v>
      </c>
      <c r="AE185" s="41">
        <f t="shared" si="17"/>
        <v>30660</v>
      </c>
    </row>
    <row r="186" spans="1:31" ht="18" customHeight="1" x14ac:dyDescent="0.4">
      <c r="B186" s="98"/>
      <c r="C186" s="153"/>
      <c r="D186" s="97"/>
      <c r="E186" s="17"/>
      <c r="F186" s="105">
        <v>9</v>
      </c>
      <c r="G186" s="18" t="s">
        <v>417</v>
      </c>
      <c r="H186" s="18"/>
      <c r="I186" s="18"/>
      <c r="J186" s="18"/>
      <c r="K186" s="18"/>
      <c r="L186" s="41">
        <f t="shared" si="18"/>
        <v>365</v>
      </c>
      <c r="M186" s="41">
        <f t="shared" si="17"/>
        <v>365</v>
      </c>
      <c r="N186" s="41">
        <f t="shared" si="17"/>
        <v>366</v>
      </c>
      <c r="O186" s="41">
        <f t="shared" si="17"/>
        <v>365</v>
      </c>
      <c r="P186" s="41">
        <f t="shared" si="17"/>
        <v>365</v>
      </c>
      <c r="Q186" s="41">
        <f t="shared" si="17"/>
        <v>365</v>
      </c>
      <c r="R186" s="41">
        <f t="shared" si="17"/>
        <v>366</v>
      </c>
      <c r="S186" s="41">
        <f t="shared" si="17"/>
        <v>365</v>
      </c>
      <c r="T186" s="41">
        <f t="shared" si="17"/>
        <v>365</v>
      </c>
      <c r="U186" s="41">
        <f t="shared" si="17"/>
        <v>365</v>
      </c>
      <c r="V186" s="41">
        <f t="shared" si="17"/>
        <v>366</v>
      </c>
      <c r="W186" s="41">
        <f t="shared" si="17"/>
        <v>365</v>
      </c>
      <c r="X186" s="41">
        <f t="shared" si="17"/>
        <v>365</v>
      </c>
      <c r="Y186" s="41">
        <f t="shared" si="17"/>
        <v>365</v>
      </c>
      <c r="Z186" s="41">
        <f t="shared" si="17"/>
        <v>366</v>
      </c>
      <c r="AA186" s="41">
        <f t="shared" si="17"/>
        <v>365</v>
      </c>
      <c r="AB186" s="41">
        <f t="shared" si="17"/>
        <v>365</v>
      </c>
      <c r="AC186" s="41">
        <f t="shared" si="17"/>
        <v>365</v>
      </c>
      <c r="AD186" s="41">
        <f t="shared" si="17"/>
        <v>366</v>
      </c>
      <c r="AE186" s="41">
        <f t="shared" si="17"/>
        <v>365</v>
      </c>
    </row>
    <row r="187" spans="1:31" ht="18" customHeight="1" x14ac:dyDescent="0.4">
      <c r="B187" s="98"/>
      <c r="C187" s="153"/>
      <c r="D187" s="97"/>
      <c r="E187" s="17"/>
      <c r="F187" s="105">
        <v>10</v>
      </c>
      <c r="G187" s="18" t="s">
        <v>418</v>
      </c>
      <c r="H187" s="18"/>
      <c r="I187" s="18"/>
      <c r="J187" s="18"/>
      <c r="K187" s="18"/>
      <c r="L187" s="41">
        <f t="shared" si="18"/>
        <v>87600</v>
      </c>
      <c r="M187" s="41">
        <f t="shared" si="17"/>
        <v>87600</v>
      </c>
      <c r="N187" s="41">
        <f t="shared" si="17"/>
        <v>87840</v>
      </c>
      <c r="O187" s="41">
        <f t="shared" si="17"/>
        <v>87600</v>
      </c>
      <c r="P187" s="41">
        <f t="shared" si="17"/>
        <v>87600</v>
      </c>
      <c r="Q187" s="41">
        <f t="shared" si="17"/>
        <v>87600</v>
      </c>
      <c r="R187" s="41">
        <f t="shared" si="17"/>
        <v>87840</v>
      </c>
      <c r="S187" s="41">
        <f t="shared" si="17"/>
        <v>87600</v>
      </c>
      <c r="T187" s="41">
        <f t="shared" si="17"/>
        <v>87600</v>
      </c>
      <c r="U187" s="41">
        <f t="shared" si="17"/>
        <v>87600</v>
      </c>
      <c r="V187" s="41">
        <f t="shared" si="17"/>
        <v>87840</v>
      </c>
      <c r="W187" s="41">
        <f t="shared" si="17"/>
        <v>87600</v>
      </c>
      <c r="X187" s="41">
        <f t="shared" si="17"/>
        <v>87600</v>
      </c>
      <c r="Y187" s="41">
        <f t="shared" si="17"/>
        <v>87600</v>
      </c>
      <c r="Z187" s="41">
        <f t="shared" si="17"/>
        <v>87840</v>
      </c>
      <c r="AA187" s="41">
        <f t="shared" si="17"/>
        <v>87600</v>
      </c>
      <c r="AB187" s="41">
        <f t="shared" si="17"/>
        <v>87600</v>
      </c>
      <c r="AC187" s="41">
        <f t="shared" si="17"/>
        <v>87600</v>
      </c>
      <c r="AD187" s="41">
        <f t="shared" si="17"/>
        <v>87840</v>
      </c>
      <c r="AE187" s="41">
        <f t="shared" si="17"/>
        <v>87600</v>
      </c>
    </row>
    <row r="188" spans="1:31" ht="18" customHeight="1" x14ac:dyDescent="0.4">
      <c r="B188" s="98"/>
      <c r="C188" s="153"/>
      <c r="D188" s="97"/>
      <c r="E188" s="17"/>
      <c r="F188" s="105">
        <v>11</v>
      </c>
      <c r="G188" s="18" t="s">
        <v>419</v>
      </c>
      <c r="H188" s="18"/>
      <c r="I188" s="18"/>
      <c r="J188" s="18"/>
      <c r="K188" s="18"/>
      <c r="L188" s="41">
        <f t="shared" si="18"/>
        <v>14600</v>
      </c>
      <c r="M188" s="41">
        <f t="shared" si="17"/>
        <v>14600</v>
      </c>
      <c r="N188" s="41">
        <f t="shared" si="17"/>
        <v>14640</v>
      </c>
      <c r="O188" s="41">
        <f t="shared" si="17"/>
        <v>14600</v>
      </c>
      <c r="P188" s="41">
        <f t="shared" si="17"/>
        <v>14600</v>
      </c>
      <c r="Q188" s="41">
        <f t="shared" si="17"/>
        <v>14600</v>
      </c>
      <c r="R188" s="41">
        <f t="shared" si="17"/>
        <v>14640</v>
      </c>
      <c r="S188" s="41">
        <f t="shared" si="17"/>
        <v>14600</v>
      </c>
      <c r="T188" s="41">
        <f t="shared" si="17"/>
        <v>14600</v>
      </c>
      <c r="U188" s="41">
        <f t="shared" si="17"/>
        <v>14600</v>
      </c>
      <c r="V188" s="41">
        <f t="shared" si="17"/>
        <v>14640</v>
      </c>
      <c r="W188" s="41">
        <f t="shared" si="17"/>
        <v>14600</v>
      </c>
      <c r="X188" s="41">
        <f t="shared" si="17"/>
        <v>14600</v>
      </c>
      <c r="Y188" s="41">
        <f t="shared" si="17"/>
        <v>14600</v>
      </c>
      <c r="Z188" s="41">
        <f t="shared" si="17"/>
        <v>14640</v>
      </c>
      <c r="AA188" s="41">
        <f t="shared" si="17"/>
        <v>14600</v>
      </c>
      <c r="AB188" s="41">
        <f t="shared" si="17"/>
        <v>14600</v>
      </c>
      <c r="AC188" s="41">
        <f t="shared" si="17"/>
        <v>14600</v>
      </c>
      <c r="AD188" s="41">
        <f t="shared" si="17"/>
        <v>14640</v>
      </c>
      <c r="AE188" s="41">
        <f t="shared" si="17"/>
        <v>14600</v>
      </c>
    </row>
    <row r="189" spans="1:31" ht="18" customHeight="1" x14ac:dyDescent="0.4">
      <c r="B189" s="98"/>
      <c r="C189" s="153"/>
      <c r="D189" s="97"/>
      <c r="E189" s="17"/>
      <c r="F189" s="105">
        <v>12</v>
      </c>
      <c r="G189" s="18" t="s">
        <v>420</v>
      </c>
      <c r="H189" s="18"/>
      <c r="I189" s="18"/>
      <c r="J189" s="18"/>
      <c r="K189" s="18"/>
      <c r="L189" s="41">
        <f t="shared" si="18"/>
        <v>438000</v>
      </c>
      <c r="M189" s="41">
        <f t="shared" si="17"/>
        <v>438000</v>
      </c>
      <c r="N189" s="41">
        <f t="shared" si="17"/>
        <v>439200</v>
      </c>
      <c r="O189" s="41">
        <f t="shared" si="17"/>
        <v>438000</v>
      </c>
      <c r="P189" s="41">
        <f t="shared" si="17"/>
        <v>438000</v>
      </c>
      <c r="Q189" s="41">
        <f t="shared" si="17"/>
        <v>438000</v>
      </c>
      <c r="R189" s="41">
        <f t="shared" si="17"/>
        <v>439200</v>
      </c>
      <c r="S189" s="41">
        <f t="shared" si="17"/>
        <v>438000</v>
      </c>
      <c r="T189" s="41">
        <f t="shared" si="17"/>
        <v>438000</v>
      </c>
      <c r="U189" s="41">
        <f t="shared" si="17"/>
        <v>438000</v>
      </c>
      <c r="V189" s="41">
        <f t="shared" si="17"/>
        <v>439200</v>
      </c>
      <c r="W189" s="41">
        <f t="shared" si="17"/>
        <v>438000</v>
      </c>
      <c r="X189" s="41">
        <f t="shared" si="17"/>
        <v>438000</v>
      </c>
      <c r="Y189" s="41">
        <f t="shared" si="17"/>
        <v>438000</v>
      </c>
      <c r="Z189" s="41">
        <f t="shared" si="17"/>
        <v>439200</v>
      </c>
      <c r="AA189" s="41">
        <f t="shared" si="17"/>
        <v>438000</v>
      </c>
      <c r="AB189" s="41">
        <f t="shared" si="17"/>
        <v>438000</v>
      </c>
      <c r="AC189" s="41">
        <f t="shared" si="17"/>
        <v>438000</v>
      </c>
      <c r="AD189" s="41">
        <f t="shared" si="17"/>
        <v>439200</v>
      </c>
      <c r="AE189" s="41">
        <f t="shared" si="17"/>
        <v>438000</v>
      </c>
    </row>
    <row r="190" spans="1:31" ht="18" customHeight="1" x14ac:dyDescent="0.4">
      <c r="B190" s="98"/>
      <c r="C190" s="153"/>
      <c r="D190" s="97"/>
      <c r="E190" s="17"/>
      <c r="F190" s="105">
        <v>13</v>
      </c>
      <c r="G190" s="18" t="s">
        <v>421</v>
      </c>
      <c r="H190" s="18"/>
      <c r="I190" s="18"/>
      <c r="J190" s="18"/>
      <c r="K190" s="18"/>
      <c r="L190" s="41">
        <f t="shared" si="18"/>
        <v>18250</v>
      </c>
      <c r="M190" s="41">
        <f t="shared" si="17"/>
        <v>18250</v>
      </c>
      <c r="N190" s="41">
        <f t="shared" si="17"/>
        <v>18300</v>
      </c>
      <c r="O190" s="41">
        <f t="shared" si="17"/>
        <v>18250</v>
      </c>
      <c r="P190" s="41">
        <f t="shared" si="17"/>
        <v>18250</v>
      </c>
      <c r="Q190" s="41">
        <f t="shared" si="17"/>
        <v>18250</v>
      </c>
      <c r="R190" s="41">
        <f t="shared" si="17"/>
        <v>18300</v>
      </c>
      <c r="S190" s="41">
        <f t="shared" si="17"/>
        <v>18250</v>
      </c>
      <c r="T190" s="41">
        <f t="shared" si="17"/>
        <v>18250</v>
      </c>
      <c r="U190" s="41">
        <f t="shared" si="17"/>
        <v>18250</v>
      </c>
      <c r="V190" s="41">
        <f t="shared" si="17"/>
        <v>18300</v>
      </c>
      <c r="W190" s="41">
        <f t="shared" si="17"/>
        <v>18250</v>
      </c>
      <c r="X190" s="41">
        <f t="shared" si="17"/>
        <v>18250</v>
      </c>
      <c r="Y190" s="41">
        <f t="shared" si="17"/>
        <v>18250</v>
      </c>
      <c r="Z190" s="41">
        <f t="shared" si="17"/>
        <v>18300</v>
      </c>
      <c r="AA190" s="41">
        <f t="shared" si="17"/>
        <v>18250</v>
      </c>
      <c r="AB190" s="41">
        <f t="shared" si="17"/>
        <v>18250</v>
      </c>
      <c r="AC190" s="41">
        <f t="shared" si="17"/>
        <v>18250</v>
      </c>
      <c r="AD190" s="41">
        <f t="shared" si="17"/>
        <v>18300</v>
      </c>
      <c r="AE190" s="41">
        <f t="shared" si="17"/>
        <v>18250</v>
      </c>
    </row>
    <row r="191" spans="1:31" s="376" customFormat="1" ht="18" customHeight="1" x14ac:dyDescent="0.4">
      <c r="A191" s="378"/>
      <c r="B191" s="379"/>
      <c r="C191" s="380"/>
      <c r="D191" s="381"/>
      <c r="E191" s="16" t="s">
        <v>551</v>
      </c>
      <c r="F191" s="24"/>
      <c r="G191" s="24"/>
      <c r="H191" s="24"/>
      <c r="I191" s="24"/>
      <c r="J191" s="24"/>
      <c r="K191" s="24"/>
      <c r="L191" s="41">
        <f>SUM(L192,L193,L206:L210,L223:L224,L237:L240)</f>
        <v>106653</v>
      </c>
      <c r="M191" s="41">
        <f t="shared" ref="M191:AE191" si="19">SUM(M192,M193,M206:M210,M223:M224,M237:M240)</f>
        <v>106653</v>
      </c>
      <c r="N191" s="41">
        <f t="shared" si="19"/>
        <v>106653</v>
      </c>
      <c r="O191" s="41">
        <f t="shared" si="19"/>
        <v>106653</v>
      </c>
      <c r="P191" s="41">
        <f t="shared" si="19"/>
        <v>106653</v>
      </c>
      <c r="Q191" s="41">
        <f t="shared" si="19"/>
        <v>106653</v>
      </c>
      <c r="R191" s="41">
        <f t="shared" si="19"/>
        <v>106653</v>
      </c>
      <c r="S191" s="41">
        <f t="shared" si="19"/>
        <v>106653</v>
      </c>
      <c r="T191" s="41">
        <f t="shared" si="19"/>
        <v>106653</v>
      </c>
      <c r="U191" s="41">
        <f t="shared" si="19"/>
        <v>106653</v>
      </c>
      <c r="V191" s="41">
        <f t="shared" si="19"/>
        <v>106653</v>
      </c>
      <c r="W191" s="41">
        <f t="shared" si="19"/>
        <v>106653</v>
      </c>
      <c r="X191" s="41">
        <f t="shared" si="19"/>
        <v>106653</v>
      </c>
      <c r="Y191" s="41">
        <f t="shared" si="19"/>
        <v>106653</v>
      </c>
      <c r="Z191" s="41">
        <f t="shared" si="19"/>
        <v>106653</v>
      </c>
      <c r="AA191" s="41">
        <f t="shared" si="19"/>
        <v>106653</v>
      </c>
      <c r="AB191" s="41">
        <f t="shared" si="19"/>
        <v>106653</v>
      </c>
      <c r="AC191" s="41">
        <f t="shared" si="19"/>
        <v>106653</v>
      </c>
      <c r="AD191" s="41">
        <f t="shared" si="19"/>
        <v>106653</v>
      </c>
      <c r="AE191" s="41">
        <f t="shared" si="19"/>
        <v>106653</v>
      </c>
    </row>
    <row r="192" spans="1:31" ht="18" customHeight="1" x14ac:dyDescent="0.4">
      <c r="B192" s="98"/>
      <c r="C192" s="153"/>
      <c r="D192" s="97"/>
      <c r="E192" s="17"/>
      <c r="F192" s="105">
        <v>1</v>
      </c>
      <c r="G192" s="18" t="s">
        <v>409</v>
      </c>
      <c r="H192" s="18"/>
      <c r="I192" s="18"/>
      <c r="J192" s="18"/>
      <c r="K192" s="18"/>
      <c r="L192" s="41">
        <v>0</v>
      </c>
      <c r="M192" s="41">
        <v>0</v>
      </c>
      <c r="N192" s="41">
        <v>0</v>
      </c>
      <c r="O192" s="41">
        <v>0</v>
      </c>
      <c r="P192" s="41">
        <v>0</v>
      </c>
      <c r="Q192" s="41">
        <v>0</v>
      </c>
      <c r="R192" s="41">
        <v>0</v>
      </c>
      <c r="S192" s="41">
        <v>0</v>
      </c>
      <c r="T192" s="41">
        <v>0</v>
      </c>
      <c r="U192" s="41">
        <v>0</v>
      </c>
      <c r="V192" s="41">
        <v>0</v>
      </c>
      <c r="W192" s="41">
        <v>0</v>
      </c>
      <c r="X192" s="41">
        <v>0</v>
      </c>
      <c r="Y192" s="41">
        <v>0</v>
      </c>
      <c r="Z192" s="41">
        <v>0</v>
      </c>
      <c r="AA192" s="41">
        <v>0</v>
      </c>
      <c r="AB192" s="41">
        <v>0</v>
      </c>
      <c r="AC192" s="41">
        <v>0</v>
      </c>
      <c r="AD192" s="41">
        <v>0</v>
      </c>
      <c r="AE192" s="41">
        <v>0</v>
      </c>
    </row>
    <row r="193" spans="1:31" s="376" customFormat="1" ht="18" customHeight="1" x14ac:dyDescent="0.4">
      <c r="A193" s="378"/>
      <c r="B193" s="379"/>
      <c r="C193" s="380"/>
      <c r="D193" s="381"/>
      <c r="E193" s="17"/>
      <c r="F193" s="17">
        <v>2</v>
      </c>
      <c r="G193" s="23" t="s">
        <v>410</v>
      </c>
      <c r="H193" s="24"/>
      <c r="I193" s="24"/>
      <c r="J193" s="24"/>
      <c r="K193" s="53"/>
      <c r="L193" s="421">
        <f>SUM(L194:L205)</f>
        <v>18360</v>
      </c>
      <c r="M193" s="421">
        <f t="shared" ref="M193:AE193" si="20">SUM(M194:M205)</f>
        <v>18360</v>
      </c>
      <c r="N193" s="421">
        <f t="shared" si="20"/>
        <v>18360</v>
      </c>
      <c r="O193" s="421">
        <f t="shared" si="20"/>
        <v>18360</v>
      </c>
      <c r="P193" s="421">
        <f t="shared" si="20"/>
        <v>18360</v>
      </c>
      <c r="Q193" s="421">
        <f t="shared" si="20"/>
        <v>18360</v>
      </c>
      <c r="R193" s="421">
        <f t="shared" si="20"/>
        <v>18360</v>
      </c>
      <c r="S193" s="421">
        <f t="shared" si="20"/>
        <v>18360</v>
      </c>
      <c r="T193" s="421">
        <f t="shared" si="20"/>
        <v>18360</v>
      </c>
      <c r="U193" s="421">
        <f t="shared" si="20"/>
        <v>18360</v>
      </c>
      <c r="V193" s="421">
        <f t="shared" si="20"/>
        <v>18360</v>
      </c>
      <c r="W193" s="421">
        <f t="shared" si="20"/>
        <v>18360</v>
      </c>
      <c r="X193" s="421">
        <f t="shared" si="20"/>
        <v>18360</v>
      </c>
      <c r="Y193" s="421">
        <f t="shared" si="20"/>
        <v>18360</v>
      </c>
      <c r="Z193" s="421">
        <f t="shared" si="20"/>
        <v>18360</v>
      </c>
      <c r="AA193" s="421">
        <f t="shared" si="20"/>
        <v>18360</v>
      </c>
      <c r="AB193" s="421">
        <f t="shared" si="20"/>
        <v>18360</v>
      </c>
      <c r="AC193" s="421">
        <f t="shared" si="20"/>
        <v>18360</v>
      </c>
      <c r="AD193" s="421">
        <f t="shared" si="20"/>
        <v>18360</v>
      </c>
      <c r="AE193" s="421">
        <f t="shared" si="20"/>
        <v>18360</v>
      </c>
    </row>
    <row r="194" spans="1:31" s="376" customFormat="1" ht="17.25" customHeight="1" x14ac:dyDescent="0.4">
      <c r="A194" s="378"/>
      <c r="B194" s="379"/>
      <c r="C194" s="380"/>
      <c r="D194" s="381"/>
      <c r="E194" s="17"/>
      <c r="F194" s="17"/>
      <c r="G194" s="23"/>
      <c r="H194" s="18" t="s">
        <v>539</v>
      </c>
      <c r="I194" s="24"/>
      <c r="J194" s="24"/>
      <c r="K194" s="24"/>
      <c r="L194" s="41">
        <f>L26*L5</f>
        <v>0</v>
      </c>
      <c r="M194" s="421">
        <f>$L194</f>
        <v>0</v>
      </c>
      <c r="N194" s="421">
        <f>$L194</f>
        <v>0</v>
      </c>
      <c r="O194" s="41">
        <f>L26*L6</f>
        <v>0</v>
      </c>
      <c r="P194" s="421">
        <f>$L194</f>
        <v>0</v>
      </c>
      <c r="Q194" s="421">
        <f>$L194</f>
        <v>0</v>
      </c>
      <c r="R194" s="421">
        <f>$L194</f>
        <v>0</v>
      </c>
      <c r="S194" s="421">
        <f>$O194</f>
        <v>0</v>
      </c>
      <c r="T194" s="421">
        <f t="shared" ref="T194:V194" si="21">$L194</f>
        <v>0</v>
      </c>
      <c r="U194" s="421">
        <f t="shared" si="21"/>
        <v>0</v>
      </c>
      <c r="V194" s="421">
        <f t="shared" si="21"/>
        <v>0</v>
      </c>
      <c r="W194" s="421">
        <f t="shared" ref="W194:AE205" si="22">$O194</f>
        <v>0</v>
      </c>
      <c r="X194" s="421">
        <f t="shared" ref="X194:Z194" si="23">$L194</f>
        <v>0</v>
      </c>
      <c r="Y194" s="421">
        <f t="shared" si="23"/>
        <v>0</v>
      </c>
      <c r="Z194" s="421">
        <f t="shared" si="23"/>
        <v>0</v>
      </c>
      <c r="AA194" s="421">
        <f t="shared" ref="AA194" si="24">$O194</f>
        <v>0</v>
      </c>
      <c r="AB194" s="421">
        <f t="shared" ref="AB194:AD194" si="25">$L194</f>
        <v>0</v>
      </c>
      <c r="AC194" s="421">
        <f t="shared" si="25"/>
        <v>0</v>
      </c>
      <c r="AD194" s="421">
        <f t="shared" si="25"/>
        <v>0</v>
      </c>
      <c r="AE194" s="421">
        <f t="shared" ref="AE194" si="26">$O194</f>
        <v>0</v>
      </c>
    </row>
    <row r="195" spans="1:31" s="376" customFormat="1" ht="17.25" customHeight="1" x14ac:dyDescent="0.4">
      <c r="A195" s="378"/>
      <c r="B195" s="379"/>
      <c r="C195" s="380"/>
      <c r="D195" s="381"/>
      <c r="E195" s="17"/>
      <c r="F195" s="17"/>
      <c r="G195" s="27"/>
      <c r="H195" s="18" t="s">
        <v>540</v>
      </c>
      <c r="I195" s="18"/>
      <c r="J195" s="18"/>
      <c r="K195" s="18"/>
      <c r="L195" s="41">
        <f>M26*M5</f>
        <v>3720</v>
      </c>
      <c r="M195" s="421">
        <f t="shared" ref="M195:N205" si="27">$L195</f>
        <v>3720</v>
      </c>
      <c r="N195" s="421">
        <f t="shared" si="27"/>
        <v>3720</v>
      </c>
      <c r="O195" s="41">
        <f>M26*M6</f>
        <v>3720</v>
      </c>
      <c r="P195" s="421">
        <f t="shared" ref="P195:AD205" si="28">$L195</f>
        <v>3720</v>
      </c>
      <c r="Q195" s="421">
        <f t="shared" si="28"/>
        <v>3720</v>
      </c>
      <c r="R195" s="421">
        <f t="shared" si="28"/>
        <v>3720</v>
      </c>
      <c r="S195" s="421">
        <f t="shared" ref="S195:S205" si="29">$O195</f>
        <v>3720</v>
      </c>
      <c r="T195" s="421">
        <f t="shared" si="28"/>
        <v>3720</v>
      </c>
      <c r="U195" s="421">
        <f t="shared" si="28"/>
        <v>3720</v>
      </c>
      <c r="V195" s="421">
        <f t="shared" si="28"/>
        <v>3720</v>
      </c>
      <c r="W195" s="421">
        <f t="shared" si="22"/>
        <v>3720</v>
      </c>
      <c r="X195" s="421">
        <f t="shared" si="28"/>
        <v>3720</v>
      </c>
      <c r="Y195" s="421">
        <f t="shared" si="28"/>
        <v>3720</v>
      </c>
      <c r="Z195" s="421">
        <f t="shared" si="28"/>
        <v>3720</v>
      </c>
      <c r="AA195" s="421">
        <f t="shared" si="22"/>
        <v>3720</v>
      </c>
      <c r="AB195" s="421">
        <f t="shared" si="28"/>
        <v>3720</v>
      </c>
      <c r="AC195" s="421">
        <f t="shared" si="28"/>
        <v>3720</v>
      </c>
      <c r="AD195" s="421">
        <f t="shared" si="28"/>
        <v>3720</v>
      </c>
      <c r="AE195" s="421">
        <f t="shared" si="22"/>
        <v>3720</v>
      </c>
    </row>
    <row r="196" spans="1:31" s="376" customFormat="1" ht="17.25" customHeight="1" x14ac:dyDescent="0.4">
      <c r="A196" s="378"/>
      <c r="B196" s="379"/>
      <c r="C196" s="380"/>
      <c r="D196" s="381"/>
      <c r="E196" s="17"/>
      <c r="F196" s="17"/>
      <c r="G196" s="27"/>
      <c r="H196" s="18" t="s">
        <v>726</v>
      </c>
      <c r="I196" s="18"/>
      <c r="J196" s="18"/>
      <c r="K196" s="18"/>
      <c r="L196" s="41">
        <f>N26*N5</f>
        <v>3600</v>
      </c>
      <c r="M196" s="421">
        <f t="shared" si="27"/>
        <v>3600</v>
      </c>
      <c r="N196" s="421">
        <f t="shared" si="27"/>
        <v>3600</v>
      </c>
      <c r="O196" s="41">
        <f>N26*N6</f>
        <v>3600</v>
      </c>
      <c r="P196" s="421">
        <f t="shared" si="28"/>
        <v>3600</v>
      </c>
      <c r="Q196" s="421">
        <f t="shared" si="28"/>
        <v>3600</v>
      </c>
      <c r="R196" s="421">
        <f t="shared" si="28"/>
        <v>3600</v>
      </c>
      <c r="S196" s="421">
        <f t="shared" si="29"/>
        <v>3600</v>
      </c>
      <c r="T196" s="421">
        <f t="shared" si="28"/>
        <v>3600</v>
      </c>
      <c r="U196" s="421">
        <f t="shared" si="28"/>
        <v>3600</v>
      </c>
      <c r="V196" s="421">
        <f t="shared" si="28"/>
        <v>3600</v>
      </c>
      <c r="W196" s="421">
        <f t="shared" si="22"/>
        <v>3600</v>
      </c>
      <c r="X196" s="421">
        <f t="shared" si="28"/>
        <v>3600</v>
      </c>
      <c r="Y196" s="421">
        <f t="shared" si="28"/>
        <v>3600</v>
      </c>
      <c r="Z196" s="421">
        <f t="shared" si="28"/>
        <v>3600</v>
      </c>
      <c r="AA196" s="421">
        <f t="shared" si="22"/>
        <v>3600</v>
      </c>
      <c r="AB196" s="421">
        <f t="shared" si="28"/>
        <v>3600</v>
      </c>
      <c r="AC196" s="421">
        <f t="shared" si="28"/>
        <v>3600</v>
      </c>
      <c r="AD196" s="421">
        <f t="shared" si="28"/>
        <v>3600</v>
      </c>
      <c r="AE196" s="421">
        <f t="shared" si="22"/>
        <v>3600</v>
      </c>
    </row>
    <row r="197" spans="1:31" s="376" customFormat="1" ht="17.25" customHeight="1" x14ac:dyDescent="0.4">
      <c r="A197" s="378"/>
      <c r="B197" s="379"/>
      <c r="C197" s="380"/>
      <c r="D197" s="381"/>
      <c r="E197" s="17"/>
      <c r="F197" s="17"/>
      <c r="G197" s="23"/>
      <c r="H197" s="18" t="s">
        <v>542</v>
      </c>
      <c r="I197" s="18"/>
      <c r="J197" s="18"/>
      <c r="K197" s="18"/>
      <c r="L197" s="41">
        <f>O26*O5</f>
        <v>3720</v>
      </c>
      <c r="M197" s="421">
        <f t="shared" si="27"/>
        <v>3720</v>
      </c>
      <c r="N197" s="421">
        <f t="shared" si="27"/>
        <v>3720</v>
      </c>
      <c r="O197" s="41">
        <f>O26*O6</f>
        <v>3720</v>
      </c>
      <c r="P197" s="421">
        <f t="shared" si="28"/>
        <v>3720</v>
      </c>
      <c r="Q197" s="421">
        <f t="shared" si="28"/>
        <v>3720</v>
      </c>
      <c r="R197" s="421">
        <f t="shared" si="28"/>
        <v>3720</v>
      </c>
      <c r="S197" s="421">
        <f t="shared" si="29"/>
        <v>3720</v>
      </c>
      <c r="T197" s="421">
        <f t="shared" si="28"/>
        <v>3720</v>
      </c>
      <c r="U197" s="421">
        <f t="shared" si="28"/>
        <v>3720</v>
      </c>
      <c r="V197" s="421">
        <f t="shared" si="28"/>
        <v>3720</v>
      </c>
      <c r="W197" s="421">
        <f t="shared" si="22"/>
        <v>3720</v>
      </c>
      <c r="X197" s="421">
        <f t="shared" si="28"/>
        <v>3720</v>
      </c>
      <c r="Y197" s="421">
        <f t="shared" si="28"/>
        <v>3720</v>
      </c>
      <c r="Z197" s="421">
        <f t="shared" si="28"/>
        <v>3720</v>
      </c>
      <c r="AA197" s="421">
        <f t="shared" si="22"/>
        <v>3720</v>
      </c>
      <c r="AB197" s="421">
        <f t="shared" si="28"/>
        <v>3720</v>
      </c>
      <c r="AC197" s="421">
        <f t="shared" si="28"/>
        <v>3720</v>
      </c>
      <c r="AD197" s="421">
        <f t="shared" si="28"/>
        <v>3720</v>
      </c>
      <c r="AE197" s="421">
        <f t="shared" si="22"/>
        <v>3720</v>
      </c>
    </row>
    <row r="198" spans="1:31" s="376" customFormat="1" ht="17.25" customHeight="1" x14ac:dyDescent="0.4">
      <c r="A198" s="378"/>
      <c r="B198" s="379"/>
      <c r="C198" s="380"/>
      <c r="D198" s="381"/>
      <c r="E198" s="17"/>
      <c r="F198" s="17"/>
      <c r="G198" s="27"/>
      <c r="H198" s="18" t="s">
        <v>543</v>
      </c>
      <c r="I198" s="18"/>
      <c r="J198" s="18"/>
      <c r="K198" s="18"/>
      <c r="L198" s="41">
        <f>P26*P5</f>
        <v>3720</v>
      </c>
      <c r="M198" s="421">
        <f t="shared" si="27"/>
        <v>3720</v>
      </c>
      <c r="N198" s="421">
        <f t="shared" si="27"/>
        <v>3720</v>
      </c>
      <c r="O198" s="41">
        <f>P26*P6</f>
        <v>3720</v>
      </c>
      <c r="P198" s="421">
        <f t="shared" si="28"/>
        <v>3720</v>
      </c>
      <c r="Q198" s="421">
        <f t="shared" si="28"/>
        <v>3720</v>
      </c>
      <c r="R198" s="421">
        <f t="shared" si="28"/>
        <v>3720</v>
      </c>
      <c r="S198" s="421">
        <f t="shared" si="29"/>
        <v>3720</v>
      </c>
      <c r="T198" s="421">
        <f t="shared" si="28"/>
        <v>3720</v>
      </c>
      <c r="U198" s="421">
        <f t="shared" si="28"/>
        <v>3720</v>
      </c>
      <c r="V198" s="421">
        <f t="shared" si="28"/>
        <v>3720</v>
      </c>
      <c r="W198" s="421">
        <f t="shared" si="22"/>
        <v>3720</v>
      </c>
      <c r="X198" s="421">
        <f t="shared" si="28"/>
        <v>3720</v>
      </c>
      <c r="Y198" s="421">
        <f t="shared" si="28"/>
        <v>3720</v>
      </c>
      <c r="Z198" s="421">
        <f t="shared" si="28"/>
        <v>3720</v>
      </c>
      <c r="AA198" s="421">
        <f t="shared" si="22"/>
        <v>3720</v>
      </c>
      <c r="AB198" s="421">
        <f t="shared" si="28"/>
        <v>3720</v>
      </c>
      <c r="AC198" s="421">
        <f t="shared" si="28"/>
        <v>3720</v>
      </c>
      <c r="AD198" s="421">
        <f t="shared" si="28"/>
        <v>3720</v>
      </c>
      <c r="AE198" s="421">
        <f t="shared" si="22"/>
        <v>3720</v>
      </c>
    </row>
    <row r="199" spans="1:31" s="376" customFormat="1" ht="17.25" customHeight="1" x14ac:dyDescent="0.4">
      <c r="A199" s="378"/>
      <c r="B199" s="379"/>
      <c r="C199" s="380"/>
      <c r="D199" s="381"/>
      <c r="E199" s="17"/>
      <c r="F199" s="17"/>
      <c r="G199" s="27"/>
      <c r="H199" s="18" t="s">
        <v>544</v>
      </c>
      <c r="I199" s="18"/>
      <c r="J199" s="18"/>
      <c r="K199" s="18"/>
      <c r="L199" s="41">
        <f>Q26*Q5</f>
        <v>3600</v>
      </c>
      <c r="M199" s="421">
        <f t="shared" si="27"/>
        <v>3600</v>
      </c>
      <c r="N199" s="421">
        <f t="shared" si="27"/>
        <v>3600</v>
      </c>
      <c r="O199" s="41">
        <f>Q26*Q6</f>
        <v>3600</v>
      </c>
      <c r="P199" s="421">
        <f t="shared" si="28"/>
        <v>3600</v>
      </c>
      <c r="Q199" s="421">
        <f t="shared" si="28"/>
        <v>3600</v>
      </c>
      <c r="R199" s="421">
        <f t="shared" si="28"/>
        <v>3600</v>
      </c>
      <c r="S199" s="421">
        <f t="shared" si="29"/>
        <v>3600</v>
      </c>
      <c r="T199" s="421">
        <f t="shared" si="28"/>
        <v>3600</v>
      </c>
      <c r="U199" s="421">
        <f t="shared" si="28"/>
        <v>3600</v>
      </c>
      <c r="V199" s="421">
        <f t="shared" si="28"/>
        <v>3600</v>
      </c>
      <c r="W199" s="421">
        <f t="shared" si="22"/>
        <v>3600</v>
      </c>
      <c r="X199" s="421">
        <f t="shared" si="28"/>
        <v>3600</v>
      </c>
      <c r="Y199" s="421">
        <f t="shared" si="28"/>
        <v>3600</v>
      </c>
      <c r="Z199" s="421">
        <f t="shared" si="28"/>
        <v>3600</v>
      </c>
      <c r="AA199" s="421">
        <f t="shared" si="22"/>
        <v>3600</v>
      </c>
      <c r="AB199" s="421">
        <f t="shared" si="28"/>
        <v>3600</v>
      </c>
      <c r="AC199" s="421">
        <f t="shared" si="28"/>
        <v>3600</v>
      </c>
      <c r="AD199" s="421">
        <f t="shared" si="28"/>
        <v>3600</v>
      </c>
      <c r="AE199" s="421">
        <f t="shared" si="22"/>
        <v>3600</v>
      </c>
    </row>
    <row r="200" spans="1:31" s="376" customFormat="1" ht="17.25" customHeight="1" x14ac:dyDescent="0.4">
      <c r="A200" s="378"/>
      <c r="B200" s="379"/>
      <c r="C200" s="380"/>
      <c r="D200" s="381"/>
      <c r="E200" s="17"/>
      <c r="F200" s="17"/>
      <c r="G200" s="23"/>
      <c r="H200" s="18" t="s">
        <v>545</v>
      </c>
      <c r="I200" s="18"/>
      <c r="J200" s="18"/>
      <c r="K200" s="18"/>
      <c r="L200" s="41">
        <f>R26*R5</f>
        <v>0</v>
      </c>
      <c r="M200" s="421">
        <f t="shared" si="27"/>
        <v>0</v>
      </c>
      <c r="N200" s="421">
        <f t="shared" si="27"/>
        <v>0</v>
      </c>
      <c r="O200" s="41">
        <f>R26*R6</f>
        <v>0</v>
      </c>
      <c r="P200" s="421">
        <f t="shared" si="28"/>
        <v>0</v>
      </c>
      <c r="Q200" s="421">
        <f t="shared" si="28"/>
        <v>0</v>
      </c>
      <c r="R200" s="421">
        <f t="shared" si="28"/>
        <v>0</v>
      </c>
      <c r="S200" s="421">
        <f t="shared" si="29"/>
        <v>0</v>
      </c>
      <c r="T200" s="421">
        <f t="shared" si="28"/>
        <v>0</v>
      </c>
      <c r="U200" s="421">
        <f t="shared" si="28"/>
        <v>0</v>
      </c>
      <c r="V200" s="421">
        <f t="shared" si="28"/>
        <v>0</v>
      </c>
      <c r="W200" s="421">
        <f t="shared" si="22"/>
        <v>0</v>
      </c>
      <c r="X200" s="421">
        <f t="shared" si="28"/>
        <v>0</v>
      </c>
      <c r="Y200" s="421">
        <f t="shared" si="28"/>
        <v>0</v>
      </c>
      <c r="Z200" s="421">
        <f t="shared" si="28"/>
        <v>0</v>
      </c>
      <c r="AA200" s="421">
        <f t="shared" si="22"/>
        <v>0</v>
      </c>
      <c r="AB200" s="421">
        <f t="shared" si="28"/>
        <v>0</v>
      </c>
      <c r="AC200" s="421">
        <f t="shared" si="28"/>
        <v>0</v>
      </c>
      <c r="AD200" s="421">
        <f t="shared" si="28"/>
        <v>0</v>
      </c>
      <c r="AE200" s="421">
        <f t="shared" si="22"/>
        <v>0</v>
      </c>
    </row>
    <row r="201" spans="1:31" s="376" customFormat="1" ht="17.25" customHeight="1" x14ac:dyDescent="0.4">
      <c r="A201" s="378"/>
      <c r="B201" s="379"/>
      <c r="C201" s="380"/>
      <c r="D201" s="381"/>
      <c r="E201" s="17"/>
      <c r="F201" s="17"/>
      <c r="G201" s="27"/>
      <c r="H201" s="18" t="s">
        <v>546</v>
      </c>
      <c r="I201" s="18"/>
      <c r="J201" s="18"/>
      <c r="K201" s="18"/>
      <c r="L201" s="41">
        <f>S26*S5</f>
        <v>0</v>
      </c>
      <c r="M201" s="421">
        <f t="shared" si="27"/>
        <v>0</v>
      </c>
      <c r="N201" s="421">
        <f t="shared" si="27"/>
        <v>0</v>
      </c>
      <c r="O201" s="41">
        <f>S26*S6</f>
        <v>0</v>
      </c>
      <c r="P201" s="421">
        <f t="shared" si="28"/>
        <v>0</v>
      </c>
      <c r="Q201" s="421">
        <f t="shared" si="28"/>
        <v>0</v>
      </c>
      <c r="R201" s="421">
        <f t="shared" si="28"/>
        <v>0</v>
      </c>
      <c r="S201" s="421">
        <f t="shared" si="29"/>
        <v>0</v>
      </c>
      <c r="T201" s="421">
        <f t="shared" si="28"/>
        <v>0</v>
      </c>
      <c r="U201" s="421">
        <f t="shared" si="28"/>
        <v>0</v>
      </c>
      <c r="V201" s="421">
        <f t="shared" si="28"/>
        <v>0</v>
      </c>
      <c r="W201" s="421">
        <f t="shared" si="22"/>
        <v>0</v>
      </c>
      <c r="X201" s="421">
        <f t="shared" si="28"/>
        <v>0</v>
      </c>
      <c r="Y201" s="421">
        <f t="shared" si="28"/>
        <v>0</v>
      </c>
      <c r="Z201" s="421">
        <f t="shared" si="28"/>
        <v>0</v>
      </c>
      <c r="AA201" s="421">
        <f t="shared" si="22"/>
        <v>0</v>
      </c>
      <c r="AB201" s="421">
        <f t="shared" si="28"/>
        <v>0</v>
      </c>
      <c r="AC201" s="421">
        <f t="shared" si="28"/>
        <v>0</v>
      </c>
      <c r="AD201" s="421">
        <f t="shared" si="28"/>
        <v>0</v>
      </c>
      <c r="AE201" s="421">
        <f t="shared" si="22"/>
        <v>0</v>
      </c>
    </row>
    <row r="202" spans="1:31" s="376" customFormat="1" ht="17.25" customHeight="1" x14ac:dyDescent="0.4">
      <c r="A202" s="378"/>
      <c r="B202" s="379"/>
      <c r="C202" s="380"/>
      <c r="D202" s="381"/>
      <c r="E202" s="17"/>
      <c r="F202" s="17"/>
      <c r="G202" s="27"/>
      <c r="H202" s="18" t="s">
        <v>547</v>
      </c>
      <c r="I202" s="18"/>
      <c r="J202" s="18"/>
      <c r="K202" s="18"/>
      <c r="L202" s="41">
        <f>T26*T5</f>
        <v>0</v>
      </c>
      <c r="M202" s="421">
        <f t="shared" si="27"/>
        <v>0</v>
      </c>
      <c r="N202" s="421">
        <f t="shared" si="27"/>
        <v>0</v>
      </c>
      <c r="O202" s="41">
        <f>T26*T6</f>
        <v>0</v>
      </c>
      <c r="P202" s="421">
        <f t="shared" si="28"/>
        <v>0</v>
      </c>
      <c r="Q202" s="421">
        <f t="shared" si="28"/>
        <v>0</v>
      </c>
      <c r="R202" s="421">
        <f t="shared" si="28"/>
        <v>0</v>
      </c>
      <c r="S202" s="421">
        <f t="shared" si="29"/>
        <v>0</v>
      </c>
      <c r="T202" s="421">
        <f t="shared" si="28"/>
        <v>0</v>
      </c>
      <c r="U202" s="421">
        <f t="shared" si="28"/>
        <v>0</v>
      </c>
      <c r="V202" s="421">
        <f t="shared" si="28"/>
        <v>0</v>
      </c>
      <c r="W202" s="421">
        <f t="shared" si="22"/>
        <v>0</v>
      </c>
      <c r="X202" s="421">
        <f t="shared" si="28"/>
        <v>0</v>
      </c>
      <c r="Y202" s="421">
        <f t="shared" si="28"/>
        <v>0</v>
      </c>
      <c r="Z202" s="421">
        <f t="shared" si="28"/>
        <v>0</v>
      </c>
      <c r="AA202" s="421">
        <f t="shared" si="22"/>
        <v>0</v>
      </c>
      <c r="AB202" s="421">
        <f t="shared" si="28"/>
        <v>0</v>
      </c>
      <c r="AC202" s="421">
        <f t="shared" si="28"/>
        <v>0</v>
      </c>
      <c r="AD202" s="421">
        <f t="shared" si="28"/>
        <v>0</v>
      </c>
      <c r="AE202" s="421">
        <f t="shared" si="22"/>
        <v>0</v>
      </c>
    </row>
    <row r="203" spans="1:31" s="376" customFormat="1" ht="17.25" customHeight="1" x14ac:dyDescent="0.4">
      <c r="A203" s="378"/>
      <c r="B203" s="379"/>
      <c r="C203" s="380"/>
      <c r="D203" s="381"/>
      <c r="E203" s="17"/>
      <c r="F203" s="17"/>
      <c r="G203" s="23"/>
      <c r="H203" s="18" t="s">
        <v>548</v>
      </c>
      <c r="I203" s="18"/>
      <c r="J203" s="18"/>
      <c r="K203" s="18"/>
      <c r="L203" s="41">
        <f>U26*U5</f>
        <v>0</v>
      </c>
      <c r="M203" s="421">
        <f t="shared" si="27"/>
        <v>0</v>
      </c>
      <c r="N203" s="421">
        <f t="shared" si="27"/>
        <v>0</v>
      </c>
      <c r="O203" s="41">
        <f>U26*U6</f>
        <v>0</v>
      </c>
      <c r="P203" s="421">
        <f t="shared" si="28"/>
        <v>0</v>
      </c>
      <c r="Q203" s="421">
        <f t="shared" si="28"/>
        <v>0</v>
      </c>
      <c r="R203" s="421">
        <f t="shared" si="28"/>
        <v>0</v>
      </c>
      <c r="S203" s="421">
        <f t="shared" si="29"/>
        <v>0</v>
      </c>
      <c r="T203" s="421">
        <f t="shared" si="28"/>
        <v>0</v>
      </c>
      <c r="U203" s="421">
        <f t="shared" si="28"/>
        <v>0</v>
      </c>
      <c r="V203" s="421">
        <f t="shared" si="28"/>
        <v>0</v>
      </c>
      <c r="W203" s="421">
        <f t="shared" si="22"/>
        <v>0</v>
      </c>
      <c r="X203" s="421">
        <f t="shared" si="28"/>
        <v>0</v>
      </c>
      <c r="Y203" s="421">
        <f t="shared" si="28"/>
        <v>0</v>
      </c>
      <c r="Z203" s="421">
        <f t="shared" si="28"/>
        <v>0</v>
      </c>
      <c r="AA203" s="421">
        <f t="shared" si="22"/>
        <v>0</v>
      </c>
      <c r="AB203" s="421">
        <f t="shared" si="28"/>
        <v>0</v>
      </c>
      <c r="AC203" s="421">
        <f t="shared" si="28"/>
        <v>0</v>
      </c>
      <c r="AD203" s="421">
        <f t="shared" si="28"/>
        <v>0</v>
      </c>
      <c r="AE203" s="421">
        <f t="shared" si="22"/>
        <v>0</v>
      </c>
    </row>
    <row r="204" spans="1:31" s="376" customFormat="1" ht="17.25" customHeight="1" x14ac:dyDescent="0.4">
      <c r="A204" s="378"/>
      <c r="B204" s="379"/>
      <c r="C204" s="380"/>
      <c r="D204" s="381"/>
      <c r="E204" s="17"/>
      <c r="F204" s="17"/>
      <c r="G204" s="27"/>
      <c r="H204" s="18" t="s">
        <v>549</v>
      </c>
      <c r="I204" s="18"/>
      <c r="J204" s="18"/>
      <c r="K204" s="18"/>
      <c r="L204" s="41">
        <f>V26*V5</f>
        <v>0</v>
      </c>
      <c r="M204" s="421">
        <f t="shared" si="27"/>
        <v>0</v>
      </c>
      <c r="N204" s="421">
        <f t="shared" si="27"/>
        <v>0</v>
      </c>
      <c r="O204" s="41">
        <f>V26*V6</f>
        <v>0</v>
      </c>
      <c r="P204" s="421">
        <f t="shared" si="28"/>
        <v>0</v>
      </c>
      <c r="Q204" s="421">
        <f t="shared" si="28"/>
        <v>0</v>
      </c>
      <c r="R204" s="421">
        <f t="shared" si="28"/>
        <v>0</v>
      </c>
      <c r="S204" s="421">
        <f t="shared" si="29"/>
        <v>0</v>
      </c>
      <c r="T204" s="421">
        <f t="shared" si="28"/>
        <v>0</v>
      </c>
      <c r="U204" s="421">
        <f t="shared" si="28"/>
        <v>0</v>
      </c>
      <c r="V204" s="421">
        <f t="shared" si="28"/>
        <v>0</v>
      </c>
      <c r="W204" s="421">
        <f t="shared" si="22"/>
        <v>0</v>
      </c>
      <c r="X204" s="421">
        <f t="shared" si="28"/>
        <v>0</v>
      </c>
      <c r="Y204" s="421">
        <f t="shared" si="28"/>
        <v>0</v>
      </c>
      <c r="Z204" s="421">
        <f t="shared" si="28"/>
        <v>0</v>
      </c>
      <c r="AA204" s="421">
        <f t="shared" si="22"/>
        <v>0</v>
      </c>
      <c r="AB204" s="421">
        <f t="shared" si="28"/>
        <v>0</v>
      </c>
      <c r="AC204" s="421">
        <f t="shared" si="28"/>
        <v>0</v>
      </c>
      <c r="AD204" s="421">
        <f t="shared" si="28"/>
        <v>0</v>
      </c>
      <c r="AE204" s="421">
        <f t="shared" si="22"/>
        <v>0</v>
      </c>
    </row>
    <row r="205" spans="1:31" s="376" customFormat="1" ht="17.25" customHeight="1" x14ac:dyDescent="0.4">
      <c r="A205" s="378"/>
      <c r="B205" s="379"/>
      <c r="C205" s="380"/>
      <c r="D205" s="381"/>
      <c r="E205" s="17"/>
      <c r="F205" s="17"/>
      <c r="G205" s="27"/>
      <c r="H205" s="18" t="s">
        <v>550</v>
      </c>
      <c r="I205" s="18"/>
      <c r="J205" s="18"/>
      <c r="K205" s="18"/>
      <c r="L205" s="41">
        <f>W26*W5</f>
        <v>0</v>
      </c>
      <c r="M205" s="421">
        <f t="shared" si="27"/>
        <v>0</v>
      </c>
      <c r="N205" s="421">
        <f t="shared" si="27"/>
        <v>0</v>
      </c>
      <c r="O205" s="41">
        <f>W26*W6</f>
        <v>0</v>
      </c>
      <c r="P205" s="421">
        <f t="shared" si="28"/>
        <v>0</v>
      </c>
      <c r="Q205" s="421">
        <f t="shared" si="28"/>
        <v>0</v>
      </c>
      <c r="R205" s="421">
        <f t="shared" si="28"/>
        <v>0</v>
      </c>
      <c r="S205" s="421">
        <f t="shared" si="29"/>
        <v>0</v>
      </c>
      <c r="T205" s="421">
        <f t="shared" si="28"/>
        <v>0</v>
      </c>
      <c r="U205" s="421">
        <f t="shared" si="28"/>
        <v>0</v>
      </c>
      <c r="V205" s="421">
        <f t="shared" si="28"/>
        <v>0</v>
      </c>
      <c r="W205" s="421">
        <f t="shared" si="22"/>
        <v>0</v>
      </c>
      <c r="X205" s="421">
        <f t="shared" si="28"/>
        <v>0</v>
      </c>
      <c r="Y205" s="421">
        <f t="shared" si="28"/>
        <v>0</v>
      </c>
      <c r="Z205" s="421">
        <f t="shared" si="28"/>
        <v>0</v>
      </c>
      <c r="AA205" s="421">
        <f t="shared" si="22"/>
        <v>0</v>
      </c>
      <c r="AB205" s="421">
        <f t="shared" si="28"/>
        <v>0</v>
      </c>
      <c r="AC205" s="421">
        <f t="shared" si="28"/>
        <v>0</v>
      </c>
      <c r="AD205" s="421">
        <f t="shared" si="28"/>
        <v>0</v>
      </c>
      <c r="AE205" s="421">
        <f t="shared" si="22"/>
        <v>0</v>
      </c>
    </row>
    <row r="206" spans="1:31" ht="18" customHeight="1" x14ac:dyDescent="0.4">
      <c r="B206" s="98"/>
      <c r="C206" s="153"/>
      <c r="D206" s="97"/>
      <c r="E206" s="17"/>
      <c r="F206" s="105">
        <v>3</v>
      </c>
      <c r="G206" s="18" t="s">
        <v>411</v>
      </c>
      <c r="H206" s="18"/>
      <c r="I206" s="18"/>
      <c r="J206" s="18"/>
      <c r="K206" s="18"/>
      <c r="L206" s="41">
        <v>0</v>
      </c>
      <c r="M206" s="41">
        <v>0</v>
      </c>
      <c r="N206" s="41">
        <v>0</v>
      </c>
      <c r="O206" s="41">
        <v>0</v>
      </c>
      <c r="P206" s="41">
        <v>0</v>
      </c>
      <c r="Q206" s="41">
        <v>0</v>
      </c>
      <c r="R206" s="41">
        <v>0</v>
      </c>
      <c r="S206" s="41">
        <v>0</v>
      </c>
      <c r="T206" s="41">
        <v>0</v>
      </c>
      <c r="U206" s="41">
        <v>0</v>
      </c>
      <c r="V206" s="41">
        <v>0</v>
      </c>
      <c r="W206" s="41">
        <v>0</v>
      </c>
      <c r="X206" s="41">
        <v>0</v>
      </c>
      <c r="Y206" s="41">
        <v>0</v>
      </c>
      <c r="Z206" s="41">
        <v>0</v>
      </c>
      <c r="AA206" s="41">
        <v>0</v>
      </c>
      <c r="AB206" s="41">
        <v>0</v>
      </c>
      <c r="AC206" s="41">
        <v>0</v>
      </c>
      <c r="AD206" s="41">
        <v>0</v>
      </c>
      <c r="AE206" s="41">
        <v>0</v>
      </c>
    </row>
    <row r="207" spans="1:31" ht="18" customHeight="1" x14ac:dyDescent="0.4">
      <c r="B207" s="98"/>
      <c r="C207" s="153"/>
      <c r="D207" s="97"/>
      <c r="E207" s="17"/>
      <c r="F207" s="105">
        <v>4</v>
      </c>
      <c r="G207" s="18" t="s">
        <v>412</v>
      </c>
      <c r="H207" s="18"/>
      <c r="I207" s="18"/>
      <c r="J207" s="18"/>
      <c r="K207" s="18"/>
      <c r="L207" s="41">
        <v>0</v>
      </c>
      <c r="M207" s="41">
        <v>0</v>
      </c>
      <c r="N207" s="41">
        <v>0</v>
      </c>
      <c r="O207" s="41">
        <v>0</v>
      </c>
      <c r="P207" s="41">
        <v>0</v>
      </c>
      <c r="Q207" s="41">
        <v>0</v>
      </c>
      <c r="R207" s="41">
        <v>0</v>
      </c>
      <c r="S207" s="41">
        <v>0</v>
      </c>
      <c r="T207" s="41">
        <v>0</v>
      </c>
      <c r="U207" s="41">
        <v>0</v>
      </c>
      <c r="V207" s="41">
        <v>0</v>
      </c>
      <c r="W207" s="41">
        <v>0</v>
      </c>
      <c r="X207" s="41">
        <v>0</v>
      </c>
      <c r="Y207" s="41">
        <v>0</v>
      </c>
      <c r="Z207" s="41">
        <v>0</v>
      </c>
      <c r="AA207" s="41">
        <v>0</v>
      </c>
      <c r="AB207" s="41">
        <v>0</v>
      </c>
      <c r="AC207" s="41">
        <v>0</v>
      </c>
      <c r="AD207" s="41">
        <v>0</v>
      </c>
      <c r="AE207" s="41">
        <v>0</v>
      </c>
    </row>
    <row r="208" spans="1:31" ht="18" customHeight="1" x14ac:dyDescent="0.4">
      <c r="B208" s="98"/>
      <c r="C208" s="153"/>
      <c r="D208" s="97"/>
      <c r="E208" s="17"/>
      <c r="F208" s="105">
        <v>5</v>
      </c>
      <c r="G208" s="18" t="s">
        <v>413</v>
      </c>
      <c r="H208" s="18"/>
      <c r="I208" s="18"/>
      <c r="J208" s="18"/>
      <c r="K208" s="18"/>
      <c r="L208" s="41">
        <v>0</v>
      </c>
      <c r="M208" s="41">
        <v>0</v>
      </c>
      <c r="N208" s="41">
        <v>0</v>
      </c>
      <c r="O208" s="41">
        <v>0</v>
      </c>
      <c r="P208" s="41">
        <v>0</v>
      </c>
      <c r="Q208" s="41">
        <v>0</v>
      </c>
      <c r="R208" s="41">
        <v>0</v>
      </c>
      <c r="S208" s="41">
        <v>0</v>
      </c>
      <c r="T208" s="41">
        <v>0</v>
      </c>
      <c r="U208" s="41">
        <v>0</v>
      </c>
      <c r="V208" s="41">
        <v>0</v>
      </c>
      <c r="W208" s="41">
        <v>0</v>
      </c>
      <c r="X208" s="41">
        <v>0</v>
      </c>
      <c r="Y208" s="41">
        <v>0</v>
      </c>
      <c r="Z208" s="41">
        <v>0</v>
      </c>
      <c r="AA208" s="41">
        <v>0</v>
      </c>
      <c r="AB208" s="41">
        <v>0</v>
      </c>
      <c r="AC208" s="41">
        <v>0</v>
      </c>
      <c r="AD208" s="41">
        <v>0</v>
      </c>
      <c r="AE208" s="41">
        <v>0</v>
      </c>
    </row>
    <row r="209" spans="1:31" ht="18" customHeight="1" x14ac:dyDescent="0.4">
      <c r="B209" s="98"/>
      <c r="C209" s="153"/>
      <c r="D209" s="97"/>
      <c r="E209" s="17"/>
      <c r="F209" s="105">
        <v>6</v>
      </c>
      <c r="G209" s="18" t="s">
        <v>414</v>
      </c>
      <c r="H209" s="18"/>
      <c r="I209" s="18"/>
      <c r="J209" s="18"/>
      <c r="K209" s="18"/>
      <c r="L209" s="41">
        <v>0</v>
      </c>
      <c r="M209" s="41">
        <v>0</v>
      </c>
      <c r="N209" s="41">
        <v>0</v>
      </c>
      <c r="O209" s="41">
        <v>0</v>
      </c>
      <c r="P209" s="41">
        <v>0</v>
      </c>
      <c r="Q209" s="41">
        <v>0</v>
      </c>
      <c r="R209" s="41">
        <v>0</v>
      </c>
      <c r="S209" s="41">
        <v>0</v>
      </c>
      <c r="T209" s="41">
        <v>0</v>
      </c>
      <c r="U209" s="41">
        <v>0</v>
      </c>
      <c r="V209" s="41">
        <v>0</v>
      </c>
      <c r="W209" s="41">
        <v>0</v>
      </c>
      <c r="X209" s="41">
        <v>0</v>
      </c>
      <c r="Y209" s="41">
        <v>0</v>
      </c>
      <c r="Z209" s="41">
        <v>0</v>
      </c>
      <c r="AA209" s="41">
        <v>0</v>
      </c>
      <c r="AB209" s="41">
        <v>0</v>
      </c>
      <c r="AC209" s="41">
        <v>0</v>
      </c>
      <c r="AD209" s="41">
        <v>0</v>
      </c>
      <c r="AE209" s="41">
        <v>0</v>
      </c>
    </row>
    <row r="210" spans="1:31" s="376" customFormat="1" ht="18" customHeight="1" x14ac:dyDescent="0.4">
      <c r="A210" s="378"/>
      <c r="B210" s="379"/>
      <c r="C210" s="380"/>
      <c r="D210" s="381"/>
      <c r="E210" s="17"/>
      <c r="F210" s="17">
        <v>7</v>
      </c>
      <c r="G210" s="23" t="s">
        <v>415</v>
      </c>
      <c r="H210" s="24"/>
      <c r="I210" s="24"/>
      <c r="J210" s="24"/>
      <c r="K210" s="53"/>
      <c r="L210" s="421">
        <f>SUM(L211:L222)</f>
        <v>88200</v>
      </c>
      <c r="M210" s="421">
        <f t="shared" ref="M210" si="30">SUM(M211:M222)</f>
        <v>88200</v>
      </c>
      <c r="N210" s="421">
        <f t="shared" ref="N210" si="31">SUM(N211:N222)</f>
        <v>88200</v>
      </c>
      <c r="O210" s="421">
        <f t="shared" ref="O210" si="32">SUM(O211:O222)</f>
        <v>88200</v>
      </c>
      <c r="P210" s="421">
        <f t="shared" ref="P210" si="33">SUM(P211:P222)</f>
        <v>88200</v>
      </c>
      <c r="Q210" s="421">
        <f t="shared" ref="Q210" si="34">SUM(Q211:Q222)</f>
        <v>88200</v>
      </c>
      <c r="R210" s="421">
        <f t="shared" ref="R210" si="35">SUM(R211:R222)</f>
        <v>88200</v>
      </c>
      <c r="S210" s="421">
        <f t="shared" ref="S210" si="36">SUM(S211:S222)</f>
        <v>88200</v>
      </c>
      <c r="T210" s="421">
        <f t="shared" ref="T210" si="37">SUM(T211:T222)</f>
        <v>88200</v>
      </c>
      <c r="U210" s="421">
        <f t="shared" ref="U210" si="38">SUM(U211:U222)</f>
        <v>88200</v>
      </c>
      <c r="V210" s="421">
        <f t="shared" ref="V210" si="39">SUM(V211:V222)</f>
        <v>88200</v>
      </c>
      <c r="W210" s="421">
        <f t="shared" ref="W210" si="40">SUM(W211:W222)</f>
        <v>88200</v>
      </c>
      <c r="X210" s="421">
        <f t="shared" ref="X210" si="41">SUM(X211:X222)</f>
        <v>88200</v>
      </c>
      <c r="Y210" s="421">
        <f t="shared" ref="Y210" si="42">SUM(Y211:Y222)</f>
        <v>88200</v>
      </c>
      <c r="Z210" s="421">
        <f t="shared" ref="Z210" si="43">SUM(Z211:Z222)</f>
        <v>88200</v>
      </c>
      <c r="AA210" s="421">
        <f t="shared" ref="AA210" si="44">SUM(AA211:AA222)</f>
        <v>88200</v>
      </c>
      <c r="AB210" s="421">
        <f t="shared" ref="AB210" si="45">SUM(AB211:AB222)</f>
        <v>88200</v>
      </c>
      <c r="AC210" s="421">
        <f t="shared" ref="AC210" si="46">SUM(AC211:AC222)</f>
        <v>88200</v>
      </c>
      <c r="AD210" s="421">
        <f t="shared" ref="AD210" si="47">SUM(AD211:AD222)</f>
        <v>88200</v>
      </c>
      <c r="AE210" s="421">
        <f t="shared" ref="AE210" si="48">SUM(AE211:AE222)</f>
        <v>88200</v>
      </c>
    </row>
    <row r="211" spans="1:31" s="376" customFormat="1" ht="17.25" customHeight="1" x14ac:dyDescent="0.4">
      <c r="A211" s="378"/>
      <c r="B211" s="379"/>
      <c r="C211" s="380"/>
      <c r="D211" s="381"/>
      <c r="E211" s="17"/>
      <c r="F211" s="17"/>
      <c r="G211" s="23"/>
      <c r="H211" s="18" t="s">
        <v>539</v>
      </c>
      <c r="I211" s="18"/>
      <c r="J211" s="18"/>
      <c r="K211" s="18"/>
      <c r="L211" s="41">
        <f>L31*L5</f>
        <v>3600</v>
      </c>
      <c r="M211" s="421">
        <f>$L211</f>
        <v>3600</v>
      </c>
      <c r="N211" s="421">
        <f>$L211</f>
        <v>3600</v>
      </c>
      <c r="O211" s="41">
        <f>L31*L6</f>
        <v>3600</v>
      </c>
      <c r="P211" s="421">
        <f>$L211</f>
        <v>3600</v>
      </c>
      <c r="Q211" s="421">
        <f>$L211</f>
        <v>3600</v>
      </c>
      <c r="R211" s="421">
        <f>$L211</f>
        <v>3600</v>
      </c>
      <c r="S211" s="421">
        <f>$O211</f>
        <v>3600</v>
      </c>
      <c r="T211" s="421">
        <f t="shared" ref="T211:V211" si="49">$L211</f>
        <v>3600</v>
      </c>
      <c r="U211" s="421">
        <f t="shared" si="49"/>
        <v>3600</v>
      </c>
      <c r="V211" s="421">
        <f t="shared" si="49"/>
        <v>3600</v>
      </c>
      <c r="W211" s="421">
        <f t="shared" ref="W211:AE222" si="50">$O211</f>
        <v>3600</v>
      </c>
      <c r="X211" s="421">
        <f t="shared" ref="X211:Z211" si="51">$L211</f>
        <v>3600</v>
      </c>
      <c r="Y211" s="421">
        <f t="shared" si="51"/>
        <v>3600</v>
      </c>
      <c r="Z211" s="421">
        <f t="shared" si="51"/>
        <v>3600</v>
      </c>
      <c r="AA211" s="421">
        <f t="shared" ref="AA211" si="52">$O211</f>
        <v>3600</v>
      </c>
      <c r="AB211" s="421">
        <f t="shared" ref="AB211:AD211" si="53">$L211</f>
        <v>3600</v>
      </c>
      <c r="AC211" s="421">
        <f t="shared" si="53"/>
        <v>3600</v>
      </c>
      <c r="AD211" s="421">
        <f t="shared" si="53"/>
        <v>3600</v>
      </c>
      <c r="AE211" s="421">
        <f t="shared" ref="AE211" si="54">$O211</f>
        <v>3600</v>
      </c>
    </row>
    <row r="212" spans="1:31" s="376" customFormat="1" ht="17.25" customHeight="1" x14ac:dyDescent="0.4">
      <c r="A212" s="378"/>
      <c r="B212" s="379"/>
      <c r="C212" s="380"/>
      <c r="D212" s="381"/>
      <c r="E212" s="17"/>
      <c r="F212" s="17"/>
      <c r="G212" s="27"/>
      <c r="H212" s="18" t="s">
        <v>540</v>
      </c>
      <c r="I212" s="18"/>
      <c r="J212" s="18"/>
      <c r="K212" s="18"/>
      <c r="L212" s="41">
        <f>M31*M5</f>
        <v>11160</v>
      </c>
      <c r="M212" s="421">
        <f t="shared" ref="M212:N222" si="55">$L212</f>
        <v>11160</v>
      </c>
      <c r="N212" s="421">
        <f t="shared" si="55"/>
        <v>11160</v>
      </c>
      <c r="O212" s="41">
        <f>M31*M6</f>
        <v>11160</v>
      </c>
      <c r="P212" s="421">
        <f t="shared" ref="P212:AD222" si="56">$L212</f>
        <v>11160</v>
      </c>
      <c r="Q212" s="421">
        <f t="shared" si="56"/>
        <v>11160</v>
      </c>
      <c r="R212" s="421">
        <f t="shared" si="56"/>
        <v>11160</v>
      </c>
      <c r="S212" s="421">
        <f t="shared" ref="S212:S222" si="57">$O212</f>
        <v>11160</v>
      </c>
      <c r="T212" s="421">
        <f t="shared" si="56"/>
        <v>11160</v>
      </c>
      <c r="U212" s="421">
        <f t="shared" si="56"/>
        <v>11160</v>
      </c>
      <c r="V212" s="421">
        <f t="shared" si="56"/>
        <v>11160</v>
      </c>
      <c r="W212" s="421">
        <f t="shared" si="50"/>
        <v>11160</v>
      </c>
      <c r="X212" s="421">
        <f t="shared" si="56"/>
        <v>11160</v>
      </c>
      <c r="Y212" s="421">
        <f t="shared" si="56"/>
        <v>11160</v>
      </c>
      <c r="Z212" s="421">
        <f t="shared" si="56"/>
        <v>11160</v>
      </c>
      <c r="AA212" s="421">
        <f t="shared" si="50"/>
        <v>11160</v>
      </c>
      <c r="AB212" s="421">
        <f t="shared" si="56"/>
        <v>11160</v>
      </c>
      <c r="AC212" s="421">
        <f t="shared" si="56"/>
        <v>11160</v>
      </c>
      <c r="AD212" s="421">
        <f t="shared" si="56"/>
        <v>11160</v>
      </c>
      <c r="AE212" s="421">
        <f t="shared" si="50"/>
        <v>11160</v>
      </c>
    </row>
    <row r="213" spans="1:31" s="376" customFormat="1" ht="17.25" customHeight="1" x14ac:dyDescent="0.4">
      <c r="A213" s="378"/>
      <c r="B213" s="379"/>
      <c r="C213" s="380"/>
      <c r="D213" s="381"/>
      <c r="E213" s="17"/>
      <c r="F213" s="17"/>
      <c r="G213" s="27"/>
      <c r="H213" s="18" t="s">
        <v>726</v>
      </c>
      <c r="I213" s="18"/>
      <c r="J213" s="18"/>
      <c r="K213" s="18"/>
      <c r="L213" s="41">
        <f>N31*N5</f>
        <v>10800</v>
      </c>
      <c r="M213" s="421">
        <f t="shared" si="55"/>
        <v>10800</v>
      </c>
      <c r="N213" s="421">
        <f t="shared" si="55"/>
        <v>10800</v>
      </c>
      <c r="O213" s="41">
        <f>N31*N6</f>
        <v>10800</v>
      </c>
      <c r="P213" s="421">
        <f t="shared" si="56"/>
        <v>10800</v>
      </c>
      <c r="Q213" s="421">
        <f t="shared" si="56"/>
        <v>10800</v>
      </c>
      <c r="R213" s="421">
        <f t="shared" si="56"/>
        <v>10800</v>
      </c>
      <c r="S213" s="421">
        <f t="shared" si="57"/>
        <v>10800</v>
      </c>
      <c r="T213" s="421">
        <f t="shared" si="56"/>
        <v>10800</v>
      </c>
      <c r="U213" s="421">
        <f t="shared" si="56"/>
        <v>10800</v>
      </c>
      <c r="V213" s="421">
        <f t="shared" si="56"/>
        <v>10800</v>
      </c>
      <c r="W213" s="421">
        <f t="shared" si="50"/>
        <v>10800</v>
      </c>
      <c r="X213" s="421">
        <f t="shared" si="56"/>
        <v>10800</v>
      </c>
      <c r="Y213" s="421">
        <f t="shared" si="56"/>
        <v>10800</v>
      </c>
      <c r="Z213" s="421">
        <f t="shared" si="56"/>
        <v>10800</v>
      </c>
      <c r="AA213" s="421">
        <f t="shared" si="50"/>
        <v>10800</v>
      </c>
      <c r="AB213" s="421">
        <f t="shared" si="56"/>
        <v>10800</v>
      </c>
      <c r="AC213" s="421">
        <f t="shared" si="56"/>
        <v>10800</v>
      </c>
      <c r="AD213" s="421">
        <f t="shared" si="56"/>
        <v>10800</v>
      </c>
      <c r="AE213" s="421">
        <f t="shared" si="50"/>
        <v>10800</v>
      </c>
    </row>
    <row r="214" spans="1:31" s="376" customFormat="1" ht="17.25" customHeight="1" x14ac:dyDescent="0.4">
      <c r="A214" s="378"/>
      <c r="B214" s="379"/>
      <c r="C214" s="380"/>
      <c r="D214" s="381"/>
      <c r="E214" s="17"/>
      <c r="F214" s="17"/>
      <c r="G214" s="23"/>
      <c r="H214" s="18" t="s">
        <v>542</v>
      </c>
      <c r="I214" s="18"/>
      <c r="J214" s="18"/>
      <c r="K214" s="18"/>
      <c r="L214" s="41">
        <f>O31*O5</f>
        <v>14880</v>
      </c>
      <c r="M214" s="421">
        <f t="shared" si="55"/>
        <v>14880</v>
      </c>
      <c r="N214" s="421">
        <f t="shared" si="55"/>
        <v>14880</v>
      </c>
      <c r="O214" s="41">
        <f>O31*O6</f>
        <v>14880</v>
      </c>
      <c r="P214" s="421">
        <f t="shared" si="56"/>
        <v>14880</v>
      </c>
      <c r="Q214" s="421">
        <f t="shared" si="56"/>
        <v>14880</v>
      </c>
      <c r="R214" s="421">
        <f t="shared" si="56"/>
        <v>14880</v>
      </c>
      <c r="S214" s="421">
        <f t="shared" si="57"/>
        <v>14880</v>
      </c>
      <c r="T214" s="421">
        <f t="shared" si="56"/>
        <v>14880</v>
      </c>
      <c r="U214" s="421">
        <f t="shared" si="56"/>
        <v>14880</v>
      </c>
      <c r="V214" s="421">
        <f t="shared" si="56"/>
        <v>14880</v>
      </c>
      <c r="W214" s="421">
        <f t="shared" si="50"/>
        <v>14880</v>
      </c>
      <c r="X214" s="421">
        <f t="shared" si="56"/>
        <v>14880</v>
      </c>
      <c r="Y214" s="421">
        <f t="shared" si="56"/>
        <v>14880</v>
      </c>
      <c r="Z214" s="421">
        <f t="shared" si="56"/>
        <v>14880</v>
      </c>
      <c r="AA214" s="421">
        <f t="shared" si="50"/>
        <v>14880</v>
      </c>
      <c r="AB214" s="421">
        <f t="shared" si="56"/>
        <v>14880</v>
      </c>
      <c r="AC214" s="421">
        <f t="shared" si="56"/>
        <v>14880</v>
      </c>
      <c r="AD214" s="421">
        <f t="shared" si="56"/>
        <v>14880</v>
      </c>
      <c r="AE214" s="421">
        <f t="shared" si="50"/>
        <v>14880</v>
      </c>
    </row>
    <row r="215" spans="1:31" s="376" customFormat="1" ht="17.25" customHeight="1" x14ac:dyDescent="0.4">
      <c r="A215" s="378"/>
      <c r="B215" s="379"/>
      <c r="C215" s="380"/>
      <c r="D215" s="381"/>
      <c r="E215" s="17"/>
      <c r="F215" s="17"/>
      <c r="G215" s="27"/>
      <c r="H215" s="18" t="s">
        <v>543</v>
      </c>
      <c r="I215" s="18"/>
      <c r="J215" s="18"/>
      <c r="K215" s="18"/>
      <c r="L215" s="41">
        <f>P31*P5</f>
        <v>14880</v>
      </c>
      <c r="M215" s="421">
        <f t="shared" si="55"/>
        <v>14880</v>
      </c>
      <c r="N215" s="421">
        <f t="shared" si="55"/>
        <v>14880</v>
      </c>
      <c r="O215" s="41">
        <f>P31*P6</f>
        <v>14880</v>
      </c>
      <c r="P215" s="421">
        <f t="shared" si="56"/>
        <v>14880</v>
      </c>
      <c r="Q215" s="421">
        <f t="shared" si="56"/>
        <v>14880</v>
      </c>
      <c r="R215" s="421">
        <f t="shared" si="56"/>
        <v>14880</v>
      </c>
      <c r="S215" s="421">
        <f t="shared" si="57"/>
        <v>14880</v>
      </c>
      <c r="T215" s="421">
        <f t="shared" si="56"/>
        <v>14880</v>
      </c>
      <c r="U215" s="421">
        <f t="shared" si="56"/>
        <v>14880</v>
      </c>
      <c r="V215" s="421">
        <f t="shared" si="56"/>
        <v>14880</v>
      </c>
      <c r="W215" s="421">
        <f t="shared" si="50"/>
        <v>14880</v>
      </c>
      <c r="X215" s="421">
        <f t="shared" si="56"/>
        <v>14880</v>
      </c>
      <c r="Y215" s="421">
        <f t="shared" si="56"/>
        <v>14880</v>
      </c>
      <c r="Z215" s="421">
        <f t="shared" si="56"/>
        <v>14880</v>
      </c>
      <c r="AA215" s="421">
        <f t="shared" si="50"/>
        <v>14880</v>
      </c>
      <c r="AB215" s="421">
        <f t="shared" si="56"/>
        <v>14880</v>
      </c>
      <c r="AC215" s="421">
        <f t="shared" si="56"/>
        <v>14880</v>
      </c>
      <c r="AD215" s="421">
        <f t="shared" si="56"/>
        <v>14880</v>
      </c>
      <c r="AE215" s="421">
        <f t="shared" si="50"/>
        <v>14880</v>
      </c>
    </row>
    <row r="216" spans="1:31" s="376" customFormat="1" ht="17.25" customHeight="1" x14ac:dyDescent="0.4">
      <c r="A216" s="378"/>
      <c r="B216" s="379"/>
      <c r="C216" s="380"/>
      <c r="D216" s="381"/>
      <c r="E216" s="17"/>
      <c r="F216" s="17"/>
      <c r="G216" s="27"/>
      <c r="H216" s="18" t="s">
        <v>544</v>
      </c>
      <c r="I216" s="18"/>
      <c r="J216" s="18"/>
      <c r="K216" s="18"/>
      <c r="L216" s="41">
        <f>Q31*Q5</f>
        <v>14400</v>
      </c>
      <c r="M216" s="421">
        <f t="shared" si="55"/>
        <v>14400</v>
      </c>
      <c r="N216" s="421">
        <f t="shared" si="55"/>
        <v>14400</v>
      </c>
      <c r="O216" s="41">
        <f>Q31*Q6</f>
        <v>14400</v>
      </c>
      <c r="P216" s="421">
        <f t="shared" si="56"/>
        <v>14400</v>
      </c>
      <c r="Q216" s="421">
        <f t="shared" si="56"/>
        <v>14400</v>
      </c>
      <c r="R216" s="421">
        <f t="shared" si="56"/>
        <v>14400</v>
      </c>
      <c r="S216" s="421">
        <f t="shared" si="57"/>
        <v>14400</v>
      </c>
      <c r="T216" s="421">
        <f t="shared" si="56"/>
        <v>14400</v>
      </c>
      <c r="U216" s="421">
        <f t="shared" si="56"/>
        <v>14400</v>
      </c>
      <c r="V216" s="421">
        <f t="shared" si="56"/>
        <v>14400</v>
      </c>
      <c r="W216" s="421">
        <f t="shared" si="50"/>
        <v>14400</v>
      </c>
      <c r="X216" s="421">
        <f t="shared" si="56"/>
        <v>14400</v>
      </c>
      <c r="Y216" s="421">
        <f t="shared" si="56"/>
        <v>14400</v>
      </c>
      <c r="Z216" s="421">
        <f t="shared" si="56"/>
        <v>14400</v>
      </c>
      <c r="AA216" s="421">
        <f t="shared" si="50"/>
        <v>14400</v>
      </c>
      <c r="AB216" s="421">
        <f t="shared" si="56"/>
        <v>14400</v>
      </c>
      <c r="AC216" s="421">
        <f t="shared" si="56"/>
        <v>14400</v>
      </c>
      <c r="AD216" s="421">
        <f t="shared" si="56"/>
        <v>14400</v>
      </c>
      <c r="AE216" s="421">
        <f t="shared" si="50"/>
        <v>14400</v>
      </c>
    </row>
    <row r="217" spans="1:31" s="376" customFormat="1" ht="17.25" customHeight="1" x14ac:dyDescent="0.4">
      <c r="A217" s="378"/>
      <c r="B217" s="379"/>
      <c r="C217" s="380"/>
      <c r="D217" s="381"/>
      <c r="E217" s="17"/>
      <c r="F217" s="17"/>
      <c r="G217" s="23"/>
      <c r="H217" s="18" t="s">
        <v>545</v>
      </c>
      <c r="I217" s="18"/>
      <c r="J217" s="18"/>
      <c r="K217" s="18"/>
      <c r="L217" s="41">
        <f>R31*R5</f>
        <v>11160</v>
      </c>
      <c r="M217" s="421">
        <f t="shared" si="55"/>
        <v>11160</v>
      </c>
      <c r="N217" s="421">
        <f t="shared" si="55"/>
        <v>11160</v>
      </c>
      <c r="O217" s="41">
        <f>R31*R6</f>
        <v>11160</v>
      </c>
      <c r="P217" s="421">
        <f t="shared" si="56"/>
        <v>11160</v>
      </c>
      <c r="Q217" s="421">
        <f t="shared" si="56"/>
        <v>11160</v>
      </c>
      <c r="R217" s="421">
        <f t="shared" si="56"/>
        <v>11160</v>
      </c>
      <c r="S217" s="421">
        <f t="shared" si="57"/>
        <v>11160</v>
      </c>
      <c r="T217" s="421">
        <f t="shared" si="56"/>
        <v>11160</v>
      </c>
      <c r="U217" s="421">
        <f t="shared" si="56"/>
        <v>11160</v>
      </c>
      <c r="V217" s="421">
        <f t="shared" si="56"/>
        <v>11160</v>
      </c>
      <c r="W217" s="421">
        <f t="shared" si="50"/>
        <v>11160</v>
      </c>
      <c r="X217" s="421">
        <f t="shared" si="56"/>
        <v>11160</v>
      </c>
      <c r="Y217" s="421">
        <f t="shared" si="56"/>
        <v>11160</v>
      </c>
      <c r="Z217" s="421">
        <f t="shared" si="56"/>
        <v>11160</v>
      </c>
      <c r="AA217" s="421">
        <f t="shared" si="50"/>
        <v>11160</v>
      </c>
      <c r="AB217" s="421">
        <f t="shared" si="56"/>
        <v>11160</v>
      </c>
      <c r="AC217" s="421">
        <f t="shared" si="56"/>
        <v>11160</v>
      </c>
      <c r="AD217" s="421">
        <f t="shared" si="56"/>
        <v>11160</v>
      </c>
      <c r="AE217" s="421">
        <f t="shared" si="50"/>
        <v>11160</v>
      </c>
    </row>
    <row r="218" spans="1:31" s="376" customFormat="1" ht="17.25" customHeight="1" x14ac:dyDescent="0.4">
      <c r="A218" s="378"/>
      <c r="B218" s="379"/>
      <c r="C218" s="380"/>
      <c r="D218" s="381"/>
      <c r="E218" s="17"/>
      <c r="F218" s="17"/>
      <c r="G218" s="27"/>
      <c r="H218" s="18" t="s">
        <v>546</v>
      </c>
      <c r="I218" s="18"/>
      <c r="J218" s="18"/>
      <c r="K218" s="18"/>
      <c r="L218" s="41">
        <f>S31*S5</f>
        <v>3600</v>
      </c>
      <c r="M218" s="421">
        <f t="shared" si="55"/>
        <v>3600</v>
      </c>
      <c r="N218" s="421">
        <f t="shared" si="55"/>
        <v>3600</v>
      </c>
      <c r="O218" s="41">
        <f>S31*S6</f>
        <v>3600</v>
      </c>
      <c r="P218" s="421">
        <f t="shared" si="56"/>
        <v>3600</v>
      </c>
      <c r="Q218" s="421">
        <f t="shared" si="56"/>
        <v>3600</v>
      </c>
      <c r="R218" s="421">
        <f t="shared" si="56"/>
        <v>3600</v>
      </c>
      <c r="S218" s="421">
        <f t="shared" si="57"/>
        <v>3600</v>
      </c>
      <c r="T218" s="421">
        <f t="shared" si="56"/>
        <v>3600</v>
      </c>
      <c r="U218" s="421">
        <f t="shared" si="56"/>
        <v>3600</v>
      </c>
      <c r="V218" s="421">
        <f t="shared" si="56"/>
        <v>3600</v>
      </c>
      <c r="W218" s="421">
        <f t="shared" si="50"/>
        <v>3600</v>
      </c>
      <c r="X218" s="421">
        <f t="shared" si="56"/>
        <v>3600</v>
      </c>
      <c r="Y218" s="421">
        <f t="shared" si="56"/>
        <v>3600</v>
      </c>
      <c r="Z218" s="421">
        <f t="shared" si="56"/>
        <v>3600</v>
      </c>
      <c r="AA218" s="421">
        <f t="shared" si="50"/>
        <v>3600</v>
      </c>
      <c r="AB218" s="421">
        <f t="shared" si="56"/>
        <v>3600</v>
      </c>
      <c r="AC218" s="421">
        <f t="shared" si="56"/>
        <v>3600</v>
      </c>
      <c r="AD218" s="421">
        <f t="shared" si="56"/>
        <v>3600</v>
      </c>
      <c r="AE218" s="421">
        <f t="shared" si="50"/>
        <v>3600</v>
      </c>
    </row>
    <row r="219" spans="1:31" s="376" customFormat="1" ht="17.25" customHeight="1" x14ac:dyDescent="0.4">
      <c r="A219" s="378"/>
      <c r="B219" s="379"/>
      <c r="C219" s="380"/>
      <c r="D219" s="381"/>
      <c r="E219" s="17"/>
      <c r="F219" s="17"/>
      <c r="G219" s="27"/>
      <c r="H219" s="18" t="s">
        <v>547</v>
      </c>
      <c r="I219" s="18"/>
      <c r="J219" s="18"/>
      <c r="K219" s="18"/>
      <c r="L219" s="41">
        <f>T31*T5</f>
        <v>0</v>
      </c>
      <c r="M219" s="421">
        <f t="shared" si="55"/>
        <v>0</v>
      </c>
      <c r="N219" s="421">
        <f t="shared" si="55"/>
        <v>0</v>
      </c>
      <c r="O219" s="41">
        <f>T31*T6</f>
        <v>0</v>
      </c>
      <c r="P219" s="421">
        <f t="shared" si="56"/>
        <v>0</v>
      </c>
      <c r="Q219" s="421">
        <f t="shared" si="56"/>
        <v>0</v>
      </c>
      <c r="R219" s="421">
        <f t="shared" si="56"/>
        <v>0</v>
      </c>
      <c r="S219" s="421">
        <f t="shared" si="57"/>
        <v>0</v>
      </c>
      <c r="T219" s="421">
        <f t="shared" si="56"/>
        <v>0</v>
      </c>
      <c r="U219" s="421">
        <f t="shared" si="56"/>
        <v>0</v>
      </c>
      <c r="V219" s="421">
        <f t="shared" si="56"/>
        <v>0</v>
      </c>
      <c r="W219" s="421">
        <f t="shared" si="50"/>
        <v>0</v>
      </c>
      <c r="X219" s="421">
        <f t="shared" si="56"/>
        <v>0</v>
      </c>
      <c r="Y219" s="421">
        <f t="shared" si="56"/>
        <v>0</v>
      </c>
      <c r="Z219" s="421">
        <f t="shared" si="56"/>
        <v>0</v>
      </c>
      <c r="AA219" s="421">
        <f t="shared" si="50"/>
        <v>0</v>
      </c>
      <c r="AB219" s="421">
        <f t="shared" si="56"/>
        <v>0</v>
      </c>
      <c r="AC219" s="421">
        <f t="shared" si="56"/>
        <v>0</v>
      </c>
      <c r="AD219" s="421">
        <f t="shared" si="56"/>
        <v>0</v>
      </c>
      <c r="AE219" s="421">
        <f t="shared" si="50"/>
        <v>0</v>
      </c>
    </row>
    <row r="220" spans="1:31" s="376" customFormat="1" ht="17.25" customHeight="1" x14ac:dyDescent="0.4">
      <c r="A220" s="378"/>
      <c r="B220" s="379"/>
      <c r="C220" s="380"/>
      <c r="D220" s="381"/>
      <c r="E220" s="17"/>
      <c r="F220" s="17"/>
      <c r="G220" s="23"/>
      <c r="H220" s="18" t="s">
        <v>548</v>
      </c>
      <c r="I220" s="18"/>
      <c r="J220" s="18"/>
      <c r="K220" s="18"/>
      <c r="L220" s="41">
        <f>U31*U5</f>
        <v>0</v>
      </c>
      <c r="M220" s="421">
        <f t="shared" si="55"/>
        <v>0</v>
      </c>
      <c r="N220" s="421">
        <f t="shared" si="55"/>
        <v>0</v>
      </c>
      <c r="O220" s="41">
        <f>U31*U6</f>
        <v>0</v>
      </c>
      <c r="P220" s="421">
        <f t="shared" si="56"/>
        <v>0</v>
      </c>
      <c r="Q220" s="421">
        <f t="shared" si="56"/>
        <v>0</v>
      </c>
      <c r="R220" s="421">
        <f t="shared" si="56"/>
        <v>0</v>
      </c>
      <c r="S220" s="421">
        <f t="shared" si="57"/>
        <v>0</v>
      </c>
      <c r="T220" s="421">
        <f t="shared" si="56"/>
        <v>0</v>
      </c>
      <c r="U220" s="421">
        <f t="shared" si="56"/>
        <v>0</v>
      </c>
      <c r="V220" s="421">
        <f t="shared" si="56"/>
        <v>0</v>
      </c>
      <c r="W220" s="421">
        <f t="shared" si="50"/>
        <v>0</v>
      </c>
      <c r="X220" s="421">
        <f t="shared" si="56"/>
        <v>0</v>
      </c>
      <c r="Y220" s="421">
        <f t="shared" si="56"/>
        <v>0</v>
      </c>
      <c r="Z220" s="421">
        <f t="shared" si="56"/>
        <v>0</v>
      </c>
      <c r="AA220" s="421">
        <f t="shared" si="50"/>
        <v>0</v>
      </c>
      <c r="AB220" s="421">
        <f t="shared" si="56"/>
        <v>0</v>
      </c>
      <c r="AC220" s="421">
        <f t="shared" si="56"/>
        <v>0</v>
      </c>
      <c r="AD220" s="421">
        <f t="shared" si="56"/>
        <v>0</v>
      </c>
      <c r="AE220" s="421">
        <f t="shared" si="50"/>
        <v>0</v>
      </c>
    </row>
    <row r="221" spans="1:31" s="376" customFormat="1" ht="17.25" customHeight="1" x14ac:dyDescent="0.4">
      <c r="A221" s="378"/>
      <c r="B221" s="379"/>
      <c r="C221" s="380"/>
      <c r="D221" s="381"/>
      <c r="E221" s="17"/>
      <c r="F221" s="17"/>
      <c r="G221" s="27"/>
      <c r="H221" s="18" t="s">
        <v>549</v>
      </c>
      <c r="I221" s="18"/>
      <c r="J221" s="18"/>
      <c r="K221" s="18"/>
      <c r="L221" s="41">
        <f>V31*V5</f>
        <v>0</v>
      </c>
      <c r="M221" s="421">
        <f t="shared" si="55"/>
        <v>0</v>
      </c>
      <c r="N221" s="421">
        <f t="shared" si="55"/>
        <v>0</v>
      </c>
      <c r="O221" s="41">
        <f>V31*V6</f>
        <v>0</v>
      </c>
      <c r="P221" s="421">
        <f t="shared" si="56"/>
        <v>0</v>
      </c>
      <c r="Q221" s="421">
        <f t="shared" si="56"/>
        <v>0</v>
      </c>
      <c r="R221" s="421">
        <f t="shared" si="56"/>
        <v>0</v>
      </c>
      <c r="S221" s="421">
        <f t="shared" si="57"/>
        <v>0</v>
      </c>
      <c r="T221" s="421">
        <f t="shared" si="56"/>
        <v>0</v>
      </c>
      <c r="U221" s="421">
        <f t="shared" si="56"/>
        <v>0</v>
      </c>
      <c r="V221" s="421">
        <f t="shared" si="56"/>
        <v>0</v>
      </c>
      <c r="W221" s="421">
        <f t="shared" si="50"/>
        <v>0</v>
      </c>
      <c r="X221" s="421">
        <f t="shared" si="56"/>
        <v>0</v>
      </c>
      <c r="Y221" s="421">
        <f t="shared" si="56"/>
        <v>0</v>
      </c>
      <c r="Z221" s="421">
        <f t="shared" si="56"/>
        <v>0</v>
      </c>
      <c r="AA221" s="421">
        <f t="shared" si="50"/>
        <v>0</v>
      </c>
      <c r="AB221" s="421">
        <f t="shared" si="56"/>
        <v>0</v>
      </c>
      <c r="AC221" s="421">
        <f t="shared" si="56"/>
        <v>0</v>
      </c>
      <c r="AD221" s="421">
        <f t="shared" si="56"/>
        <v>0</v>
      </c>
      <c r="AE221" s="421">
        <f t="shared" si="50"/>
        <v>0</v>
      </c>
    </row>
    <row r="222" spans="1:31" s="376" customFormat="1" ht="17.25" customHeight="1" x14ac:dyDescent="0.4">
      <c r="A222" s="378"/>
      <c r="B222" s="379"/>
      <c r="C222" s="380"/>
      <c r="D222" s="381"/>
      <c r="E222" s="17"/>
      <c r="F222" s="17"/>
      <c r="G222" s="27"/>
      <c r="H222" s="18" t="s">
        <v>550</v>
      </c>
      <c r="I222" s="18"/>
      <c r="J222" s="18"/>
      <c r="K222" s="18"/>
      <c r="L222" s="41">
        <f>W31*W5</f>
        <v>3720</v>
      </c>
      <c r="M222" s="421">
        <f t="shared" si="55"/>
        <v>3720</v>
      </c>
      <c r="N222" s="421">
        <f t="shared" si="55"/>
        <v>3720</v>
      </c>
      <c r="O222" s="41">
        <f>W31*W6</f>
        <v>3720</v>
      </c>
      <c r="P222" s="421">
        <f t="shared" si="56"/>
        <v>3720</v>
      </c>
      <c r="Q222" s="421">
        <f t="shared" si="56"/>
        <v>3720</v>
      </c>
      <c r="R222" s="421">
        <f t="shared" si="56"/>
        <v>3720</v>
      </c>
      <c r="S222" s="421">
        <f t="shared" si="57"/>
        <v>3720</v>
      </c>
      <c r="T222" s="421">
        <f t="shared" si="56"/>
        <v>3720</v>
      </c>
      <c r="U222" s="421">
        <f t="shared" si="56"/>
        <v>3720</v>
      </c>
      <c r="V222" s="421">
        <f t="shared" si="56"/>
        <v>3720</v>
      </c>
      <c r="W222" s="421">
        <f t="shared" si="50"/>
        <v>3720</v>
      </c>
      <c r="X222" s="421">
        <f t="shared" si="56"/>
        <v>3720</v>
      </c>
      <c r="Y222" s="421">
        <f t="shared" si="56"/>
        <v>3720</v>
      </c>
      <c r="Z222" s="421">
        <f t="shared" si="56"/>
        <v>3720</v>
      </c>
      <c r="AA222" s="421">
        <f t="shared" si="50"/>
        <v>3720</v>
      </c>
      <c r="AB222" s="421">
        <f t="shared" si="56"/>
        <v>3720</v>
      </c>
      <c r="AC222" s="421">
        <f t="shared" si="56"/>
        <v>3720</v>
      </c>
      <c r="AD222" s="421">
        <f t="shared" si="56"/>
        <v>3720</v>
      </c>
      <c r="AE222" s="421">
        <f t="shared" si="50"/>
        <v>3720</v>
      </c>
    </row>
    <row r="223" spans="1:31" ht="18" customHeight="1" x14ac:dyDescent="0.4">
      <c r="B223" s="98"/>
      <c r="C223" s="153"/>
      <c r="D223" s="97"/>
      <c r="E223" s="17"/>
      <c r="F223" s="105">
        <v>8</v>
      </c>
      <c r="G223" s="18" t="s">
        <v>416</v>
      </c>
      <c r="H223" s="18"/>
      <c r="I223" s="18"/>
      <c r="J223" s="18"/>
      <c r="K223" s="18"/>
      <c r="L223" s="41">
        <v>0</v>
      </c>
      <c r="M223" s="41">
        <v>0</v>
      </c>
      <c r="N223" s="41">
        <v>0</v>
      </c>
      <c r="O223" s="41">
        <v>0</v>
      </c>
      <c r="P223" s="41">
        <v>0</v>
      </c>
      <c r="Q223" s="41">
        <v>0</v>
      </c>
      <c r="R223" s="41">
        <v>0</v>
      </c>
      <c r="S223" s="41">
        <v>0</v>
      </c>
      <c r="T223" s="41">
        <v>0</v>
      </c>
      <c r="U223" s="41">
        <v>0</v>
      </c>
      <c r="V223" s="41">
        <v>0</v>
      </c>
      <c r="W223" s="41">
        <v>0</v>
      </c>
      <c r="X223" s="41">
        <v>0</v>
      </c>
      <c r="Y223" s="41">
        <v>0</v>
      </c>
      <c r="Z223" s="41">
        <v>0</v>
      </c>
      <c r="AA223" s="41">
        <v>0</v>
      </c>
      <c r="AB223" s="41">
        <v>0</v>
      </c>
      <c r="AC223" s="41">
        <v>0</v>
      </c>
      <c r="AD223" s="41">
        <v>0</v>
      </c>
      <c r="AE223" s="41">
        <v>0</v>
      </c>
    </row>
    <row r="224" spans="1:31" s="376" customFormat="1" ht="18" customHeight="1" x14ac:dyDescent="0.4">
      <c r="A224" s="378"/>
      <c r="B224" s="379"/>
      <c r="C224" s="380"/>
      <c r="D224" s="381"/>
      <c r="E224" s="17"/>
      <c r="F224" s="17">
        <v>9</v>
      </c>
      <c r="G224" s="18" t="s">
        <v>417</v>
      </c>
      <c r="H224" s="18"/>
      <c r="I224" s="18"/>
      <c r="J224" s="18"/>
      <c r="K224" s="368" t="s">
        <v>690</v>
      </c>
      <c r="L224" s="421">
        <f t="shared" ref="L224" si="58">SUM(L225:L236)</f>
        <v>93</v>
      </c>
      <c r="M224" s="421">
        <f t="shared" ref="M224" si="59">SUM(M225:M236)</f>
        <v>93</v>
      </c>
      <c r="N224" s="421">
        <f t="shared" ref="N224" si="60">SUM(N225:N236)</f>
        <v>93</v>
      </c>
      <c r="O224" s="421">
        <f t="shared" ref="O224" si="61">SUM(O225:O236)</f>
        <v>93</v>
      </c>
      <c r="P224" s="421">
        <f t="shared" ref="P224" si="62">SUM(P225:P236)</f>
        <v>93</v>
      </c>
      <c r="Q224" s="421">
        <f t="shared" ref="Q224" si="63">SUM(Q225:Q236)</f>
        <v>93</v>
      </c>
      <c r="R224" s="421">
        <f t="shared" ref="R224" si="64">SUM(R225:R236)</f>
        <v>93</v>
      </c>
      <c r="S224" s="421">
        <f t="shared" ref="S224" si="65">SUM(S225:S236)</f>
        <v>93</v>
      </c>
      <c r="T224" s="421">
        <f t="shared" ref="T224" si="66">SUM(T225:T236)</f>
        <v>93</v>
      </c>
      <c r="U224" s="421">
        <f t="shared" ref="U224" si="67">SUM(U225:U236)</f>
        <v>93</v>
      </c>
      <c r="V224" s="421">
        <f t="shared" ref="V224" si="68">SUM(V225:V236)</f>
        <v>93</v>
      </c>
      <c r="W224" s="421">
        <f t="shared" ref="W224" si="69">SUM(W225:W236)</f>
        <v>93</v>
      </c>
      <c r="X224" s="421">
        <f t="shared" ref="X224" si="70">SUM(X225:X236)</f>
        <v>93</v>
      </c>
      <c r="Y224" s="421">
        <f t="shared" ref="Y224" si="71">SUM(Y225:Y236)</f>
        <v>93</v>
      </c>
      <c r="Z224" s="421">
        <f t="shared" ref="Z224" si="72">SUM(Z225:Z236)</f>
        <v>93</v>
      </c>
      <c r="AA224" s="421">
        <f t="shared" ref="AA224" si="73">SUM(AA225:AA236)</f>
        <v>93</v>
      </c>
      <c r="AB224" s="421">
        <f t="shared" ref="AB224" si="74">SUM(AB225:AB236)</f>
        <v>93</v>
      </c>
      <c r="AC224" s="421">
        <f t="shared" ref="AC224" si="75">SUM(AC225:AC236)</f>
        <v>93</v>
      </c>
      <c r="AD224" s="421">
        <f t="shared" ref="AD224" si="76">SUM(AD225:AD236)</f>
        <v>93</v>
      </c>
      <c r="AE224" s="421">
        <f t="shared" ref="AE224" si="77">SUM(AE225:AE236)</f>
        <v>93</v>
      </c>
    </row>
    <row r="225" spans="1:31" s="376" customFormat="1" ht="17.25" customHeight="1" x14ac:dyDescent="0.4">
      <c r="A225" s="378"/>
      <c r="B225" s="379"/>
      <c r="C225" s="380"/>
      <c r="D225" s="381"/>
      <c r="E225" s="17"/>
      <c r="F225" s="17"/>
      <c r="G225" s="23"/>
      <c r="H225" s="18" t="s">
        <v>539</v>
      </c>
      <c r="I225" s="18"/>
      <c r="J225" s="18"/>
      <c r="K225" s="368"/>
      <c r="L225" s="41">
        <f>L33*L5</f>
        <v>0</v>
      </c>
      <c r="M225" s="421">
        <f>$L225</f>
        <v>0</v>
      </c>
      <c r="N225" s="421">
        <f>$L225</f>
        <v>0</v>
      </c>
      <c r="O225" s="41">
        <f>L33*L6</f>
        <v>0</v>
      </c>
      <c r="P225" s="421">
        <f>$L225</f>
        <v>0</v>
      </c>
      <c r="Q225" s="421">
        <f>$L225</f>
        <v>0</v>
      </c>
      <c r="R225" s="421">
        <f>$L225</f>
        <v>0</v>
      </c>
      <c r="S225" s="421">
        <f>$O225</f>
        <v>0</v>
      </c>
      <c r="T225" s="421">
        <f t="shared" ref="T225:V225" si="78">$L225</f>
        <v>0</v>
      </c>
      <c r="U225" s="421">
        <f t="shared" si="78"/>
        <v>0</v>
      </c>
      <c r="V225" s="421">
        <f t="shared" si="78"/>
        <v>0</v>
      </c>
      <c r="W225" s="421">
        <f t="shared" ref="W225:AE236" si="79">$O225</f>
        <v>0</v>
      </c>
      <c r="X225" s="421">
        <f t="shared" ref="X225:Z225" si="80">$L225</f>
        <v>0</v>
      </c>
      <c r="Y225" s="421">
        <f t="shared" si="80"/>
        <v>0</v>
      </c>
      <c r="Z225" s="421">
        <f t="shared" si="80"/>
        <v>0</v>
      </c>
      <c r="AA225" s="421">
        <f t="shared" ref="AA225" si="81">$O225</f>
        <v>0</v>
      </c>
      <c r="AB225" s="421">
        <f t="shared" ref="AB225:AD225" si="82">$L225</f>
        <v>0</v>
      </c>
      <c r="AC225" s="421">
        <f t="shared" si="82"/>
        <v>0</v>
      </c>
      <c r="AD225" s="421">
        <f t="shared" si="82"/>
        <v>0</v>
      </c>
      <c r="AE225" s="421">
        <f t="shared" ref="AE225" si="83">$O225</f>
        <v>0</v>
      </c>
    </row>
    <row r="226" spans="1:31" s="376" customFormat="1" ht="17.25" customHeight="1" x14ac:dyDescent="0.4">
      <c r="A226" s="378"/>
      <c r="B226" s="379"/>
      <c r="C226" s="380"/>
      <c r="D226" s="381"/>
      <c r="E226" s="17"/>
      <c r="F226" s="17"/>
      <c r="G226" s="27"/>
      <c r="H226" s="18" t="s">
        <v>540</v>
      </c>
      <c r="I226" s="18"/>
      <c r="J226" s="18"/>
      <c r="K226" s="368"/>
      <c r="L226" s="41">
        <f>M33*M5</f>
        <v>0</v>
      </c>
      <c r="M226" s="421">
        <f t="shared" ref="M226:N236" si="84">$L226</f>
        <v>0</v>
      </c>
      <c r="N226" s="421">
        <f t="shared" si="84"/>
        <v>0</v>
      </c>
      <c r="O226" s="41">
        <f>M33*M6</f>
        <v>0</v>
      </c>
      <c r="P226" s="421">
        <f t="shared" ref="P226:AD236" si="85">$L226</f>
        <v>0</v>
      </c>
      <c r="Q226" s="421">
        <f t="shared" si="85"/>
        <v>0</v>
      </c>
      <c r="R226" s="421">
        <f t="shared" si="85"/>
        <v>0</v>
      </c>
      <c r="S226" s="421">
        <f t="shared" ref="S226:S236" si="86">$O226</f>
        <v>0</v>
      </c>
      <c r="T226" s="421">
        <f t="shared" si="85"/>
        <v>0</v>
      </c>
      <c r="U226" s="421">
        <f t="shared" si="85"/>
        <v>0</v>
      </c>
      <c r="V226" s="421">
        <f t="shared" si="85"/>
        <v>0</v>
      </c>
      <c r="W226" s="421">
        <f t="shared" si="79"/>
        <v>0</v>
      </c>
      <c r="X226" s="421">
        <f t="shared" si="85"/>
        <v>0</v>
      </c>
      <c r="Y226" s="421">
        <f t="shared" si="85"/>
        <v>0</v>
      </c>
      <c r="Z226" s="421">
        <f t="shared" si="85"/>
        <v>0</v>
      </c>
      <c r="AA226" s="421">
        <f t="shared" si="79"/>
        <v>0</v>
      </c>
      <c r="AB226" s="421">
        <f t="shared" si="85"/>
        <v>0</v>
      </c>
      <c r="AC226" s="421">
        <f t="shared" si="85"/>
        <v>0</v>
      </c>
      <c r="AD226" s="421">
        <f t="shared" si="85"/>
        <v>0</v>
      </c>
      <c r="AE226" s="421">
        <f t="shared" si="79"/>
        <v>0</v>
      </c>
    </row>
    <row r="227" spans="1:31" s="376" customFormat="1" ht="17.25" customHeight="1" x14ac:dyDescent="0.4">
      <c r="A227" s="378"/>
      <c r="B227" s="379"/>
      <c r="C227" s="380"/>
      <c r="D227" s="381"/>
      <c r="E227" s="17"/>
      <c r="F227" s="17"/>
      <c r="G227" s="27"/>
      <c r="H227" s="18" t="s">
        <v>726</v>
      </c>
      <c r="I227" s="18"/>
      <c r="J227" s="18"/>
      <c r="K227" s="368"/>
      <c r="L227" s="41">
        <f>N33*N5</f>
        <v>0</v>
      </c>
      <c r="M227" s="421">
        <f t="shared" si="84"/>
        <v>0</v>
      </c>
      <c r="N227" s="421">
        <f t="shared" si="84"/>
        <v>0</v>
      </c>
      <c r="O227" s="41">
        <f>N33*N6</f>
        <v>0</v>
      </c>
      <c r="P227" s="421">
        <f t="shared" si="85"/>
        <v>0</v>
      </c>
      <c r="Q227" s="421">
        <f t="shared" si="85"/>
        <v>0</v>
      </c>
      <c r="R227" s="421">
        <f t="shared" si="85"/>
        <v>0</v>
      </c>
      <c r="S227" s="421">
        <f t="shared" si="86"/>
        <v>0</v>
      </c>
      <c r="T227" s="421">
        <f t="shared" si="85"/>
        <v>0</v>
      </c>
      <c r="U227" s="421">
        <f t="shared" si="85"/>
        <v>0</v>
      </c>
      <c r="V227" s="421">
        <f t="shared" si="85"/>
        <v>0</v>
      </c>
      <c r="W227" s="421">
        <f t="shared" si="79"/>
        <v>0</v>
      </c>
      <c r="X227" s="421">
        <f t="shared" si="85"/>
        <v>0</v>
      </c>
      <c r="Y227" s="421">
        <f t="shared" si="85"/>
        <v>0</v>
      </c>
      <c r="Z227" s="421">
        <f t="shared" si="85"/>
        <v>0</v>
      </c>
      <c r="AA227" s="421">
        <f t="shared" si="79"/>
        <v>0</v>
      </c>
      <c r="AB227" s="421">
        <f t="shared" si="85"/>
        <v>0</v>
      </c>
      <c r="AC227" s="421">
        <f t="shared" si="85"/>
        <v>0</v>
      </c>
      <c r="AD227" s="421">
        <f t="shared" si="85"/>
        <v>0</v>
      </c>
      <c r="AE227" s="421">
        <f t="shared" si="79"/>
        <v>0</v>
      </c>
    </row>
    <row r="228" spans="1:31" s="376" customFormat="1" ht="17.25" customHeight="1" x14ac:dyDescent="0.4">
      <c r="A228" s="378"/>
      <c r="B228" s="379"/>
      <c r="C228" s="380"/>
      <c r="D228" s="381"/>
      <c r="E228" s="17"/>
      <c r="F228" s="17"/>
      <c r="G228" s="23"/>
      <c r="H228" s="18" t="s">
        <v>542</v>
      </c>
      <c r="I228" s="18"/>
      <c r="J228" s="18"/>
      <c r="K228" s="368"/>
      <c r="L228" s="41">
        <f>O33*(O5-14)</f>
        <v>17</v>
      </c>
      <c r="M228" s="421">
        <f t="shared" si="84"/>
        <v>17</v>
      </c>
      <c r="N228" s="421">
        <f t="shared" si="84"/>
        <v>17</v>
      </c>
      <c r="O228" s="41">
        <f>O33*(O6-14)</f>
        <v>17</v>
      </c>
      <c r="P228" s="421">
        <f t="shared" si="85"/>
        <v>17</v>
      </c>
      <c r="Q228" s="421">
        <f t="shared" si="85"/>
        <v>17</v>
      </c>
      <c r="R228" s="421">
        <f t="shared" si="85"/>
        <v>17</v>
      </c>
      <c r="S228" s="421">
        <f t="shared" si="86"/>
        <v>17</v>
      </c>
      <c r="T228" s="421">
        <f t="shared" si="85"/>
        <v>17</v>
      </c>
      <c r="U228" s="421">
        <f t="shared" si="85"/>
        <v>17</v>
      </c>
      <c r="V228" s="421">
        <f t="shared" si="85"/>
        <v>17</v>
      </c>
      <c r="W228" s="421">
        <f t="shared" si="79"/>
        <v>17</v>
      </c>
      <c r="X228" s="421">
        <f t="shared" si="85"/>
        <v>17</v>
      </c>
      <c r="Y228" s="421">
        <f t="shared" si="85"/>
        <v>17</v>
      </c>
      <c r="Z228" s="421">
        <f t="shared" si="85"/>
        <v>17</v>
      </c>
      <c r="AA228" s="421">
        <f t="shared" si="79"/>
        <v>17</v>
      </c>
      <c r="AB228" s="421">
        <f t="shared" si="85"/>
        <v>17</v>
      </c>
      <c r="AC228" s="421">
        <f t="shared" si="85"/>
        <v>17</v>
      </c>
      <c r="AD228" s="421">
        <f t="shared" si="85"/>
        <v>17</v>
      </c>
      <c r="AE228" s="421">
        <f t="shared" si="79"/>
        <v>17</v>
      </c>
    </row>
    <row r="229" spans="1:31" s="376" customFormat="1" ht="17.25" customHeight="1" x14ac:dyDescent="0.4">
      <c r="A229" s="378"/>
      <c r="B229" s="379"/>
      <c r="C229" s="380"/>
      <c r="D229" s="381"/>
      <c r="E229" s="17"/>
      <c r="F229" s="17"/>
      <c r="G229" s="27"/>
      <c r="H229" s="18" t="s">
        <v>543</v>
      </c>
      <c r="I229" s="18"/>
      <c r="J229" s="18"/>
      <c r="K229" s="368"/>
      <c r="L229" s="41">
        <f>P33*P5</f>
        <v>31</v>
      </c>
      <c r="M229" s="421">
        <f t="shared" si="84"/>
        <v>31</v>
      </c>
      <c r="N229" s="421">
        <f t="shared" si="84"/>
        <v>31</v>
      </c>
      <c r="O229" s="41">
        <f>P33*P6</f>
        <v>31</v>
      </c>
      <c r="P229" s="421">
        <f t="shared" si="85"/>
        <v>31</v>
      </c>
      <c r="Q229" s="421">
        <f t="shared" si="85"/>
        <v>31</v>
      </c>
      <c r="R229" s="421">
        <f t="shared" si="85"/>
        <v>31</v>
      </c>
      <c r="S229" s="421">
        <f t="shared" si="86"/>
        <v>31</v>
      </c>
      <c r="T229" s="421">
        <f t="shared" si="85"/>
        <v>31</v>
      </c>
      <c r="U229" s="421">
        <f t="shared" si="85"/>
        <v>31</v>
      </c>
      <c r="V229" s="421">
        <f t="shared" si="85"/>
        <v>31</v>
      </c>
      <c r="W229" s="421">
        <f t="shared" si="79"/>
        <v>31</v>
      </c>
      <c r="X229" s="421">
        <f t="shared" si="85"/>
        <v>31</v>
      </c>
      <c r="Y229" s="421">
        <f t="shared" si="85"/>
        <v>31</v>
      </c>
      <c r="Z229" s="421">
        <f t="shared" si="85"/>
        <v>31</v>
      </c>
      <c r="AA229" s="421">
        <f t="shared" si="79"/>
        <v>31</v>
      </c>
      <c r="AB229" s="421">
        <f t="shared" si="85"/>
        <v>31</v>
      </c>
      <c r="AC229" s="421">
        <f t="shared" si="85"/>
        <v>31</v>
      </c>
      <c r="AD229" s="421">
        <f t="shared" si="85"/>
        <v>31</v>
      </c>
      <c r="AE229" s="421">
        <f t="shared" si="79"/>
        <v>31</v>
      </c>
    </row>
    <row r="230" spans="1:31" s="376" customFormat="1" ht="17.25" customHeight="1" x14ac:dyDescent="0.4">
      <c r="A230" s="378"/>
      <c r="B230" s="379"/>
      <c r="C230" s="380"/>
      <c r="D230" s="381"/>
      <c r="E230" s="17"/>
      <c r="F230" s="17"/>
      <c r="G230" s="27"/>
      <c r="H230" s="18" t="s">
        <v>544</v>
      </c>
      <c r="I230" s="18"/>
      <c r="J230" s="18"/>
      <c r="K230" s="368"/>
      <c r="L230" s="41">
        <f>Q33*Q5</f>
        <v>30</v>
      </c>
      <c r="M230" s="421">
        <f t="shared" si="84"/>
        <v>30</v>
      </c>
      <c r="N230" s="421">
        <f t="shared" si="84"/>
        <v>30</v>
      </c>
      <c r="O230" s="41">
        <f>Q33*Q6</f>
        <v>30</v>
      </c>
      <c r="P230" s="421">
        <f t="shared" si="85"/>
        <v>30</v>
      </c>
      <c r="Q230" s="421">
        <f t="shared" si="85"/>
        <v>30</v>
      </c>
      <c r="R230" s="421">
        <f t="shared" si="85"/>
        <v>30</v>
      </c>
      <c r="S230" s="421">
        <f t="shared" si="86"/>
        <v>30</v>
      </c>
      <c r="T230" s="421">
        <f t="shared" si="85"/>
        <v>30</v>
      </c>
      <c r="U230" s="421">
        <f t="shared" si="85"/>
        <v>30</v>
      </c>
      <c r="V230" s="421">
        <f t="shared" si="85"/>
        <v>30</v>
      </c>
      <c r="W230" s="421">
        <f t="shared" si="79"/>
        <v>30</v>
      </c>
      <c r="X230" s="421">
        <f t="shared" si="85"/>
        <v>30</v>
      </c>
      <c r="Y230" s="421">
        <f t="shared" si="85"/>
        <v>30</v>
      </c>
      <c r="Z230" s="421">
        <f t="shared" si="85"/>
        <v>30</v>
      </c>
      <c r="AA230" s="421">
        <f t="shared" si="79"/>
        <v>30</v>
      </c>
      <c r="AB230" s="421">
        <f t="shared" si="85"/>
        <v>30</v>
      </c>
      <c r="AC230" s="421">
        <f t="shared" si="85"/>
        <v>30</v>
      </c>
      <c r="AD230" s="421">
        <f t="shared" si="85"/>
        <v>30</v>
      </c>
      <c r="AE230" s="421">
        <f t="shared" si="79"/>
        <v>30</v>
      </c>
    </row>
    <row r="231" spans="1:31" s="376" customFormat="1" ht="17.25" customHeight="1" x14ac:dyDescent="0.4">
      <c r="A231" s="378"/>
      <c r="B231" s="379"/>
      <c r="C231" s="380"/>
      <c r="D231" s="381"/>
      <c r="E231" s="17"/>
      <c r="F231" s="17"/>
      <c r="G231" s="23"/>
      <c r="H231" s="18" t="s">
        <v>545</v>
      </c>
      <c r="I231" s="18"/>
      <c r="J231" s="18"/>
      <c r="K231" s="368"/>
      <c r="L231" s="41">
        <f>R33*(R5-16)</f>
        <v>15</v>
      </c>
      <c r="M231" s="421">
        <f t="shared" si="84"/>
        <v>15</v>
      </c>
      <c r="N231" s="421">
        <f t="shared" si="84"/>
        <v>15</v>
      </c>
      <c r="O231" s="41">
        <f>R33*(R6-16)</f>
        <v>15</v>
      </c>
      <c r="P231" s="421">
        <f t="shared" si="85"/>
        <v>15</v>
      </c>
      <c r="Q231" s="421">
        <f t="shared" si="85"/>
        <v>15</v>
      </c>
      <c r="R231" s="421">
        <f t="shared" si="85"/>
        <v>15</v>
      </c>
      <c r="S231" s="421">
        <f t="shared" si="86"/>
        <v>15</v>
      </c>
      <c r="T231" s="421">
        <f t="shared" si="85"/>
        <v>15</v>
      </c>
      <c r="U231" s="421">
        <f t="shared" si="85"/>
        <v>15</v>
      </c>
      <c r="V231" s="421">
        <f t="shared" si="85"/>
        <v>15</v>
      </c>
      <c r="W231" s="421">
        <f t="shared" si="79"/>
        <v>15</v>
      </c>
      <c r="X231" s="421">
        <f t="shared" si="85"/>
        <v>15</v>
      </c>
      <c r="Y231" s="421">
        <f t="shared" si="85"/>
        <v>15</v>
      </c>
      <c r="Z231" s="421">
        <f t="shared" si="85"/>
        <v>15</v>
      </c>
      <c r="AA231" s="421">
        <f t="shared" si="79"/>
        <v>15</v>
      </c>
      <c r="AB231" s="421">
        <f t="shared" si="85"/>
        <v>15</v>
      </c>
      <c r="AC231" s="421">
        <f t="shared" si="85"/>
        <v>15</v>
      </c>
      <c r="AD231" s="421">
        <f t="shared" si="85"/>
        <v>15</v>
      </c>
      <c r="AE231" s="421">
        <f t="shared" si="79"/>
        <v>15</v>
      </c>
    </row>
    <row r="232" spans="1:31" s="376" customFormat="1" ht="17.25" customHeight="1" x14ac:dyDescent="0.4">
      <c r="A232" s="378"/>
      <c r="B232" s="379"/>
      <c r="C232" s="380"/>
      <c r="D232" s="381"/>
      <c r="E232" s="17"/>
      <c r="F232" s="17"/>
      <c r="G232" s="27"/>
      <c r="H232" s="18" t="s">
        <v>546</v>
      </c>
      <c r="I232" s="18"/>
      <c r="J232" s="18"/>
      <c r="K232" s="368"/>
      <c r="L232" s="41">
        <f>S33*S5</f>
        <v>0</v>
      </c>
      <c r="M232" s="421">
        <f t="shared" si="84"/>
        <v>0</v>
      </c>
      <c r="N232" s="421">
        <f t="shared" si="84"/>
        <v>0</v>
      </c>
      <c r="O232" s="41">
        <f>S33*S6</f>
        <v>0</v>
      </c>
      <c r="P232" s="421">
        <f t="shared" si="85"/>
        <v>0</v>
      </c>
      <c r="Q232" s="421">
        <f t="shared" si="85"/>
        <v>0</v>
      </c>
      <c r="R232" s="421">
        <f t="shared" si="85"/>
        <v>0</v>
      </c>
      <c r="S232" s="421">
        <f t="shared" si="86"/>
        <v>0</v>
      </c>
      <c r="T232" s="421">
        <f t="shared" si="85"/>
        <v>0</v>
      </c>
      <c r="U232" s="421">
        <f t="shared" si="85"/>
        <v>0</v>
      </c>
      <c r="V232" s="421">
        <f t="shared" si="85"/>
        <v>0</v>
      </c>
      <c r="W232" s="421">
        <f t="shared" si="79"/>
        <v>0</v>
      </c>
      <c r="X232" s="421">
        <f t="shared" si="85"/>
        <v>0</v>
      </c>
      <c r="Y232" s="421">
        <f t="shared" si="85"/>
        <v>0</v>
      </c>
      <c r="Z232" s="421">
        <f t="shared" si="85"/>
        <v>0</v>
      </c>
      <c r="AA232" s="421">
        <f t="shared" si="79"/>
        <v>0</v>
      </c>
      <c r="AB232" s="421">
        <f t="shared" si="85"/>
        <v>0</v>
      </c>
      <c r="AC232" s="421">
        <f t="shared" si="85"/>
        <v>0</v>
      </c>
      <c r="AD232" s="421">
        <f t="shared" si="85"/>
        <v>0</v>
      </c>
      <c r="AE232" s="421">
        <f t="shared" si="79"/>
        <v>0</v>
      </c>
    </row>
    <row r="233" spans="1:31" s="376" customFormat="1" ht="17.25" customHeight="1" x14ac:dyDescent="0.4">
      <c r="A233" s="378"/>
      <c r="B233" s="379"/>
      <c r="C233" s="380"/>
      <c r="D233" s="381"/>
      <c r="E233" s="17"/>
      <c r="F233" s="17"/>
      <c r="G233" s="27"/>
      <c r="H233" s="18" t="s">
        <v>547</v>
      </c>
      <c r="I233" s="18"/>
      <c r="J233" s="18"/>
      <c r="K233" s="368"/>
      <c r="L233" s="41">
        <f>T33*T5</f>
        <v>0</v>
      </c>
      <c r="M233" s="421">
        <f t="shared" si="84"/>
        <v>0</v>
      </c>
      <c r="N233" s="421">
        <f t="shared" si="84"/>
        <v>0</v>
      </c>
      <c r="O233" s="41">
        <f>T33*T6</f>
        <v>0</v>
      </c>
      <c r="P233" s="421">
        <f t="shared" si="85"/>
        <v>0</v>
      </c>
      <c r="Q233" s="421">
        <f t="shared" si="85"/>
        <v>0</v>
      </c>
      <c r="R233" s="421">
        <f t="shared" si="85"/>
        <v>0</v>
      </c>
      <c r="S233" s="421">
        <f t="shared" si="86"/>
        <v>0</v>
      </c>
      <c r="T233" s="421">
        <f t="shared" si="85"/>
        <v>0</v>
      </c>
      <c r="U233" s="421">
        <f t="shared" si="85"/>
        <v>0</v>
      </c>
      <c r="V233" s="421">
        <f t="shared" si="85"/>
        <v>0</v>
      </c>
      <c r="W233" s="421">
        <f t="shared" si="79"/>
        <v>0</v>
      </c>
      <c r="X233" s="421">
        <f t="shared" si="85"/>
        <v>0</v>
      </c>
      <c r="Y233" s="421">
        <f t="shared" si="85"/>
        <v>0</v>
      </c>
      <c r="Z233" s="421">
        <f t="shared" si="85"/>
        <v>0</v>
      </c>
      <c r="AA233" s="421">
        <f t="shared" si="79"/>
        <v>0</v>
      </c>
      <c r="AB233" s="421">
        <f t="shared" si="85"/>
        <v>0</v>
      </c>
      <c r="AC233" s="421">
        <f t="shared" si="85"/>
        <v>0</v>
      </c>
      <c r="AD233" s="421">
        <f t="shared" si="85"/>
        <v>0</v>
      </c>
      <c r="AE233" s="421">
        <f t="shared" si="79"/>
        <v>0</v>
      </c>
    </row>
    <row r="234" spans="1:31" s="376" customFormat="1" ht="17.25" customHeight="1" x14ac:dyDescent="0.4">
      <c r="A234" s="378"/>
      <c r="B234" s="379"/>
      <c r="C234" s="380"/>
      <c r="D234" s="381"/>
      <c r="E234" s="17"/>
      <c r="F234" s="17"/>
      <c r="G234" s="23"/>
      <c r="H234" s="18" t="s">
        <v>548</v>
      </c>
      <c r="I234" s="18"/>
      <c r="J234" s="18"/>
      <c r="K234" s="368"/>
      <c r="L234" s="41">
        <f>U33*U5</f>
        <v>0</v>
      </c>
      <c r="M234" s="421">
        <f t="shared" si="84"/>
        <v>0</v>
      </c>
      <c r="N234" s="421">
        <f t="shared" si="84"/>
        <v>0</v>
      </c>
      <c r="O234" s="41">
        <f>U33*U6</f>
        <v>0</v>
      </c>
      <c r="P234" s="421">
        <f t="shared" si="85"/>
        <v>0</v>
      </c>
      <c r="Q234" s="421">
        <f t="shared" si="85"/>
        <v>0</v>
      </c>
      <c r="R234" s="421">
        <f t="shared" si="85"/>
        <v>0</v>
      </c>
      <c r="S234" s="421">
        <f t="shared" si="86"/>
        <v>0</v>
      </c>
      <c r="T234" s="421">
        <f t="shared" si="85"/>
        <v>0</v>
      </c>
      <c r="U234" s="421">
        <f t="shared" si="85"/>
        <v>0</v>
      </c>
      <c r="V234" s="421">
        <f t="shared" si="85"/>
        <v>0</v>
      </c>
      <c r="W234" s="421">
        <f t="shared" si="79"/>
        <v>0</v>
      </c>
      <c r="X234" s="421">
        <f t="shared" si="85"/>
        <v>0</v>
      </c>
      <c r="Y234" s="421">
        <f t="shared" si="85"/>
        <v>0</v>
      </c>
      <c r="Z234" s="421">
        <f t="shared" si="85"/>
        <v>0</v>
      </c>
      <c r="AA234" s="421">
        <f t="shared" si="79"/>
        <v>0</v>
      </c>
      <c r="AB234" s="421">
        <f t="shared" si="85"/>
        <v>0</v>
      </c>
      <c r="AC234" s="421">
        <f t="shared" si="85"/>
        <v>0</v>
      </c>
      <c r="AD234" s="421">
        <f t="shared" si="85"/>
        <v>0</v>
      </c>
      <c r="AE234" s="421">
        <f t="shared" si="79"/>
        <v>0</v>
      </c>
    </row>
    <row r="235" spans="1:31" s="376" customFormat="1" ht="17.25" customHeight="1" x14ac:dyDescent="0.4">
      <c r="A235" s="378"/>
      <c r="B235" s="379"/>
      <c r="C235" s="380"/>
      <c r="D235" s="381"/>
      <c r="E235" s="17"/>
      <c r="F235" s="17"/>
      <c r="G235" s="27"/>
      <c r="H235" s="18" t="s">
        <v>549</v>
      </c>
      <c r="I235" s="18"/>
      <c r="J235" s="18"/>
      <c r="K235" s="368"/>
      <c r="L235" s="41">
        <f>V33*V5</f>
        <v>0</v>
      </c>
      <c r="M235" s="421">
        <f t="shared" si="84"/>
        <v>0</v>
      </c>
      <c r="N235" s="421">
        <f t="shared" si="84"/>
        <v>0</v>
      </c>
      <c r="O235" s="41">
        <f>V33*V6</f>
        <v>0</v>
      </c>
      <c r="P235" s="421">
        <f t="shared" si="85"/>
        <v>0</v>
      </c>
      <c r="Q235" s="421">
        <f t="shared" si="85"/>
        <v>0</v>
      </c>
      <c r="R235" s="421">
        <f t="shared" si="85"/>
        <v>0</v>
      </c>
      <c r="S235" s="421">
        <f t="shared" si="86"/>
        <v>0</v>
      </c>
      <c r="T235" s="421">
        <f t="shared" si="85"/>
        <v>0</v>
      </c>
      <c r="U235" s="421">
        <f t="shared" si="85"/>
        <v>0</v>
      </c>
      <c r="V235" s="421">
        <f t="shared" si="85"/>
        <v>0</v>
      </c>
      <c r="W235" s="421">
        <f t="shared" si="79"/>
        <v>0</v>
      </c>
      <c r="X235" s="421">
        <f t="shared" si="85"/>
        <v>0</v>
      </c>
      <c r="Y235" s="421">
        <f t="shared" si="85"/>
        <v>0</v>
      </c>
      <c r="Z235" s="421">
        <f t="shared" si="85"/>
        <v>0</v>
      </c>
      <c r="AA235" s="421">
        <f t="shared" si="79"/>
        <v>0</v>
      </c>
      <c r="AB235" s="421">
        <f t="shared" si="85"/>
        <v>0</v>
      </c>
      <c r="AC235" s="421">
        <f t="shared" si="85"/>
        <v>0</v>
      </c>
      <c r="AD235" s="421">
        <f t="shared" si="85"/>
        <v>0</v>
      </c>
      <c r="AE235" s="421">
        <f t="shared" si="79"/>
        <v>0</v>
      </c>
    </row>
    <row r="236" spans="1:31" s="376" customFormat="1" ht="17.25" customHeight="1" x14ac:dyDescent="0.4">
      <c r="A236" s="378"/>
      <c r="B236" s="379"/>
      <c r="C236" s="380"/>
      <c r="D236" s="381"/>
      <c r="E236" s="17"/>
      <c r="F236" s="17"/>
      <c r="G236" s="27"/>
      <c r="H236" s="18" t="s">
        <v>550</v>
      </c>
      <c r="I236" s="18"/>
      <c r="J236" s="18"/>
      <c r="K236" s="368"/>
      <c r="L236" s="41">
        <f>W33*W5</f>
        <v>0</v>
      </c>
      <c r="M236" s="421">
        <f t="shared" si="84"/>
        <v>0</v>
      </c>
      <c r="N236" s="421">
        <f t="shared" si="84"/>
        <v>0</v>
      </c>
      <c r="O236" s="41">
        <f>W33*W6</f>
        <v>0</v>
      </c>
      <c r="P236" s="421">
        <f t="shared" si="85"/>
        <v>0</v>
      </c>
      <c r="Q236" s="421">
        <f t="shared" si="85"/>
        <v>0</v>
      </c>
      <c r="R236" s="421">
        <f t="shared" si="85"/>
        <v>0</v>
      </c>
      <c r="S236" s="421">
        <f t="shared" si="86"/>
        <v>0</v>
      </c>
      <c r="T236" s="421">
        <f t="shared" si="85"/>
        <v>0</v>
      </c>
      <c r="U236" s="421">
        <f t="shared" si="85"/>
        <v>0</v>
      </c>
      <c r="V236" s="421">
        <f t="shared" si="85"/>
        <v>0</v>
      </c>
      <c r="W236" s="421">
        <f t="shared" si="79"/>
        <v>0</v>
      </c>
      <c r="X236" s="421">
        <f t="shared" si="85"/>
        <v>0</v>
      </c>
      <c r="Y236" s="421">
        <f t="shared" si="85"/>
        <v>0</v>
      </c>
      <c r="Z236" s="421">
        <f t="shared" si="85"/>
        <v>0</v>
      </c>
      <c r="AA236" s="421">
        <f t="shared" si="79"/>
        <v>0</v>
      </c>
      <c r="AB236" s="421">
        <f t="shared" si="85"/>
        <v>0</v>
      </c>
      <c r="AC236" s="421">
        <f t="shared" si="85"/>
        <v>0</v>
      </c>
      <c r="AD236" s="421">
        <f t="shared" si="85"/>
        <v>0</v>
      </c>
      <c r="AE236" s="421">
        <f t="shared" si="79"/>
        <v>0</v>
      </c>
    </row>
    <row r="237" spans="1:31" ht="18" customHeight="1" x14ac:dyDescent="0.4">
      <c r="B237" s="98"/>
      <c r="C237" s="153"/>
      <c r="D237" s="97"/>
      <c r="E237" s="17"/>
      <c r="F237" s="105">
        <v>10</v>
      </c>
      <c r="G237" s="18" t="s">
        <v>418</v>
      </c>
      <c r="H237" s="18"/>
      <c r="I237" s="18"/>
      <c r="J237" s="18"/>
      <c r="K237" s="18"/>
      <c r="L237" s="41">
        <v>0</v>
      </c>
      <c r="M237" s="41">
        <v>0</v>
      </c>
      <c r="N237" s="41">
        <v>0</v>
      </c>
      <c r="O237" s="41">
        <v>0</v>
      </c>
      <c r="P237" s="41">
        <v>0</v>
      </c>
      <c r="Q237" s="41">
        <v>0</v>
      </c>
      <c r="R237" s="41">
        <v>0</v>
      </c>
      <c r="S237" s="41">
        <v>0</v>
      </c>
      <c r="T237" s="41">
        <v>0</v>
      </c>
      <c r="U237" s="41">
        <v>0</v>
      </c>
      <c r="V237" s="41">
        <v>0</v>
      </c>
      <c r="W237" s="41">
        <v>0</v>
      </c>
      <c r="X237" s="41">
        <v>0</v>
      </c>
      <c r="Y237" s="41">
        <v>0</v>
      </c>
      <c r="Z237" s="41">
        <v>0</v>
      </c>
      <c r="AA237" s="41">
        <v>0</v>
      </c>
      <c r="AB237" s="41">
        <v>0</v>
      </c>
      <c r="AC237" s="41">
        <v>0</v>
      </c>
      <c r="AD237" s="41">
        <v>0</v>
      </c>
      <c r="AE237" s="41">
        <v>0</v>
      </c>
    </row>
    <row r="238" spans="1:31" ht="18" customHeight="1" x14ac:dyDescent="0.4">
      <c r="B238" s="98"/>
      <c r="C238" s="153"/>
      <c r="D238" s="97"/>
      <c r="E238" s="17"/>
      <c r="F238" s="105">
        <v>11</v>
      </c>
      <c r="G238" s="18" t="s">
        <v>419</v>
      </c>
      <c r="H238" s="18"/>
      <c r="I238" s="18"/>
      <c r="J238" s="18"/>
      <c r="K238" s="18"/>
      <c r="L238" s="41">
        <v>0</v>
      </c>
      <c r="M238" s="41">
        <v>0</v>
      </c>
      <c r="N238" s="41">
        <v>0</v>
      </c>
      <c r="O238" s="41">
        <v>0</v>
      </c>
      <c r="P238" s="41">
        <v>0</v>
      </c>
      <c r="Q238" s="41">
        <v>0</v>
      </c>
      <c r="R238" s="41">
        <v>0</v>
      </c>
      <c r="S238" s="41">
        <v>0</v>
      </c>
      <c r="T238" s="41">
        <v>0</v>
      </c>
      <c r="U238" s="41">
        <v>0</v>
      </c>
      <c r="V238" s="41">
        <v>0</v>
      </c>
      <c r="W238" s="41">
        <v>0</v>
      </c>
      <c r="X238" s="41">
        <v>0</v>
      </c>
      <c r="Y238" s="41">
        <v>0</v>
      </c>
      <c r="Z238" s="41">
        <v>0</v>
      </c>
      <c r="AA238" s="41">
        <v>0</v>
      </c>
      <c r="AB238" s="41">
        <v>0</v>
      </c>
      <c r="AC238" s="41">
        <v>0</v>
      </c>
      <c r="AD238" s="41">
        <v>0</v>
      </c>
      <c r="AE238" s="41">
        <v>0</v>
      </c>
    </row>
    <row r="239" spans="1:31" ht="18" customHeight="1" x14ac:dyDescent="0.4">
      <c r="B239" s="98"/>
      <c r="C239" s="153"/>
      <c r="D239" s="97"/>
      <c r="E239" s="17"/>
      <c r="F239" s="105">
        <v>12</v>
      </c>
      <c r="G239" s="18" t="s">
        <v>420</v>
      </c>
      <c r="H239" s="18"/>
      <c r="I239" s="18"/>
      <c r="J239" s="18"/>
      <c r="K239" s="18"/>
      <c r="L239" s="41">
        <v>0</v>
      </c>
      <c r="M239" s="41">
        <v>0</v>
      </c>
      <c r="N239" s="41">
        <v>0</v>
      </c>
      <c r="O239" s="41">
        <v>0</v>
      </c>
      <c r="P239" s="41">
        <v>0</v>
      </c>
      <c r="Q239" s="41">
        <v>0</v>
      </c>
      <c r="R239" s="41">
        <v>0</v>
      </c>
      <c r="S239" s="41">
        <v>0</v>
      </c>
      <c r="T239" s="41">
        <v>0</v>
      </c>
      <c r="U239" s="41">
        <v>0</v>
      </c>
      <c r="V239" s="41">
        <v>0</v>
      </c>
      <c r="W239" s="41">
        <v>0</v>
      </c>
      <c r="X239" s="41">
        <v>0</v>
      </c>
      <c r="Y239" s="41">
        <v>0</v>
      </c>
      <c r="Z239" s="41">
        <v>0</v>
      </c>
      <c r="AA239" s="41">
        <v>0</v>
      </c>
      <c r="AB239" s="41">
        <v>0</v>
      </c>
      <c r="AC239" s="41">
        <v>0</v>
      </c>
      <c r="AD239" s="41">
        <v>0</v>
      </c>
      <c r="AE239" s="41">
        <v>0</v>
      </c>
    </row>
    <row r="240" spans="1:31" ht="18" customHeight="1" x14ac:dyDescent="0.4">
      <c r="B240" s="100"/>
      <c r="C240" s="154"/>
      <c r="D240" s="99"/>
      <c r="E240" s="27"/>
      <c r="F240" s="105">
        <v>13</v>
      </c>
      <c r="G240" s="18" t="s">
        <v>421</v>
      </c>
      <c r="H240" s="18"/>
      <c r="I240" s="18"/>
      <c r="J240" s="18"/>
      <c r="K240" s="18"/>
      <c r="L240" s="41">
        <v>0</v>
      </c>
      <c r="M240" s="41">
        <v>0</v>
      </c>
      <c r="N240" s="41">
        <v>0</v>
      </c>
      <c r="O240" s="41">
        <v>0</v>
      </c>
      <c r="P240" s="41">
        <v>0</v>
      </c>
      <c r="Q240" s="41">
        <v>0</v>
      </c>
      <c r="R240" s="41">
        <v>0</v>
      </c>
      <c r="S240" s="41">
        <v>0</v>
      </c>
      <c r="T240" s="41">
        <v>0</v>
      </c>
      <c r="U240" s="41">
        <v>0</v>
      </c>
      <c r="V240" s="41">
        <v>0</v>
      </c>
      <c r="W240" s="41">
        <v>0</v>
      </c>
      <c r="X240" s="41">
        <v>0</v>
      </c>
      <c r="Y240" s="41">
        <v>0</v>
      </c>
      <c r="Z240" s="41">
        <v>0</v>
      </c>
      <c r="AA240" s="41">
        <v>0</v>
      </c>
      <c r="AB240" s="41">
        <v>0</v>
      </c>
      <c r="AC240" s="41">
        <v>0</v>
      </c>
      <c r="AD240" s="41">
        <v>0</v>
      </c>
      <c r="AE240" s="41">
        <v>0</v>
      </c>
    </row>
    <row r="241" spans="2:31" ht="18" customHeight="1" x14ac:dyDescent="0.4">
      <c r="B241" s="76"/>
      <c r="C241" s="163" t="s">
        <v>407</v>
      </c>
      <c r="D241" s="159"/>
      <c r="E241" s="160"/>
      <c r="F241" s="161"/>
      <c r="G241" s="160"/>
      <c r="H241" s="160"/>
      <c r="I241" s="160"/>
      <c r="J241" s="160"/>
      <c r="K241" s="162"/>
      <c r="L241" s="158">
        <f>SUM(L242,L257)</f>
        <v>0</v>
      </c>
      <c r="M241" s="158">
        <f t="shared" ref="M241:AD241" si="87">SUM(M242,M257)</f>
        <v>0</v>
      </c>
      <c r="N241" s="158">
        <f t="shared" si="87"/>
        <v>0</v>
      </c>
      <c r="O241" s="158">
        <f t="shared" si="87"/>
        <v>0</v>
      </c>
      <c r="P241" s="158">
        <f t="shared" si="87"/>
        <v>0</v>
      </c>
      <c r="Q241" s="158">
        <f t="shared" si="87"/>
        <v>0</v>
      </c>
      <c r="R241" s="158">
        <f t="shared" si="87"/>
        <v>0</v>
      </c>
      <c r="S241" s="158">
        <f t="shared" si="87"/>
        <v>0</v>
      </c>
      <c r="T241" s="158">
        <f t="shared" si="87"/>
        <v>0</v>
      </c>
      <c r="U241" s="158">
        <f t="shared" si="87"/>
        <v>0</v>
      </c>
      <c r="V241" s="158">
        <f t="shared" si="87"/>
        <v>0</v>
      </c>
      <c r="W241" s="158">
        <f t="shared" si="87"/>
        <v>0</v>
      </c>
      <c r="X241" s="158">
        <f t="shared" si="87"/>
        <v>0</v>
      </c>
      <c r="Y241" s="158">
        <f t="shared" si="87"/>
        <v>0</v>
      </c>
      <c r="Z241" s="158">
        <f t="shared" si="87"/>
        <v>0</v>
      </c>
      <c r="AA241" s="158">
        <f t="shared" si="87"/>
        <v>0</v>
      </c>
      <c r="AB241" s="158">
        <f t="shared" si="87"/>
        <v>0</v>
      </c>
      <c r="AC241" s="158">
        <f t="shared" si="87"/>
        <v>0</v>
      </c>
      <c r="AD241" s="158">
        <f t="shared" si="87"/>
        <v>0</v>
      </c>
      <c r="AE241" s="158">
        <f>SUM(AE242,AE257)</f>
        <v>0</v>
      </c>
    </row>
    <row r="242" spans="2:31" ht="18" customHeight="1" x14ac:dyDescent="0.4">
      <c r="B242" s="77"/>
      <c r="C242" s="153"/>
      <c r="D242" s="58" t="s">
        <v>660</v>
      </c>
      <c r="E242" s="404"/>
      <c r="F242" s="165"/>
      <c r="G242" s="404"/>
      <c r="H242" s="404"/>
      <c r="I242" s="404"/>
      <c r="J242" s="404"/>
      <c r="K242" s="405"/>
      <c r="L242" s="164">
        <f>L243</f>
        <v>0</v>
      </c>
      <c r="M242" s="164">
        <f t="shared" ref="M242:AE242" si="88">M243</f>
        <v>0</v>
      </c>
      <c r="N242" s="164">
        <f t="shared" si="88"/>
        <v>0</v>
      </c>
      <c r="O242" s="164">
        <f t="shared" si="88"/>
        <v>0</v>
      </c>
      <c r="P242" s="164">
        <f t="shared" si="88"/>
        <v>0</v>
      </c>
      <c r="Q242" s="164">
        <f t="shared" si="88"/>
        <v>0</v>
      </c>
      <c r="R242" s="164">
        <f t="shared" si="88"/>
        <v>0</v>
      </c>
      <c r="S242" s="164">
        <f t="shared" si="88"/>
        <v>0</v>
      </c>
      <c r="T242" s="164">
        <f t="shared" si="88"/>
        <v>0</v>
      </c>
      <c r="U242" s="164">
        <f t="shared" si="88"/>
        <v>0</v>
      </c>
      <c r="V242" s="164">
        <f t="shared" si="88"/>
        <v>0</v>
      </c>
      <c r="W242" s="164">
        <f t="shared" si="88"/>
        <v>0</v>
      </c>
      <c r="X242" s="164">
        <f t="shared" si="88"/>
        <v>0</v>
      </c>
      <c r="Y242" s="164">
        <f t="shared" si="88"/>
        <v>0</v>
      </c>
      <c r="Z242" s="164">
        <f t="shared" si="88"/>
        <v>0</v>
      </c>
      <c r="AA242" s="164">
        <f t="shared" si="88"/>
        <v>0</v>
      </c>
      <c r="AB242" s="164">
        <f t="shared" si="88"/>
        <v>0</v>
      </c>
      <c r="AC242" s="164">
        <f t="shared" si="88"/>
        <v>0</v>
      </c>
      <c r="AD242" s="164">
        <f t="shared" si="88"/>
        <v>0</v>
      </c>
      <c r="AE242" s="164">
        <f t="shared" si="88"/>
        <v>0</v>
      </c>
    </row>
    <row r="243" spans="2:31" ht="18" customHeight="1" x14ac:dyDescent="0.4">
      <c r="B243" s="77"/>
      <c r="C243" s="153"/>
      <c r="D243" s="97"/>
      <c r="E243" s="16" t="s">
        <v>721</v>
      </c>
      <c r="F243" s="167"/>
      <c r="G243" s="24"/>
      <c r="H243" s="24"/>
      <c r="I243" s="24"/>
      <c r="J243" s="24"/>
      <c r="K243" s="53"/>
      <c r="L243" s="190">
        <f>SUM(L244:L256)</f>
        <v>0</v>
      </c>
      <c r="M243" s="190">
        <f t="shared" ref="M243:AE243" si="89">SUM(M244:M256)</f>
        <v>0</v>
      </c>
      <c r="N243" s="190">
        <f t="shared" si="89"/>
        <v>0</v>
      </c>
      <c r="O243" s="190">
        <f t="shared" si="89"/>
        <v>0</v>
      </c>
      <c r="P243" s="190">
        <f t="shared" si="89"/>
        <v>0</v>
      </c>
      <c r="Q243" s="190">
        <f t="shared" si="89"/>
        <v>0</v>
      </c>
      <c r="R243" s="190">
        <f t="shared" si="89"/>
        <v>0</v>
      </c>
      <c r="S243" s="190">
        <f t="shared" si="89"/>
        <v>0</v>
      </c>
      <c r="T243" s="190">
        <f t="shared" si="89"/>
        <v>0</v>
      </c>
      <c r="U243" s="190">
        <f t="shared" si="89"/>
        <v>0</v>
      </c>
      <c r="V243" s="190">
        <f t="shared" si="89"/>
        <v>0</v>
      </c>
      <c r="W243" s="190">
        <f t="shared" si="89"/>
        <v>0</v>
      </c>
      <c r="X243" s="190">
        <f t="shared" si="89"/>
        <v>0</v>
      </c>
      <c r="Y243" s="190">
        <f t="shared" si="89"/>
        <v>0</v>
      </c>
      <c r="Z243" s="190">
        <f t="shared" si="89"/>
        <v>0</v>
      </c>
      <c r="AA243" s="190">
        <f t="shared" si="89"/>
        <v>0</v>
      </c>
      <c r="AB243" s="190">
        <f t="shared" si="89"/>
        <v>0</v>
      </c>
      <c r="AC243" s="190">
        <f t="shared" si="89"/>
        <v>0</v>
      </c>
      <c r="AD243" s="190">
        <f t="shared" si="89"/>
        <v>0</v>
      </c>
      <c r="AE243" s="190">
        <f t="shared" si="89"/>
        <v>0</v>
      </c>
    </row>
    <row r="244" spans="2:31" ht="18" customHeight="1" x14ac:dyDescent="0.4">
      <c r="B244" s="77"/>
      <c r="C244" s="153"/>
      <c r="D244" s="97"/>
      <c r="E244" s="30"/>
      <c r="F244" s="105">
        <v>1</v>
      </c>
      <c r="G244" s="18" t="s">
        <v>409</v>
      </c>
      <c r="H244" s="18"/>
      <c r="I244" s="18"/>
      <c r="J244" s="18"/>
      <c r="K244" s="18"/>
      <c r="L244" s="42"/>
      <c r="M244" s="42"/>
      <c r="N244" s="42"/>
      <c r="O244" s="42"/>
      <c r="P244" s="42"/>
      <c r="Q244" s="42"/>
      <c r="R244" s="42"/>
      <c r="S244" s="42"/>
      <c r="T244" s="42"/>
      <c r="U244" s="42"/>
      <c r="V244" s="42"/>
      <c r="W244" s="42"/>
      <c r="X244" s="42"/>
      <c r="Y244" s="42"/>
      <c r="Z244" s="42"/>
      <c r="AA244" s="42"/>
      <c r="AB244" s="42"/>
      <c r="AC244" s="42"/>
      <c r="AD244" s="42"/>
      <c r="AE244" s="42"/>
    </row>
    <row r="245" spans="2:31" ht="18" customHeight="1" x14ac:dyDescent="0.4">
      <c r="B245" s="77"/>
      <c r="C245" s="153"/>
      <c r="D245" s="97"/>
      <c r="E245" s="30"/>
      <c r="F245" s="105">
        <v>2</v>
      </c>
      <c r="G245" s="18" t="s">
        <v>410</v>
      </c>
      <c r="H245" s="18"/>
      <c r="I245" s="18"/>
      <c r="J245" s="18"/>
      <c r="K245" s="18"/>
      <c r="L245" s="42"/>
      <c r="M245" s="42"/>
      <c r="N245" s="42"/>
      <c r="O245" s="42"/>
      <c r="P245" s="42"/>
      <c r="Q245" s="42"/>
      <c r="R245" s="42"/>
      <c r="S245" s="42"/>
      <c r="T245" s="42"/>
      <c r="U245" s="42"/>
      <c r="V245" s="42"/>
      <c r="W245" s="42"/>
      <c r="X245" s="42"/>
      <c r="Y245" s="42"/>
      <c r="Z245" s="42"/>
      <c r="AA245" s="42"/>
      <c r="AB245" s="42"/>
      <c r="AC245" s="42"/>
      <c r="AD245" s="42"/>
      <c r="AE245" s="42"/>
    </row>
    <row r="246" spans="2:31" ht="18" customHeight="1" x14ac:dyDescent="0.4">
      <c r="B246" s="77"/>
      <c r="C246" s="153"/>
      <c r="D246" s="97"/>
      <c r="E246" s="30"/>
      <c r="F246" s="105">
        <v>3</v>
      </c>
      <c r="G246" s="18" t="s">
        <v>411</v>
      </c>
      <c r="H246" s="18"/>
      <c r="I246" s="18"/>
      <c r="J246" s="18"/>
      <c r="K246" s="18"/>
      <c r="L246" s="42"/>
      <c r="M246" s="42"/>
      <c r="N246" s="42"/>
      <c r="O246" s="42"/>
      <c r="P246" s="42"/>
      <c r="Q246" s="42"/>
      <c r="R246" s="42"/>
      <c r="S246" s="42"/>
      <c r="T246" s="42"/>
      <c r="U246" s="42"/>
      <c r="V246" s="42"/>
      <c r="W246" s="42"/>
      <c r="X246" s="42"/>
      <c r="Y246" s="42"/>
      <c r="Z246" s="42"/>
      <c r="AA246" s="42"/>
      <c r="AB246" s="42"/>
      <c r="AC246" s="42"/>
      <c r="AD246" s="42"/>
      <c r="AE246" s="42"/>
    </row>
    <row r="247" spans="2:31" ht="18" customHeight="1" x14ac:dyDescent="0.4">
      <c r="B247" s="77"/>
      <c r="C247" s="153"/>
      <c r="D247" s="97"/>
      <c r="E247" s="30"/>
      <c r="F247" s="105">
        <v>4</v>
      </c>
      <c r="G247" s="18" t="s">
        <v>412</v>
      </c>
      <c r="H247" s="18"/>
      <c r="I247" s="18"/>
      <c r="J247" s="18"/>
      <c r="K247" s="18"/>
      <c r="L247" s="42"/>
      <c r="M247" s="42"/>
      <c r="N247" s="42"/>
      <c r="O247" s="42"/>
      <c r="P247" s="42"/>
      <c r="Q247" s="42"/>
      <c r="R247" s="42"/>
      <c r="S247" s="42"/>
      <c r="T247" s="42"/>
      <c r="U247" s="42"/>
      <c r="V247" s="42"/>
      <c r="W247" s="42"/>
      <c r="X247" s="42"/>
      <c r="Y247" s="42"/>
      <c r="Z247" s="42"/>
      <c r="AA247" s="42"/>
      <c r="AB247" s="42"/>
      <c r="AC247" s="42"/>
      <c r="AD247" s="42"/>
      <c r="AE247" s="42"/>
    </row>
    <row r="248" spans="2:31" ht="18" customHeight="1" x14ac:dyDescent="0.4">
      <c r="B248" s="77"/>
      <c r="C248" s="153"/>
      <c r="D248" s="97"/>
      <c r="E248" s="30"/>
      <c r="F248" s="105">
        <v>5</v>
      </c>
      <c r="G248" s="18" t="s">
        <v>413</v>
      </c>
      <c r="H248" s="18"/>
      <c r="I248" s="18"/>
      <c r="J248" s="18"/>
      <c r="K248" s="18"/>
      <c r="L248" s="42"/>
      <c r="M248" s="42"/>
      <c r="N248" s="42"/>
      <c r="O248" s="42"/>
      <c r="P248" s="42"/>
      <c r="Q248" s="42"/>
      <c r="R248" s="42"/>
      <c r="S248" s="42"/>
      <c r="T248" s="42"/>
      <c r="U248" s="42"/>
      <c r="V248" s="42"/>
      <c r="W248" s="42"/>
      <c r="X248" s="42"/>
      <c r="Y248" s="42"/>
      <c r="Z248" s="42"/>
      <c r="AA248" s="42"/>
      <c r="AB248" s="42"/>
      <c r="AC248" s="42"/>
      <c r="AD248" s="42"/>
      <c r="AE248" s="42"/>
    </row>
    <row r="249" spans="2:31" ht="18" customHeight="1" x14ac:dyDescent="0.4">
      <c r="B249" s="77"/>
      <c r="C249" s="153"/>
      <c r="D249" s="97"/>
      <c r="E249" s="30"/>
      <c r="F249" s="105">
        <v>6</v>
      </c>
      <c r="G249" s="18" t="s">
        <v>414</v>
      </c>
      <c r="H249" s="18"/>
      <c r="I249" s="18"/>
      <c r="J249" s="18"/>
      <c r="K249" s="18"/>
      <c r="L249" s="42"/>
      <c r="M249" s="42"/>
      <c r="N249" s="42"/>
      <c r="O249" s="42"/>
      <c r="P249" s="42"/>
      <c r="Q249" s="42"/>
      <c r="R249" s="42"/>
      <c r="S249" s="42"/>
      <c r="T249" s="42"/>
      <c r="U249" s="42"/>
      <c r="V249" s="42"/>
      <c r="W249" s="42"/>
      <c r="X249" s="42"/>
      <c r="Y249" s="42"/>
      <c r="Z249" s="42"/>
      <c r="AA249" s="42"/>
      <c r="AB249" s="42"/>
      <c r="AC249" s="42"/>
      <c r="AD249" s="42"/>
      <c r="AE249" s="42"/>
    </row>
    <row r="250" spans="2:31" ht="18" customHeight="1" x14ac:dyDescent="0.4">
      <c r="B250" s="77"/>
      <c r="C250" s="153"/>
      <c r="D250" s="97"/>
      <c r="E250" s="30"/>
      <c r="F250" s="105">
        <v>7</v>
      </c>
      <c r="G250" s="18" t="s">
        <v>415</v>
      </c>
      <c r="H250" s="18"/>
      <c r="I250" s="18"/>
      <c r="J250" s="18"/>
      <c r="K250" s="18"/>
      <c r="L250" s="42"/>
      <c r="M250" s="42"/>
      <c r="N250" s="42"/>
      <c r="O250" s="42"/>
      <c r="P250" s="42"/>
      <c r="Q250" s="42"/>
      <c r="R250" s="42"/>
      <c r="S250" s="42"/>
      <c r="T250" s="42"/>
      <c r="U250" s="42"/>
      <c r="V250" s="42"/>
      <c r="W250" s="42"/>
      <c r="X250" s="42"/>
      <c r="Y250" s="42"/>
      <c r="Z250" s="42"/>
      <c r="AA250" s="42"/>
      <c r="AB250" s="42"/>
      <c r="AC250" s="42"/>
      <c r="AD250" s="42"/>
      <c r="AE250" s="42"/>
    </row>
    <row r="251" spans="2:31" ht="18" customHeight="1" x14ac:dyDescent="0.4">
      <c r="B251" s="77"/>
      <c r="C251" s="153"/>
      <c r="D251" s="97"/>
      <c r="E251" s="30"/>
      <c r="F251" s="105">
        <v>8</v>
      </c>
      <c r="G251" s="18" t="s">
        <v>416</v>
      </c>
      <c r="H251" s="18"/>
      <c r="I251" s="18"/>
      <c r="J251" s="18"/>
      <c r="K251" s="18"/>
      <c r="L251" s="42"/>
      <c r="M251" s="42"/>
      <c r="N251" s="42"/>
      <c r="O251" s="42"/>
      <c r="P251" s="42"/>
      <c r="Q251" s="42"/>
      <c r="R251" s="42"/>
      <c r="S251" s="42"/>
      <c r="T251" s="42"/>
      <c r="U251" s="42"/>
      <c r="V251" s="42"/>
      <c r="W251" s="42"/>
      <c r="X251" s="42"/>
      <c r="Y251" s="42"/>
      <c r="Z251" s="42"/>
      <c r="AA251" s="42"/>
      <c r="AB251" s="42"/>
      <c r="AC251" s="42"/>
      <c r="AD251" s="42"/>
      <c r="AE251" s="42"/>
    </row>
    <row r="252" spans="2:31" ht="18" customHeight="1" x14ac:dyDescent="0.4">
      <c r="B252" s="77"/>
      <c r="C252" s="153"/>
      <c r="D252" s="97"/>
      <c r="E252" s="30"/>
      <c r="F252" s="105">
        <v>9</v>
      </c>
      <c r="G252" s="18" t="s">
        <v>417</v>
      </c>
      <c r="H252" s="18"/>
      <c r="I252" s="18"/>
      <c r="J252" s="18"/>
      <c r="K252" s="18"/>
      <c r="L252" s="42"/>
      <c r="M252" s="42"/>
      <c r="N252" s="42"/>
      <c r="O252" s="42"/>
      <c r="P252" s="42"/>
      <c r="Q252" s="42"/>
      <c r="R252" s="42"/>
      <c r="S252" s="42"/>
      <c r="T252" s="42"/>
      <c r="U252" s="42"/>
      <c r="V252" s="42"/>
      <c r="W252" s="42"/>
      <c r="X252" s="42"/>
      <c r="Y252" s="42"/>
      <c r="Z252" s="42"/>
      <c r="AA252" s="42"/>
      <c r="AB252" s="42"/>
      <c r="AC252" s="42"/>
      <c r="AD252" s="42"/>
      <c r="AE252" s="42"/>
    </row>
    <row r="253" spans="2:31" ht="18" customHeight="1" x14ac:dyDescent="0.4">
      <c r="B253" s="77"/>
      <c r="C253" s="153"/>
      <c r="D253" s="97"/>
      <c r="E253" s="30"/>
      <c r="F253" s="105">
        <v>10</v>
      </c>
      <c r="G253" s="18" t="s">
        <v>418</v>
      </c>
      <c r="H253" s="18"/>
      <c r="I253" s="18"/>
      <c r="J253" s="18"/>
      <c r="K253" s="18"/>
      <c r="L253" s="42"/>
      <c r="M253" s="42"/>
      <c r="N253" s="42"/>
      <c r="O253" s="42"/>
      <c r="P253" s="42"/>
      <c r="Q253" s="42"/>
      <c r="R253" s="42"/>
      <c r="S253" s="42"/>
      <c r="T253" s="42"/>
      <c r="U253" s="42"/>
      <c r="V253" s="42"/>
      <c r="W253" s="42"/>
      <c r="X253" s="42"/>
      <c r="Y253" s="42"/>
      <c r="Z253" s="42"/>
      <c r="AA253" s="42"/>
      <c r="AB253" s="42"/>
      <c r="AC253" s="42"/>
      <c r="AD253" s="42"/>
      <c r="AE253" s="42"/>
    </row>
    <row r="254" spans="2:31" ht="18" customHeight="1" x14ac:dyDescent="0.4">
      <c r="B254" s="77"/>
      <c r="C254" s="153"/>
      <c r="D254" s="97"/>
      <c r="E254" s="30"/>
      <c r="F254" s="105">
        <v>11</v>
      </c>
      <c r="G254" s="18" t="s">
        <v>419</v>
      </c>
      <c r="H254" s="18"/>
      <c r="I254" s="18"/>
      <c r="J254" s="18"/>
      <c r="K254" s="18"/>
      <c r="L254" s="42"/>
      <c r="M254" s="42"/>
      <c r="N254" s="42"/>
      <c r="O254" s="42"/>
      <c r="P254" s="42"/>
      <c r="Q254" s="42"/>
      <c r="R254" s="42"/>
      <c r="S254" s="42"/>
      <c r="T254" s="42"/>
      <c r="U254" s="42"/>
      <c r="V254" s="42"/>
      <c r="W254" s="42"/>
      <c r="X254" s="42"/>
      <c r="Y254" s="42"/>
      <c r="Z254" s="42"/>
      <c r="AA254" s="42"/>
      <c r="AB254" s="42"/>
      <c r="AC254" s="42"/>
      <c r="AD254" s="42"/>
      <c r="AE254" s="42"/>
    </row>
    <row r="255" spans="2:31" ht="18" customHeight="1" x14ac:dyDescent="0.4">
      <c r="B255" s="77"/>
      <c r="C255" s="153"/>
      <c r="D255" s="97"/>
      <c r="E255" s="30"/>
      <c r="F255" s="105">
        <v>12</v>
      </c>
      <c r="G255" s="18" t="s">
        <v>420</v>
      </c>
      <c r="H255" s="18"/>
      <c r="I255" s="18"/>
      <c r="J255" s="18"/>
      <c r="K255" s="18"/>
      <c r="L255" s="42"/>
      <c r="M255" s="42"/>
      <c r="N255" s="42"/>
      <c r="O255" s="42"/>
      <c r="P255" s="42"/>
      <c r="Q255" s="42"/>
      <c r="R255" s="42"/>
      <c r="S255" s="42"/>
      <c r="T255" s="42"/>
      <c r="U255" s="42"/>
      <c r="V255" s="42"/>
      <c r="W255" s="42"/>
      <c r="X255" s="42"/>
      <c r="Y255" s="42"/>
      <c r="Z255" s="42"/>
      <c r="AA255" s="42"/>
      <c r="AB255" s="42"/>
      <c r="AC255" s="42"/>
      <c r="AD255" s="42"/>
      <c r="AE255" s="42"/>
    </row>
    <row r="256" spans="2:31" ht="18" customHeight="1" x14ac:dyDescent="0.4">
      <c r="B256" s="77"/>
      <c r="C256" s="153"/>
      <c r="D256" s="97"/>
      <c r="E256" s="54"/>
      <c r="F256" s="105">
        <v>13</v>
      </c>
      <c r="G256" s="18" t="s">
        <v>421</v>
      </c>
      <c r="H256" s="18"/>
      <c r="I256" s="18"/>
      <c r="J256" s="18"/>
      <c r="K256" s="18"/>
      <c r="L256" s="42"/>
      <c r="M256" s="42"/>
      <c r="N256" s="42"/>
      <c r="O256" s="42"/>
      <c r="P256" s="42"/>
      <c r="Q256" s="42"/>
      <c r="R256" s="42"/>
      <c r="S256" s="42"/>
      <c r="T256" s="42"/>
      <c r="U256" s="42"/>
      <c r="V256" s="42"/>
      <c r="W256" s="42"/>
      <c r="X256" s="42"/>
      <c r="Y256" s="42"/>
      <c r="Z256" s="42"/>
      <c r="AA256" s="42"/>
      <c r="AB256" s="42"/>
      <c r="AC256" s="42"/>
      <c r="AD256" s="42"/>
      <c r="AE256" s="42"/>
    </row>
    <row r="257" spans="2:31" ht="18" customHeight="1" x14ac:dyDescent="0.4">
      <c r="B257" s="77"/>
      <c r="C257" s="153"/>
      <c r="D257" s="166" t="s">
        <v>444</v>
      </c>
      <c r="E257" s="404"/>
      <c r="F257" s="165"/>
      <c r="G257" s="404"/>
      <c r="H257" s="404"/>
      <c r="I257" s="404"/>
      <c r="J257" s="404"/>
      <c r="K257" s="405"/>
      <c r="L257" s="164">
        <f>SUM(L258,L263,L268)</f>
        <v>0</v>
      </c>
      <c r="M257" s="164">
        <f t="shared" ref="M257:AD257" si="90">SUM(M258,M263,M268)</f>
        <v>0</v>
      </c>
      <c r="N257" s="164">
        <f t="shared" si="90"/>
        <v>0</v>
      </c>
      <c r="O257" s="164">
        <f t="shared" si="90"/>
        <v>0</v>
      </c>
      <c r="P257" s="164">
        <f t="shared" si="90"/>
        <v>0</v>
      </c>
      <c r="Q257" s="164">
        <f t="shared" si="90"/>
        <v>0</v>
      </c>
      <c r="R257" s="164">
        <f t="shared" si="90"/>
        <v>0</v>
      </c>
      <c r="S257" s="164">
        <f t="shared" si="90"/>
        <v>0</v>
      </c>
      <c r="T257" s="164">
        <f t="shared" si="90"/>
        <v>0</v>
      </c>
      <c r="U257" s="164">
        <f t="shared" si="90"/>
        <v>0</v>
      </c>
      <c r="V257" s="164">
        <f t="shared" si="90"/>
        <v>0</v>
      </c>
      <c r="W257" s="164">
        <f t="shared" si="90"/>
        <v>0</v>
      </c>
      <c r="X257" s="164">
        <f t="shared" si="90"/>
        <v>0</v>
      </c>
      <c r="Y257" s="164">
        <f t="shared" si="90"/>
        <v>0</v>
      </c>
      <c r="Z257" s="164">
        <f t="shared" si="90"/>
        <v>0</v>
      </c>
      <c r="AA257" s="164">
        <f t="shared" si="90"/>
        <v>0</v>
      </c>
      <c r="AB257" s="164">
        <f t="shared" si="90"/>
        <v>0</v>
      </c>
      <c r="AC257" s="164">
        <f t="shared" si="90"/>
        <v>0</v>
      </c>
      <c r="AD257" s="164">
        <f t="shared" si="90"/>
        <v>0</v>
      </c>
      <c r="AE257" s="164">
        <f>SUM(AE258,AE263,AE268)</f>
        <v>0</v>
      </c>
    </row>
    <row r="258" spans="2:31" ht="18" customHeight="1" x14ac:dyDescent="0.4">
      <c r="B258" s="77"/>
      <c r="C258" s="153"/>
      <c r="D258" s="97"/>
      <c r="E258" s="16" t="s">
        <v>32</v>
      </c>
      <c r="F258" s="167"/>
      <c r="G258" s="24"/>
      <c r="H258" s="24"/>
      <c r="I258" s="24"/>
      <c r="J258" s="24"/>
      <c r="K258" s="53"/>
      <c r="L258" s="41">
        <f>SUM(L259:L262)</f>
        <v>0</v>
      </c>
      <c r="M258" s="41">
        <f t="shared" ref="M258:AE258" si="91">SUM(M259:M262)</f>
        <v>0</v>
      </c>
      <c r="N258" s="41">
        <f t="shared" si="91"/>
        <v>0</v>
      </c>
      <c r="O258" s="41">
        <f t="shared" si="91"/>
        <v>0</v>
      </c>
      <c r="P258" s="41">
        <f t="shared" si="91"/>
        <v>0</v>
      </c>
      <c r="Q258" s="41">
        <f t="shared" si="91"/>
        <v>0</v>
      </c>
      <c r="R258" s="41">
        <f t="shared" si="91"/>
        <v>0</v>
      </c>
      <c r="S258" s="41">
        <f t="shared" si="91"/>
        <v>0</v>
      </c>
      <c r="T258" s="41">
        <f t="shared" si="91"/>
        <v>0</v>
      </c>
      <c r="U258" s="41">
        <f t="shared" si="91"/>
        <v>0</v>
      </c>
      <c r="V258" s="41">
        <f t="shared" si="91"/>
        <v>0</v>
      </c>
      <c r="W258" s="41">
        <f t="shared" si="91"/>
        <v>0</v>
      </c>
      <c r="X258" s="41">
        <f t="shared" si="91"/>
        <v>0</v>
      </c>
      <c r="Y258" s="41">
        <f t="shared" si="91"/>
        <v>0</v>
      </c>
      <c r="Z258" s="41">
        <f t="shared" si="91"/>
        <v>0</v>
      </c>
      <c r="AA258" s="41">
        <f t="shared" si="91"/>
        <v>0</v>
      </c>
      <c r="AB258" s="41">
        <f t="shared" si="91"/>
        <v>0</v>
      </c>
      <c r="AC258" s="41">
        <f t="shared" si="91"/>
        <v>0</v>
      </c>
      <c r="AD258" s="41">
        <f t="shared" si="91"/>
        <v>0</v>
      </c>
      <c r="AE258" s="41">
        <f t="shared" si="91"/>
        <v>0</v>
      </c>
    </row>
    <row r="259" spans="2:31" ht="18" customHeight="1" x14ac:dyDescent="0.4">
      <c r="B259" s="77"/>
      <c r="C259" s="153"/>
      <c r="D259" s="97"/>
      <c r="E259" s="30"/>
      <c r="F259" s="105">
        <v>1</v>
      </c>
      <c r="G259" s="23"/>
      <c r="H259" s="24"/>
      <c r="I259" s="24"/>
      <c r="J259" s="24"/>
      <c r="K259" s="53"/>
      <c r="L259" s="42"/>
      <c r="M259" s="42"/>
      <c r="N259" s="42"/>
      <c r="O259" s="42"/>
      <c r="P259" s="42"/>
      <c r="Q259" s="42"/>
      <c r="R259" s="42"/>
      <c r="S259" s="42"/>
      <c r="T259" s="42"/>
      <c r="U259" s="42"/>
      <c r="V259" s="42"/>
      <c r="W259" s="42"/>
      <c r="X259" s="42"/>
      <c r="Y259" s="42"/>
      <c r="Z259" s="42"/>
      <c r="AA259" s="42"/>
      <c r="AB259" s="42"/>
      <c r="AC259" s="42"/>
      <c r="AD259" s="42"/>
      <c r="AE259" s="42"/>
    </row>
    <row r="260" spans="2:31" ht="18" customHeight="1" x14ac:dyDescent="0.4">
      <c r="B260" s="77"/>
      <c r="C260" s="153"/>
      <c r="D260" s="97"/>
      <c r="E260" s="30"/>
      <c r="F260" s="105">
        <v>2</v>
      </c>
      <c r="G260" s="23"/>
      <c r="H260" s="24"/>
      <c r="I260" s="24"/>
      <c r="J260" s="24"/>
      <c r="K260" s="53"/>
      <c r="L260" s="42"/>
      <c r="M260" s="42"/>
      <c r="N260" s="42"/>
      <c r="O260" s="42"/>
      <c r="P260" s="42"/>
      <c r="Q260" s="42"/>
      <c r="R260" s="42"/>
      <c r="S260" s="42"/>
      <c r="T260" s="42"/>
      <c r="U260" s="42"/>
      <c r="V260" s="42"/>
      <c r="W260" s="42"/>
      <c r="X260" s="42"/>
      <c r="Y260" s="42"/>
      <c r="Z260" s="42"/>
      <c r="AA260" s="42"/>
      <c r="AB260" s="42"/>
      <c r="AC260" s="42"/>
      <c r="AD260" s="42"/>
      <c r="AE260" s="42"/>
    </row>
    <row r="261" spans="2:31" ht="18" customHeight="1" x14ac:dyDescent="0.4">
      <c r="B261" s="77"/>
      <c r="C261" s="153"/>
      <c r="D261" s="97"/>
      <c r="E261" s="30"/>
      <c r="F261" s="105">
        <v>3</v>
      </c>
      <c r="G261" s="23"/>
      <c r="H261" s="24"/>
      <c r="I261" s="24"/>
      <c r="J261" s="24"/>
      <c r="K261" s="53"/>
      <c r="L261" s="42"/>
      <c r="M261" s="42"/>
      <c r="N261" s="42"/>
      <c r="O261" s="42"/>
      <c r="P261" s="42"/>
      <c r="Q261" s="42"/>
      <c r="R261" s="42"/>
      <c r="S261" s="42"/>
      <c r="T261" s="42"/>
      <c r="U261" s="42"/>
      <c r="V261" s="42"/>
      <c r="W261" s="42"/>
      <c r="X261" s="42"/>
      <c r="Y261" s="42"/>
      <c r="Z261" s="42"/>
      <c r="AA261" s="42"/>
      <c r="AB261" s="42"/>
      <c r="AC261" s="42"/>
      <c r="AD261" s="42"/>
      <c r="AE261" s="42"/>
    </row>
    <row r="262" spans="2:31" ht="18" customHeight="1" x14ac:dyDescent="0.4">
      <c r="B262" s="77"/>
      <c r="C262" s="153"/>
      <c r="D262" s="97"/>
      <c r="E262" s="54"/>
      <c r="F262" s="105"/>
      <c r="G262" s="23"/>
      <c r="H262" s="24"/>
      <c r="I262" s="24"/>
      <c r="J262" s="24"/>
      <c r="K262" s="53"/>
      <c r="L262" s="42"/>
      <c r="M262" s="42"/>
      <c r="N262" s="42"/>
      <c r="O262" s="42"/>
      <c r="P262" s="42"/>
      <c r="Q262" s="42"/>
      <c r="R262" s="42"/>
      <c r="S262" s="42"/>
      <c r="T262" s="42"/>
      <c r="U262" s="42"/>
      <c r="V262" s="42"/>
      <c r="W262" s="42"/>
      <c r="X262" s="42"/>
      <c r="Y262" s="42"/>
      <c r="Z262" s="42"/>
      <c r="AA262" s="42"/>
      <c r="AB262" s="42"/>
      <c r="AC262" s="42"/>
      <c r="AD262" s="42"/>
      <c r="AE262" s="42"/>
    </row>
    <row r="263" spans="2:31" ht="18" customHeight="1" x14ac:dyDescent="0.4">
      <c r="B263" s="77"/>
      <c r="C263" s="153"/>
      <c r="D263" s="97"/>
      <c r="E263" s="16" t="s">
        <v>551</v>
      </c>
      <c r="F263" s="167"/>
      <c r="G263" s="24"/>
      <c r="H263" s="24"/>
      <c r="I263" s="24"/>
      <c r="J263" s="24"/>
      <c r="K263" s="53"/>
      <c r="L263" s="41">
        <f>SUM(L264:L267)</f>
        <v>0</v>
      </c>
      <c r="M263" s="41">
        <f t="shared" ref="M263:AE263" si="92">SUM(M264:M267)</f>
        <v>0</v>
      </c>
      <c r="N263" s="41">
        <f t="shared" si="92"/>
        <v>0</v>
      </c>
      <c r="O263" s="41">
        <f t="shared" si="92"/>
        <v>0</v>
      </c>
      <c r="P263" s="41">
        <f t="shared" si="92"/>
        <v>0</v>
      </c>
      <c r="Q263" s="41">
        <f t="shared" si="92"/>
        <v>0</v>
      </c>
      <c r="R263" s="41">
        <f t="shared" si="92"/>
        <v>0</v>
      </c>
      <c r="S263" s="41">
        <f t="shared" si="92"/>
        <v>0</v>
      </c>
      <c r="T263" s="41">
        <f t="shared" si="92"/>
        <v>0</v>
      </c>
      <c r="U263" s="41">
        <f t="shared" si="92"/>
        <v>0</v>
      </c>
      <c r="V263" s="41">
        <f t="shared" si="92"/>
        <v>0</v>
      </c>
      <c r="W263" s="41">
        <f t="shared" si="92"/>
        <v>0</v>
      </c>
      <c r="X263" s="41">
        <f t="shared" si="92"/>
        <v>0</v>
      </c>
      <c r="Y263" s="41">
        <f t="shared" si="92"/>
        <v>0</v>
      </c>
      <c r="Z263" s="41">
        <f t="shared" si="92"/>
        <v>0</v>
      </c>
      <c r="AA263" s="41">
        <f t="shared" si="92"/>
        <v>0</v>
      </c>
      <c r="AB263" s="41">
        <f t="shared" si="92"/>
        <v>0</v>
      </c>
      <c r="AC263" s="41">
        <f t="shared" si="92"/>
        <v>0</v>
      </c>
      <c r="AD263" s="41">
        <f t="shared" si="92"/>
        <v>0</v>
      </c>
      <c r="AE263" s="41">
        <f t="shared" si="92"/>
        <v>0</v>
      </c>
    </row>
    <row r="264" spans="2:31" ht="18" customHeight="1" x14ac:dyDescent="0.4">
      <c r="B264" s="77"/>
      <c r="C264" s="153"/>
      <c r="D264" s="97"/>
      <c r="E264" s="30"/>
      <c r="F264" s="105">
        <v>1</v>
      </c>
      <c r="G264" s="23"/>
      <c r="H264" s="24"/>
      <c r="I264" s="24"/>
      <c r="J264" s="24"/>
      <c r="K264" s="53"/>
      <c r="L264" s="42"/>
      <c r="M264" s="42"/>
      <c r="N264" s="42"/>
      <c r="O264" s="42"/>
      <c r="P264" s="42"/>
      <c r="Q264" s="42"/>
      <c r="R264" s="42"/>
      <c r="S264" s="42"/>
      <c r="T264" s="42"/>
      <c r="U264" s="42"/>
      <c r="V264" s="42"/>
      <c r="W264" s="42"/>
      <c r="X264" s="42"/>
      <c r="Y264" s="42"/>
      <c r="Z264" s="42"/>
      <c r="AA264" s="42"/>
      <c r="AB264" s="42"/>
      <c r="AC264" s="42"/>
      <c r="AD264" s="42"/>
      <c r="AE264" s="42"/>
    </row>
    <row r="265" spans="2:31" ht="18" customHeight="1" x14ac:dyDescent="0.4">
      <c r="B265" s="77"/>
      <c r="C265" s="153"/>
      <c r="D265" s="97"/>
      <c r="E265" s="30"/>
      <c r="F265" s="105">
        <v>2</v>
      </c>
      <c r="G265" s="23"/>
      <c r="H265" s="24"/>
      <c r="I265" s="24"/>
      <c r="J265" s="24"/>
      <c r="K265" s="53"/>
      <c r="L265" s="42"/>
      <c r="M265" s="42"/>
      <c r="N265" s="42"/>
      <c r="O265" s="42"/>
      <c r="P265" s="42"/>
      <c r="Q265" s="42"/>
      <c r="R265" s="42"/>
      <c r="S265" s="42"/>
      <c r="T265" s="42"/>
      <c r="U265" s="42"/>
      <c r="V265" s="42"/>
      <c r="W265" s="42"/>
      <c r="X265" s="42"/>
      <c r="Y265" s="42"/>
      <c r="Z265" s="42"/>
      <c r="AA265" s="42"/>
      <c r="AB265" s="42"/>
      <c r="AC265" s="42"/>
      <c r="AD265" s="42"/>
      <c r="AE265" s="42"/>
    </row>
    <row r="266" spans="2:31" ht="18" customHeight="1" x14ac:dyDescent="0.4">
      <c r="B266" s="77"/>
      <c r="C266" s="153"/>
      <c r="D266" s="97"/>
      <c r="E266" s="30"/>
      <c r="F266" s="105">
        <v>3</v>
      </c>
      <c r="G266" s="23"/>
      <c r="H266" s="24"/>
      <c r="I266" s="24"/>
      <c r="J266" s="24"/>
      <c r="K266" s="53"/>
      <c r="L266" s="42"/>
      <c r="M266" s="42"/>
      <c r="N266" s="42"/>
      <c r="O266" s="42"/>
      <c r="P266" s="42"/>
      <c r="Q266" s="42"/>
      <c r="R266" s="42"/>
      <c r="S266" s="42"/>
      <c r="T266" s="42"/>
      <c r="U266" s="42"/>
      <c r="V266" s="42"/>
      <c r="W266" s="42"/>
      <c r="X266" s="42"/>
      <c r="Y266" s="42"/>
      <c r="Z266" s="42"/>
      <c r="AA266" s="42"/>
      <c r="AB266" s="42"/>
      <c r="AC266" s="42"/>
      <c r="AD266" s="42"/>
      <c r="AE266" s="42"/>
    </row>
    <row r="267" spans="2:31" ht="18" customHeight="1" x14ac:dyDescent="0.4">
      <c r="B267" s="77"/>
      <c r="C267" s="153"/>
      <c r="D267" s="97"/>
      <c r="E267" s="54"/>
      <c r="F267" s="105"/>
      <c r="G267" s="23"/>
      <c r="H267" s="24"/>
      <c r="I267" s="24"/>
      <c r="J267" s="24"/>
      <c r="K267" s="53"/>
      <c r="L267" s="42"/>
      <c r="M267" s="42"/>
      <c r="N267" s="42"/>
      <c r="O267" s="42"/>
      <c r="P267" s="42"/>
      <c r="Q267" s="42"/>
      <c r="R267" s="42"/>
      <c r="S267" s="42"/>
      <c r="T267" s="42"/>
      <c r="U267" s="42"/>
      <c r="V267" s="42"/>
      <c r="W267" s="42"/>
      <c r="X267" s="42"/>
      <c r="Y267" s="42"/>
      <c r="Z267" s="42"/>
      <c r="AA267" s="42"/>
      <c r="AB267" s="42"/>
      <c r="AC267" s="42"/>
      <c r="AD267" s="42"/>
      <c r="AE267" s="42"/>
    </row>
    <row r="268" spans="2:31" ht="18" customHeight="1" x14ac:dyDescent="0.4">
      <c r="B268" s="77"/>
      <c r="C268" s="153"/>
      <c r="D268" s="97"/>
      <c r="E268" s="16" t="s">
        <v>721</v>
      </c>
      <c r="F268" s="167"/>
      <c r="G268" s="24"/>
      <c r="H268" s="24"/>
      <c r="I268" s="24"/>
      <c r="J268" s="24"/>
      <c r="K268" s="53"/>
      <c r="L268" s="41">
        <f>SUM(L269:L272)</f>
        <v>0</v>
      </c>
      <c r="M268" s="41">
        <f t="shared" ref="M268:AE268" si="93">SUM(M269:M272)</f>
        <v>0</v>
      </c>
      <c r="N268" s="41">
        <f t="shared" si="93"/>
        <v>0</v>
      </c>
      <c r="O268" s="41">
        <f t="shared" si="93"/>
        <v>0</v>
      </c>
      <c r="P268" s="41">
        <f t="shared" si="93"/>
        <v>0</v>
      </c>
      <c r="Q268" s="41">
        <f t="shared" si="93"/>
        <v>0</v>
      </c>
      <c r="R268" s="41">
        <f t="shared" si="93"/>
        <v>0</v>
      </c>
      <c r="S268" s="41">
        <f t="shared" si="93"/>
        <v>0</v>
      </c>
      <c r="T268" s="41">
        <f t="shared" si="93"/>
        <v>0</v>
      </c>
      <c r="U268" s="41">
        <f t="shared" si="93"/>
        <v>0</v>
      </c>
      <c r="V268" s="41">
        <f t="shared" si="93"/>
        <v>0</v>
      </c>
      <c r="W268" s="41">
        <f t="shared" si="93"/>
        <v>0</v>
      </c>
      <c r="X268" s="41">
        <f t="shared" si="93"/>
        <v>0</v>
      </c>
      <c r="Y268" s="41">
        <f t="shared" si="93"/>
        <v>0</v>
      </c>
      <c r="Z268" s="41">
        <f t="shared" si="93"/>
        <v>0</v>
      </c>
      <c r="AA268" s="41">
        <f t="shared" si="93"/>
        <v>0</v>
      </c>
      <c r="AB268" s="41">
        <f t="shared" si="93"/>
        <v>0</v>
      </c>
      <c r="AC268" s="41">
        <f t="shared" si="93"/>
        <v>0</v>
      </c>
      <c r="AD268" s="41">
        <f t="shared" si="93"/>
        <v>0</v>
      </c>
      <c r="AE268" s="41">
        <f t="shared" si="93"/>
        <v>0</v>
      </c>
    </row>
    <row r="269" spans="2:31" ht="18" customHeight="1" x14ac:dyDescent="0.4">
      <c r="B269" s="77"/>
      <c r="C269" s="153"/>
      <c r="D269" s="97"/>
      <c r="E269" s="30"/>
      <c r="F269" s="105">
        <v>1</v>
      </c>
      <c r="G269" s="23"/>
      <c r="H269" s="24"/>
      <c r="I269" s="24"/>
      <c r="J269" s="24"/>
      <c r="K269" s="53"/>
      <c r="L269" s="42"/>
      <c r="M269" s="42"/>
      <c r="N269" s="42"/>
      <c r="O269" s="42"/>
      <c r="P269" s="42"/>
      <c r="Q269" s="42"/>
      <c r="R269" s="42"/>
      <c r="S269" s="42"/>
      <c r="T269" s="42"/>
      <c r="U269" s="42"/>
      <c r="V269" s="42"/>
      <c r="W269" s="42"/>
      <c r="X269" s="42"/>
      <c r="Y269" s="42"/>
      <c r="Z269" s="42"/>
      <c r="AA269" s="42"/>
      <c r="AB269" s="42"/>
      <c r="AC269" s="42"/>
      <c r="AD269" s="42"/>
      <c r="AE269" s="42"/>
    </row>
    <row r="270" spans="2:31" ht="18" customHeight="1" x14ac:dyDescent="0.4">
      <c r="B270" s="77"/>
      <c r="C270" s="153"/>
      <c r="D270" s="97"/>
      <c r="E270" s="30"/>
      <c r="F270" s="105">
        <v>2</v>
      </c>
      <c r="G270" s="23"/>
      <c r="H270" s="24"/>
      <c r="I270" s="24"/>
      <c r="J270" s="24"/>
      <c r="K270" s="53"/>
      <c r="L270" s="42"/>
      <c r="M270" s="42"/>
      <c r="N270" s="42"/>
      <c r="O270" s="42"/>
      <c r="P270" s="42"/>
      <c r="Q270" s="42"/>
      <c r="R270" s="42"/>
      <c r="S270" s="42"/>
      <c r="T270" s="42"/>
      <c r="U270" s="42"/>
      <c r="V270" s="42"/>
      <c r="W270" s="42"/>
      <c r="X270" s="42"/>
      <c r="Y270" s="42"/>
      <c r="Z270" s="42"/>
      <c r="AA270" s="42"/>
      <c r="AB270" s="42"/>
      <c r="AC270" s="42"/>
      <c r="AD270" s="42"/>
      <c r="AE270" s="42"/>
    </row>
    <row r="271" spans="2:31" ht="18" customHeight="1" x14ac:dyDescent="0.4">
      <c r="B271" s="77"/>
      <c r="C271" s="153"/>
      <c r="D271" s="97"/>
      <c r="E271" s="30"/>
      <c r="F271" s="105">
        <v>3</v>
      </c>
      <c r="G271" s="23"/>
      <c r="H271" s="24"/>
      <c r="I271" s="24"/>
      <c r="J271" s="24"/>
      <c r="K271" s="53"/>
      <c r="L271" s="42"/>
      <c r="M271" s="42"/>
      <c r="N271" s="42"/>
      <c r="O271" s="42"/>
      <c r="P271" s="42"/>
      <c r="Q271" s="42"/>
      <c r="R271" s="42"/>
      <c r="S271" s="42"/>
      <c r="T271" s="42"/>
      <c r="U271" s="42"/>
      <c r="V271" s="42"/>
      <c r="W271" s="42"/>
      <c r="X271" s="42"/>
      <c r="Y271" s="42"/>
      <c r="Z271" s="42"/>
      <c r="AA271" s="42"/>
      <c r="AB271" s="42"/>
      <c r="AC271" s="42"/>
      <c r="AD271" s="42"/>
      <c r="AE271" s="42"/>
    </row>
    <row r="272" spans="2:31" ht="18" customHeight="1" x14ac:dyDescent="0.4">
      <c r="B272" s="317"/>
      <c r="C272" s="154"/>
      <c r="D272" s="99"/>
      <c r="E272" s="54"/>
      <c r="F272" s="105"/>
      <c r="G272" s="23"/>
      <c r="H272" s="24"/>
      <c r="I272" s="24"/>
      <c r="J272" s="24"/>
      <c r="K272" s="53"/>
      <c r="L272" s="42"/>
      <c r="M272" s="42"/>
      <c r="N272" s="42"/>
      <c r="O272" s="42"/>
      <c r="P272" s="42"/>
      <c r="Q272" s="42"/>
      <c r="R272" s="42"/>
      <c r="S272" s="42"/>
      <c r="T272" s="42"/>
      <c r="U272" s="42"/>
      <c r="V272" s="42"/>
      <c r="W272" s="42"/>
      <c r="X272" s="42"/>
      <c r="Y272" s="42"/>
      <c r="Z272" s="42"/>
      <c r="AA272" s="42"/>
      <c r="AB272" s="42"/>
      <c r="AC272" s="42"/>
      <c r="AD272" s="42"/>
      <c r="AE272" s="42"/>
    </row>
    <row r="273" spans="2:31" ht="18" customHeight="1" x14ac:dyDescent="0.4">
      <c r="B273" s="173" t="s">
        <v>454</v>
      </c>
      <c r="C273" s="174"/>
      <c r="D273" s="174"/>
      <c r="E273" s="175"/>
      <c r="F273" s="176"/>
      <c r="G273" s="175"/>
      <c r="H273" s="175"/>
      <c r="I273" s="175"/>
      <c r="J273" s="175"/>
      <c r="K273" s="175"/>
      <c r="L273" s="177">
        <f>SUM(L274,L328)</f>
        <v>2914890</v>
      </c>
      <c r="M273" s="177">
        <f t="shared" ref="M273:AE273" si="94">SUM(M274,M328)</f>
        <v>2914890</v>
      </c>
      <c r="N273" s="177">
        <f t="shared" si="94"/>
        <v>2922876</v>
      </c>
      <c r="O273" s="177">
        <f t="shared" si="94"/>
        <v>2914890</v>
      </c>
      <c r="P273" s="177">
        <f t="shared" si="94"/>
        <v>2914890</v>
      </c>
      <c r="Q273" s="177">
        <f t="shared" si="94"/>
        <v>2914890</v>
      </c>
      <c r="R273" s="177">
        <f t="shared" si="94"/>
        <v>2922876</v>
      </c>
      <c r="S273" s="177">
        <f t="shared" si="94"/>
        <v>2914890</v>
      </c>
      <c r="T273" s="177">
        <f t="shared" si="94"/>
        <v>2914890</v>
      </c>
      <c r="U273" s="177">
        <f t="shared" si="94"/>
        <v>2914890</v>
      </c>
      <c r="V273" s="177">
        <f t="shared" si="94"/>
        <v>2922876</v>
      </c>
      <c r="W273" s="177">
        <f t="shared" si="94"/>
        <v>2914890</v>
      </c>
      <c r="X273" s="177">
        <f t="shared" si="94"/>
        <v>2914890</v>
      </c>
      <c r="Y273" s="177">
        <f t="shared" si="94"/>
        <v>2914890</v>
      </c>
      <c r="Z273" s="177">
        <f t="shared" si="94"/>
        <v>2922876</v>
      </c>
      <c r="AA273" s="177">
        <f t="shared" si="94"/>
        <v>2914890</v>
      </c>
      <c r="AB273" s="177">
        <f t="shared" si="94"/>
        <v>2914890</v>
      </c>
      <c r="AC273" s="177">
        <f t="shared" si="94"/>
        <v>2914890</v>
      </c>
      <c r="AD273" s="177">
        <f t="shared" si="94"/>
        <v>2922876</v>
      </c>
      <c r="AE273" s="177">
        <f t="shared" si="94"/>
        <v>2914890</v>
      </c>
    </row>
    <row r="274" spans="2:31" ht="18" customHeight="1" x14ac:dyDescent="0.4">
      <c r="B274" s="196"/>
      <c r="C274" s="180" t="s">
        <v>37</v>
      </c>
      <c r="D274" s="168"/>
      <c r="E274" s="169"/>
      <c r="F274" s="170"/>
      <c r="G274" s="169"/>
      <c r="H274" s="169"/>
      <c r="I274" s="169"/>
      <c r="J274" s="169"/>
      <c r="K274" s="169"/>
      <c r="L274" s="183">
        <f>L275</f>
        <v>2914890</v>
      </c>
      <c r="M274" s="183">
        <f t="shared" ref="M274:AE274" si="95">M275</f>
        <v>2914890</v>
      </c>
      <c r="N274" s="183">
        <f t="shared" si="95"/>
        <v>2922876</v>
      </c>
      <c r="O274" s="183">
        <f t="shared" si="95"/>
        <v>2914890</v>
      </c>
      <c r="P274" s="183">
        <f t="shared" si="95"/>
        <v>2914890</v>
      </c>
      <c r="Q274" s="183">
        <f t="shared" si="95"/>
        <v>2914890</v>
      </c>
      <c r="R274" s="183">
        <f t="shared" si="95"/>
        <v>2922876</v>
      </c>
      <c r="S274" s="183">
        <f t="shared" si="95"/>
        <v>2914890</v>
      </c>
      <c r="T274" s="183">
        <f t="shared" si="95"/>
        <v>2914890</v>
      </c>
      <c r="U274" s="183">
        <f t="shared" si="95"/>
        <v>2914890</v>
      </c>
      <c r="V274" s="183">
        <f t="shared" si="95"/>
        <v>2922876</v>
      </c>
      <c r="W274" s="183">
        <f t="shared" si="95"/>
        <v>2914890</v>
      </c>
      <c r="X274" s="183">
        <f t="shared" si="95"/>
        <v>2914890</v>
      </c>
      <c r="Y274" s="183">
        <f t="shared" si="95"/>
        <v>2914890</v>
      </c>
      <c r="Z274" s="183">
        <f t="shared" si="95"/>
        <v>2922876</v>
      </c>
      <c r="AA274" s="183">
        <f t="shared" si="95"/>
        <v>2914890</v>
      </c>
      <c r="AB274" s="183">
        <f t="shared" si="95"/>
        <v>2914890</v>
      </c>
      <c r="AC274" s="183">
        <f t="shared" si="95"/>
        <v>2914890</v>
      </c>
      <c r="AD274" s="183">
        <f t="shared" si="95"/>
        <v>2922876</v>
      </c>
      <c r="AE274" s="183">
        <f t="shared" si="95"/>
        <v>2914890</v>
      </c>
    </row>
    <row r="275" spans="2:31" ht="18" customHeight="1" x14ac:dyDescent="0.4">
      <c r="B275" s="178"/>
      <c r="C275" s="181"/>
      <c r="D275" s="58" t="s">
        <v>660</v>
      </c>
      <c r="E275" s="404"/>
      <c r="F275" s="404"/>
      <c r="G275" s="404"/>
      <c r="H275" s="404"/>
      <c r="I275" s="404"/>
      <c r="J275" s="404"/>
      <c r="K275" s="404"/>
      <c r="L275" s="164">
        <f>SUM(L276,L302)</f>
        <v>2914890</v>
      </c>
      <c r="M275" s="164">
        <f t="shared" ref="M275:AE275" si="96">SUM(M276,M302)</f>
        <v>2914890</v>
      </c>
      <c r="N275" s="164">
        <f t="shared" si="96"/>
        <v>2922876</v>
      </c>
      <c r="O275" s="164">
        <f t="shared" si="96"/>
        <v>2914890</v>
      </c>
      <c r="P275" s="164">
        <f t="shared" si="96"/>
        <v>2914890</v>
      </c>
      <c r="Q275" s="164">
        <f t="shared" si="96"/>
        <v>2914890</v>
      </c>
      <c r="R275" s="164">
        <f t="shared" si="96"/>
        <v>2922876</v>
      </c>
      <c r="S275" s="164">
        <f t="shared" si="96"/>
        <v>2914890</v>
      </c>
      <c r="T275" s="164">
        <f t="shared" si="96"/>
        <v>2914890</v>
      </c>
      <c r="U275" s="164">
        <f t="shared" si="96"/>
        <v>2914890</v>
      </c>
      <c r="V275" s="164">
        <f t="shared" si="96"/>
        <v>2922876</v>
      </c>
      <c r="W275" s="164">
        <f t="shared" si="96"/>
        <v>2914890</v>
      </c>
      <c r="X275" s="164">
        <f t="shared" si="96"/>
        <v>2914890</v>
      </c>
      <c r="Y275" s="164">
        <f t="shared" si="96"/>
        <v>2914890</v>
      </c>
      <c r="Z275" s="164">
        <f t="shared" si="96"/>
        <v>2922876</v>
      </c>
      <c r="AA275" s="164">
        <f t="shared" si="96"/>
        <v>2914890</v>
      </c>
      <c r="AB275" s="164">
        <f t="shared" si="96"/>
        <v>2914890</v>
      </c>
      <c r="AC275" s="164">
        <f t="shared" si="96"/>
        <v>2914890</v>
      </c>
      <c r="AD275" s="164">
        <f t="shared" si="96"/>
        <v>2922876</v>
      </c>
      <c r="AE275" s="164">
        <f t="shared" si="96"/>
        <v>2914890</v>
      </c>
    </row>
    <row r="276" spans="2:31" ht="18" customHeight="1" x14ac:dyDescent="0.4">
      <c r="B276" s="178"/>
      <c r="C276" s="181"/>
      <c r="D276" s="97"/>
      <c r="E276" s="16" t="s">
        <v>32</v>
      </c>
      <c r="F276" s="24"/>
      <c r="G276" s="24"/>
      <c r="H276" s="24"/>
      <c r="I276" s="24"/>
      <c r="J276" s="24"/>
      <c r="K276" s="24"/>
      <c r="L276" s="41">
        <f>SUM(L277:L301)</f>
        <v>2914890</v>
      </c>
      <c r="M276" s="41">
        <f t="shared" ref="M276:AE276" si="97">SUM(M277:M301)</f>
        <v>2914890</v>
      </c>
      <c r="N276" s="41">
        <f t="shared" si="97"/>
        <v>2922876</v>
      </c>
      <c r="O276" s="41">
        <f t="shared" si="97"/>
        <v>2914890</v>
      </c>
      <c r="P276" s="41">
        <f t="shared" si="97"/>
        <v>2914890</v>
      </c>
      <c r="Q276" s="41">
        <f t="shared" si="97"/>
        <v>2914890</v>
      </c>
      <c r="R276" s="41">
        <f t="shared" si="97"/>
        <v>2922876</v>
      </c>
      <c r="S276" s="41">
        <f t="shared" si="97"/>
        <v>2914890</v>
      </c>
      <c r="T276" s="41">
        <f t="shared" si="97"/>
        <v>2914890</v>
      </c>
      <c r="U276" s="41">
        <f t="shared" si="97"/>
        <v>2914890</v>
      </c>
      <c r="V276" s="41">
        <f t="shared" si="97"/>
        <v>2922876</v>
      </c>
      <c r="W276" s="41">
        <f t="shared" si="97"/>
        <v>2914890</v>
      </c>
      <c r="X276" s="41">
        <f t="shared" si="97"/>
        <v>2914890</v>
      </c>
      <c r="Y276" s="41">
        <f t="shared" si="97"/>
        <v>2914890</v>
      </c>
      <c r="Z276" s="41">
        <f t="shared" si="97"/>
        <v>2922876</v>
      </c>
      <c r="AA276" s="41">
        <f t="shared" si="97"/>
        <v>2914890</v>
      </c>
      <c r="AB276" s="41">
        <f t="shared" si="97"/>
        <v>2914890</v>
      </c>
      <c r="AC276" s="41">
        <f t="shared" si="97"/>
        <v>2914890</v>
      </c>
      <c r="AD276" s="41">
        <f t="shared" si="97"/>
        <v>2922876</v>
      </c>
      <c r="AE276" s="41">
        <f t="shared" si="97"/>
        <v>2914890</v>
      </c>
    </row>
    <row r="277" spans="2:31" ht="18" customHeight="1" x14ac:dyDescent="0.4">
      <c r="B277" s="178"/>
      <c r="C277" s="181"/>
      <c r="D277" s="97"/>
      <c r="E277" s="17"/>
      <c r="F277" s="105">
        <v>1</v>
      </c>
      <c r="G277" s="18" t="s">
        <v>470</v>
      </c>
      <c r="H277" s="24"/>
      <c r="I277" s="24"/>
      <c r="J277" s="24"/>
      <c r="K277" s="24"/>
      <c r="L277" s="41">
        <f t="shared" ref="L277:AE277" si="98">$L74*L$173</f>
        <v>2190000</v>
      </c>
      <c r="M277" s="41">
        <f t="shared" si="98"/>
        <v>2190000</v>
      </c>
      <c r="N277" s="41">
        <f t="shared" si="98"/>
        <v>2196000</v>
      </c>
      <c r="O277" s="41">
        <f t="shared" si="98"/>
        <v>2190000</v>
      </c>
      <c r="P277" s="41">
        <f t="shared" si="98"/>
        <v>2190000</v>
      </c>
      <c r="Q277" s="41">
        <f t="shared" si="98"/>
        <v>2190000</v>
      </c>
      <c r="R277" s="41">
        <f t="shared" si="98"/>
        <v>2196000</v>
      </c>
      <c r="S277" s="41">
        <f t="shared" si="98"/>
        <v>2190000</v>
      </c>
      <c r="T277" s="41">
        <f t="shared" si="98"/>
        <v>2190000</v>
      </c>
      <c r="U277" s="41">
        <f t="shared" si="98"/>
        <v>2190000</v>
      </c>
      <c r="V277" s="41">
        <f t="shared" si="98"/>
        <v>2196000</v>
      </c>
      <c r="W277" s="41">
        <f t="shared" si="98"/>
        <v>2190000</v>
      </c>
      <c r="X277" s="41">
        <f t="shared" si="98"/>
        <v>2190000</v>
      </c>
      <c r="Y277" s="41">
        <f t="shared" si="98"/>
        <v>2190000</v>
      </c>
      <c r="Z277" s="41">
        <f t="shared" si="98"/>
        <v>2196000</v>
      </c>
      <c r="AA277" s="41">
        <f t="shared" si="98"/>
        <v>2190000</v>
      </c>
      <c r="AB277" s="41">
        <f t="shared" si="98"/>
        <v>2190000</v>
      </c>
      <c r="AC277" s="41">
        <f t="shared" si="98"/>
        <v>2190000</v>
      </c>
      <c r="AD277" s="41">
        <f t="shared" si="98"/>
        <v>2196000</v>
      </c>
      <c r="AE277" s="41">
        <f t="shared" si="98"/>
        <v>2190000</v>
      </c>
    </row>
    <row r="278" spans="2:31" ht="18" customHeight="1" x14ac:dyDescent="0.4">
      <c r="B278" s="178"/>
      <c r="C278" s="181"/>
      <c r="D278" s="97"/>
      <c r="E278" s="17"/>
      <c r="F278" s="105">
        <v>2</v>
      </c>
      <c r="G278" s="18" t="s">
        <v>471</v>
      </c>
      <c r="H278" s="18"/>
      <c r="I278" s="18"/>
      <c r="J278" s="18"/>
      <c r="K278" s="18"/>
      <c r="L278" s="41">
        <f t="shared" ref="L278:AE278" si="99">$L75*L$173</f>
        <v>1825</v>
      </c>
      <c r="M278" s="41">
        <f t="shared" si="99"/>
        <v>1825</v>
      </c>
      <c r="N278" s="41">
        <f t="shared" si="99"/>
        <v>1830</v>
      </c>
      <c r="O278" s="41">
        <f t="shared" si="99"/>
        <v>1825</v>
      </c>
      <c r="P278" s="41">
        <f t="shared" si="99"/>
        <v>1825</v>
      </c>
      <c r="Q278" s="41">
        <f t="shared" si="99"/>
        <v>1825</v>
      </c>
      <c r="R278" s="41">
        <f t="shared" si="99"/>
        <v>1830</v>
      </c>
      <c r="S278" s="41">
        <f t="shared" si="99"/>
        <v>1825</v>
      </c>
      <c r="T278" s="41">
        <f t="shared" si="99"/>
        <v>1825</v>
      </c>
      <c r="U278" s="41">
        <f t="shared" si="99"/>
        <v>1825</v>
      </c>
      <c r="V278" s="41">
        <f t="shared" si="99"/>
        <v>1830</v>
      </c>
      <c r="W278" s="41">
        <f t="shared" si="99"/>
        <v>1825</v>
      </c>
      <c r="X278" s="41">
        <f t="shared" si="99"/>
        <v>1825</v>
      </c>
      <c r="Y278" s="41">
        <f t="shared" si="99"/>
        <v>1825</v>
      </c>
      <c r="Z278" s="41">
        <f t="shared" si="99"/>
        <v>1830</v>
      </c>
      <c r="AA278" s="41">
        <f t="shared" si="99"/>
        <v>1825</v>
      </c>
      <c r="AB278" s="41">
        <f t="shared" si="99"/>
        <v>1825</v>
      </c>
      <c r="AC278" s="41">
        <f t="shared" si="99"/>
        <v>1825</v>
      </c>
      <c r="AD278" s="41">
        <f t="shared" si="99"/>
        <v>1830</v>
      </c>
      <c r="AE278" s="41">
        <f t="shared" si="99"/>
        <v>1825</v>
      </c>
    </row>
    <row r="279" spans="2:31" ht="18" customHeight="1" x14ac:dyDescent="0.4">
      <c r="B279" s="178"/>
      <c r="C279" s="181"/>
      <c r="D279" s="97"/>
      <c r="E279" s="17"/>
      <c r="F279" s="105">
        <v>3</v>
      </c>
      <c r="G279" s="18" t="s">
        <v>472</v>
      </c>
      <c r="H279" s="18"/>
      <c r="I279" s="18"/>
      <c r="J279" s="18"/>
      <c r="K279" s="18"/>
      <c r="L279" s="41">
        <f t="shared" ref="L279:AE279" si="100">$L76*L$173</f>
        <v>14600</v>
      </c>
      <c r="M279" s="41">
        <f t="shared" si="100"/>
        <v>14600</v>
      </c>
      <c r="N279" s="41">
        <f t="shared" si="100"/>
        <v>14640</v>
      </c>
      <c r="O279" s="41">
        <f t="shared" si="100"/>
        <v>14600</v>
      </c>
      <c r="P279" s="41">
        <f t="shared" si="100"/>
        <v>14600</v>
      </c>
      <c r="Q279" s="41">
        <f t="shared" si="100"/>
        <v>14600</v>
      </c>
      <c r="R279" s="41">
        <f t="shared" si="100"/>
        <v>14640</v>
      </c>
      <c r="S279" s="41">
        <f t="shared" si="100"/>
        <v>14600</v>
      </c>
      <c r="T279" s="41">
        <f t="shared" si="100"/>
        <v>14600</v>
      </c>
      <c r="U279" s="41">
        <f t="shared" si="100"/>
        <v>14600</v>
      </c>
      <c r="V279" s="41">
        <f t="shared" si="100"/>
        <v>14640</v>
      </c>
      <c r="W279" s="41">
        <f t="shared" si="100"/>
        <v>14600</v>
      </c>
      <c r="X279" s="41">
        <f t="shared" si="100"/>
        <v>14600</v>
      </c>
      <c r="Y279" s="41">
        <f t="shared" si="100"/>
        <v>14600</v>
      </c>
      <c r="Z279" s="41">
        <f t="shared" si="100"/>
        <v>14640</v>
      </c>
      <c r="AA279" s="41">
        <f t="shared" si="100"/>
        <v>14600</v>
      </c>
      <c r="AB279" s="41">
        <f t="shared" si="100"/>
        <v>14600</v>
      </c>
      <c r="AC279" s="41">
        <f t="shared" si="100"/>
        <v>14600</v>
      </c>
      <c r="AD279" s="41">
        <f t="shared" si="100"/>
        <v>14640</v>
      </c>
      <c r="AE279" s="41">
        <f t="shared" si="100"/>
        <v>14600</v>
      </c>
    </row>
    <row r="280" spans="2:31" ht="18" customHeight="1" x14ac:dyDescent="0.4">
      <c r="B280" s="178"/>
      <c r="C280" s="181"/>
      <c r="D280" s="97"/>
      <c r="E280" s="17"/>
      <c r="F280" s="105">
        <v>4</v>
      </c>
      <c r="G280" s="18" t="s">
        <v>473</v>
      </c>
      <c r="H280" s="18"/>
      <c r="I280" s="18"/>
      <c r="J280" s="18"/>
      <c r="K280" s="18"/>
      <c r="L280" s="41">
        <f t="shared" ref="L280:AE280" si="101">$L77*L$173</f>
        <v>3650</v>
      </c>
      <c r="M280" s="41">
        <f t="shared" si="101"/>
        <v>3650</v>
      </c>
      <c r="N280" s="41">
        <f t="shared" si="101"/>
        <v>3660</v>
      </c>
      <c r="O280" s="41">
        <f t="shared" si="101"/>
        <v>3650</v>
      </c>
      <c r="P280" s="41">
        <f t="shared" si="101"/>
        <v>3650</v>
      </c>
      <c r="Q280" s="41">
        <f t="shared" si="101"/>
        <v>3650</v>
      </c>
      <c r="R280" s="41">
        <f t="shared" si="101"/>
        <v>3660</v>
      </c>
      <c r="S280" s="41">
        <f t="shared" si="101"/>
        <v>3650</v>
      </c>
      <c r="T280" s="41">
        <f t="shared" si="101"/>
        <v>3650</v>
      </c>
      <c r="U280" s="41">
        <f t="shared" si="101"/>
        <v>3650</v>
      </c>
      <c r="V280" s="41">
        <f t="shared" si="101"/>
        <v>3660</v>
      </c>
      <c r="W280" s="41">
        <f t="shared" si="101"/>
        <v>3650</v>
      </c>
      <c r="X280" s="41">
        <f t="shared" si="101"/>
        <v>3650</v>
      </c>
      <c r="Y280" s="41">
        <f t="shared" si="101"/>
        <v>3650</v>
      </c>
      <c r="Z280" s="41">
        <f t="shared" si="101"/>
        <v>3660</v>
      </c>
      <c r="AA280" s="41">
        <f t="shared" si="101"/>
        <v>3650</v>
      </c>
      <c r="AB280" s="41">
        <f t="shared" si="101"/>
        <v>3650</v>
      </c>
      <c r="AC280" s="41">
        <f t="shared" si="101"/>
        <v>3650</v>
      </c>
      <c r="AD280" s="41">
        <f t="shared" si="101"/>
        <v>3660</v>
      </c>
      <c r="AE280" s="41">
        <f t="shared" si="101"/>
        <v>3650</v>
      </c>
    </row>
    <row r="281" spans="2:31" ht="18" customHeight="1" x14ac:dyDescent="0.4">
      <c r="B281" s="178"/>
      <c r="C281" s="181"/>
      <c r="D281" s="97"/>
      <c r="E281" s="17"/>
      <c r="F281" s="105">
        <v>5</v>
      </c>
      <c r="G281" s="18" t="s">
        <v>474</v>
      </c>
      <c r="H281" s="18"/>
      <c r="I281" s="18"/>
      <c r="J281" s="18"/>
      <c r="K281" s="18"/>
      <c r="L281" s="41">
        <f t="shared" ref="L281:AE281" si="102">$L78*L$173</f>
        <v>17520</v>
      </c>
      <c r="M281" s="41">
        <f t="shared" si="102"/>
        <v>17520</v>
      </c>
      <c r="N281" s="41">
        <f t="shared" si="102"/>
        <v>17568</v>
      </c>
      <c r="O281" s="41">
        <f t="shared" si="102"/>
        <v>17520</v>
      </c>
      <c r="P281" s="41">
        <f t="shared" si="102"/>
        <v>17520</v>
      </c>
      <c r="Q281" s="41">
        <f t="shared" si="102"/>
        <v>17520</v>
      </c>
      <c r="R281" s="41">
        <f t="shared" si="102"/>
        <v>17568</v>
      </c>
      <c r="S281" s="41">
        <f t="shared" si="102"/>
        <v>17520</v>
      </c>
      <c r="T281" s="41">
        <f t="shared" si="102"/>
        <v>17520</v>
      </c>
      <c r="U281" s="41">
        <f t="shared" si="102"/>
        <v>17520</v>
      </c>
      <c r="V281" s="41">
        <f t="shared" si="102"/>
        <v>17568</v>
      </c>
      <c r="W281" s="41">
        <f t="shared" si="102"/>
        <v>17520</v>
      </c>
      <c r="X281" s="41">
        <f t="shared" si="102"/>
        <v>17520</v>
      </c>
      <c r="Y281" s="41">
        <f t="shared" si="102"/>
        <v>17520</v>
      </c>
      <c r="Z281" s="41">
        <f t="shared" si="102"/>
        <v>17568</v>
      </c>
      <c r="AA281" s="41">
        <f t="shared" si="102"/>
        <v>17520</v>
      </c>
      <c r="AB281" s="41">
        <f t="shared" si="102"/>
        <v>17520</v>
      </c>
      <c r="AC281" s="41">
        <f t="shared" si="102"/>
        <v>17520</v>
      </c>
      <c r="AD281" s="41">
        <f t="shared" si="102"/>
        <v>17568</v>
      </c>
      <c r="AE281" s="41">
        <f t="shared" si="102"/>
        <v>17520</v>
      </c>
    </row>
    <row r="282" spans="2:31" ht="18" customHeight="1" x14ac:dyDescent="0.4">
      <c r="B282" s="178"/>
      <c r="C282" s="181"/>
      <c r="D282" s="97"/>
      <c r="E282" s="17"/>
      <c r="F282" s="105">
        <v>6</v>
      </c>
      <c r="G282" s="18" t="s">
        <v>475</v>
      </c>
      <c r="H282" s="18"/>
      <c r="I282" s="18"/>
      <c r="J282" s="18"/>
      <c r="K282" s="18"/>
      <c r="L282" s="41">
        <f t="shared" ref="L282:AE282" si="103">$L79*L$173</f>
        <v>36500</v>
      </c>
      <c r="M282" s="41">
        <f t="shared" si="103"/>
        <v>36500</v>
      </c>
      <c r="N282" s="41">
        <f t="shared" si="103"/>
        <v>36600</v>
      </c>
      <c r="O282" s="41">
        <f t="shared" si="103"/>
        <v>36500</v>
      </c>
      <c r="P282" s="41">
        <f t="shared" si="103"/>
        <v>36500</v>
      </c>
      <c r="Q282" s="41">
        <f t="shared" si="103"/>
        <v>36500</v>
      </c>
      <c r="R282" s="41">
        <f t="shared" si="103"/>
        <v>36600</v>
      </c>
      <c r="S282" s="41">
        <f t="shared" si="103"/>
        <v>36500</v>
      </c>
      <c r="T282" s="41">
        <f t="shared" si="103"/>
        <v>36500</v>
      </c>
      <c r="U282" s="41">
        <f t="shared" si="103"/>
        <v>36500</v>
      </c>
      <c r="V282" s="41">
        <f t="shared" si="103"/>
        <v>36600</v>
      </c>
      <c r="W282" s="41">
        <f t="shared" si="103"/>
        <v>36500</v>
      </c>
      <c r="X282" s="41">
        <f t="shared" si="103"/>
        <v>36500</v>
      </c>
      <c r="Y282" s="41">
        <f t="shared" si="103"/>
        <v>36500</v>
      </c>
      <c r="Z282" s="41">
        <f t="shared" si="103"/>
        <v>36600</v>
      </c>
      <c r="AA282" s="41">
        <f t="shared" si="103"/>
        <v>36500</v>
      </c>
      <c r="AB282" s="41">
        <f t="shared" si="103"/>
        <v>36500</v>
      </c>
      <c r="AC282" s="41">
        <f t="shared" si="103"/>
        <v>36500</v>
      </c>
      <c r="AD282" s="41">
        <f t="shared" si="103"/>
        <v>36600</v>
      </c>
      <c r="AE282" s="41">
        <f t="shared" si="103"/>
        <v>36500</v>
      </c>
    </row>
    <row r="283" spans="2:31" ht="18" customHeight="1" x14ac:dyDescent="0.4">
      <c r="B283" s="178"/>
      <c r="C283" s="181"/>
      <c r="D283" s="97"/>
      <c r="E283" s="17"/>
      <c r="F283" s="105">
        <v>7</v>
      </c>
      <c r="G283" s="18" t="s">
        <v>476</v>
      </c>
      <c r="H283" s="18"/>
      <c r="I283" s="18"/>
      <c r="J283" s="18"/>
      <c r="K283" s="18"/>
      <c r="L283" s="41">
        <f t="shared" ref="L283:AE283" si="104">$L80*L$173</f>
        <v>730</v>
      </c>
      <c r="M283" s="41">
        <f t="shared" si="104"/>
        <v>730</v>
      </c>
      <c r="N283" s="41">
        <f t="shared" si="104"/>
        <v>732</v>
      </c>
      <c r="O283" s="41">
        <f t="shared" si="104"/>
        <v>730</v>
      </c>
      <c r="P283" s="41">
        <f t="shared" si="104"/>
        <v>730</v>
      </c>
      <c r="Q283" s="41">
        <f t="shared" si="104"/>
        <v>730</v>
      </c>
      <c r="R283" s="41">
        <f t="shared" si="104"/>
        <v>732</v>
      </c>
      <c r="S283" s="41">
        <f t="shared" si="104"/>
        <v>730</v>
      </c>
      <c r="T283" s="41">
        <f t="shared" si="104"/>
        <v>730</v>
      </c>
      <c r="U283" s="41">
        <f t="shared" si="104"/>
        <v>730</v>
      </c>
      <c r="V283" s="41">
        <f t="shared" si="104"/>
        <v>732</v>
      </c>
      <c r="W283" s="41">
        <f t="shared" si="104"/>
        <v>730</v>
      </c>
      <c r="X283" s="41">
        <f t="shared" si="104"/>
        <v>730</v>
      </c>
      <c r="Y283" s="41">
        <f t="shared" si="104"/>
        <v>730</v>
      </c>
      <c r="Z283" s="41">
        <f t="shared" si="104"/>
        <v>732</v>
      </c>
      <c r="AA283" s="41">
        <f t="shared" si="104"/>
        <v>730</v>
      </c>
      <c r="AB283" s="41">
        <f t="shared" si="104"/>
        <v>730</v>
      </c>
      <c r="AC283" s="41">
        <f t="shared" si="104"/>
        <v>730</v>
      </c>
      <c r="AD283" s="41">
        <f t="shared" si="104"/>
        <v>732</v>
      </c>
      <c r="AE283" s="41">
        <f t="shared" si="104"/>
        <v>730</v>
      </c>
    </row>
    <row r="284" spans="2:31" ht="18" customHeight="1" x14ac:dyDescent="0.4">
      <c r="B284" s="178"/>
      <c r="C284" s="181"/>
      <c r="D284" s="97"/>
      <c r="E284" s="17"/>
      <c r="F284" s="105">
        <v>8</v>
      </c>
      <c r="G284" s="18" t="s">
        <v>477</v>
      </c>
      <c r="H284" s="18"/>
      <c r="I284" s="18"/>
      <c r="J284" s="18"/>
      <c r="K284" s="18"/>
      <c r="L284" s="41">
        <f t="shared" ref="L284:AE284" si="105">$L81*L$173</f>
        <v>2920</v>
      </c>
      <c r="M284" s="41">
        <f t="shared" si="105"/>
        <v>2920</v>
      </c>
      <c r="N284" s="41">
        <f t="shared" si="105"/>
        <v>2928</v>
      </c>
      <c r="O284" s="41">
        <f t="shared" si="105"/>
        <v>2920</v>
      </c>
      <c r="P284" s="41">
        <f t="shared" si="105"/>
        <v>2920</v>
      </c>
      <c r="Q284" s="41">
        <f t="shared" si="105"/>
        <v>2920</v>
      </c>
      <c r="R284" s="41">
        <f t="shared" si="105"/>
        <v>2928</v>
      </c>
      <c r="S284" s="41">
        <f t="shared" si="105"/>
        <v>2920</v>
      </c>
      <c r="T284" s="41">
        <f t="shared" si="105"/>
        <v>2920</v>
      </c>
      <c r="U284" s="41">
        <f t="shared" si="105"/>
        <v>2920</v>
      </c>
      <c r="V284" s="41">
        <f t="shared" si="105"/>
        <v>2928</v>
      </c>
      <c r="W284" s="41">
        <f t="shared" si="105"/>
        <v>2920</v>
      </c>
      <c r="X284" s="41">
        <f t="shared" si="105"/>
        <v>2920</v>
      </c>
      <c r="Y284" s="41">
        <f t="shared" si="105"/>
        <v>2920</v>
      </c>
      <c r="Z284" s="41">
        <f t="shared" si="105"/>
        <v>2928</v>
      </c>
      <c r="AA284" s="41">
        <f t="shared" si="105"/>
        <v>2920</v>
      </c>
      <c r="AB284" s="41">
        <f t="shared" si="105"/>
        <v>2920</v>
      </c>
      <c r="AC284" s="41">
        <f t="shared" si="105"/>
        <v>2920</v>
      </c>
      <c r="AD284" s="41">
        <f t="shared" si="105"/>
        <v>2928</v>
      </c>
      <c r="AE284" s="41">
        <f t="shared" si="105"/>
        <v>2920</v>
      </c>
    </row>
    <row r="285" spans="2:31" ht="18" customHeight="1" x14ac:dyDescent="0.4">
      <c r="B285" s="178"/>
      <c r="C285" s="181"/>
      <c r="D285" s="97"/>
      <c r="E285" s="17"/>
      <c r="F285" s="105">
        <v>9</v>
      </c>
      <c r="G285" s="18" t="s">
        <v>478</v>
      </c>
      <c r="H285" s="18"/>
      <c r="I285" s="18"/>
      <c r="J285" s="18"/>
      <c r="K285" s="18"/>
      <c r="L285" s="41">
        <f t="shared" ref="L285:AE285" si="106">$L82*L$173</f>
        <v>7300</v>
      </c>
      <c r="M285" s="41">
        <f t="shared" si="106"/>
        <v>7300</v>
      </c>
      <c r="N285" s="41">
        <f t="shared" si="106"/>
        <v>7320</v>
      </c>
      <c r="O285" s="41">
        <f t="shared" si="106"/>
        <v>7300</v>
      </c>
      <c r="P285" s="41">
        <f t="shared" si="106"/>
        <v>7300</v>
      </c>
      <c r="Q285" s="41">
        <f t="shared" si="106"/>
        <v>7300</v>
      </c>
      <c r="R285" s="41">
        <f t="shared" si="106"/>
        <v>7320</v>
      </c>
      <c r="S285" s="41">
        <f t="shared" si="106"/>
        <v>7300</v>
      </c>
      <c r="T285" s="41">
        <f t="shared" si="106"/>
        <v>7300</v>
      </c>
      <c r="U285" s="41">
        <f t="shared" si="106"/>
        <v>7300</v>
      </c>
      <c r="V285" s="41">
        <f t="shared" si="106"/>
        <v>7320</v>
      </c>
      <c r="W285" s="41">
        <f t="shared" si="106"/>
        <v>7300</v>
      </c>
      <c r="X285" s="41">
        <f t="shared" si="106"/>
        <v>7300</v>
      </c>
      <c r="Y285" s="41">
        <f t="shared" si="106"/>
        <v>7300</v>
      </c>
      <c r="Z285" s="41">
        <f t="shared" si="106"/>
        <v>7320</v>
      </c>
      <c r="AA285" s="41">
        <f t="shared" si="106"/>
        <v>7300</v>
      </c>
      <c r="AB285" s="41">
        <f t="shared" si="106"/>
        <v>7300</v>
      </c>
      <c r="AC285" s="41">
        <f t="shared" si="106"/>
        <v>7300</v>
      </c>
      <c r="AD285" s="41">
        <f t="shared" si="106"/>
        <v>7320</v>
      </c>
      <c r="AE285" s="41">
        <f t="shared" si="106"/>
        <v>7300</v>
      </c>
    </row>
    <row r="286" spans="2:31" ht="18" customHeight="1" x14ac:dyDescent="0.4">
      <c r="B286" s="178"/>
      <c r="C286" s="181"/>
      <c r="D286" s="97"/>
      <c r="E286" s="17"/>
      <c r="F286" s="105">
        <v>10</v>
      </c>
      <c r="G286" s="18" t="s">
        <v>479</v>
      </c>
      <c r="H286" s="18"/>
      <c r="I286" s="18"/>
      <c r="J286" s="18"/>
      <c r="K286" s="18"/>
      <c r="L286" s="41">
        <f t="shared" ref="L286:AE286" si="107">$L83*L$173</f>
        <v>730</v>
      </c>
      <c r="M286" s="41">
        <f t="shared" si="107"/>
        <v>730</v>
      </c>
      <c r="N286" s="41">
        <f t="shared" si="107"/>
        <v>732</v>
      </c>
      <c r="O286" s="41">
        <f t="shared" si="107"/>
        <v>730</v>
      </c>
      <c r="P286" s="41">
        <f t="shared" si="107"/>
        <v>730</v>
      </c>
      <c r="Q286" s="41">
        <f t="shared" si="107"/>
        <v>730</v>
      </c>
      <c r="R286" s="41">
        <f t="shared" si="107"/>
        <v>732</v>
      </c>
      <c r="S286" s="41">
        <f t="shared" si="107"/>
        <v>730</v>
      </c>
      <c r="T286" s="41">
        <f t="shared" si="107"/>
        <v>730</v>
      </c>
      <c r="U286" s="41">
        <f t="shared" si="107"/>
        <v>730</v>
      </c>
      <c r="V286" s="41">
        <f t="shared" si="107"/>
        <v>732</v>
      </c>
      <c r="W286" s="41">
        <f t="shared" si="107"/>
        <v>730</v>
      </c>
      <c r="X286" s="41">
        <f t="shared" si="107"/>
        <v>730</v>
      </c>
      <c r="Y286" s="41">
        <f t="shared" si="107"/>
        <v>730</v>
      </c>
      <c r="Z286" s="41">
        <f t="shared" si="107"/>
        <v>732</v>
      </c>
      <c r="AA286" s="41">
        <f t="shared" si="107"/>
        <v>730</v>
      </c>
      <c r="AB286" s="41">
        <f t="shared" si="107"/>
        <v>730</v>
      </c>
      <c r="AC286" s="41">
        <f t="shared" si="107"/>
        <v>730</v>
      </c>
      <c r="AD286" s="41">
        <f t="shared" si="107"/>
        <v>732</v>
      </c>
      <c r="AE286" s="41">
        <f t="shared" si="107"/>
        <v>730</v>
      </c>
    </row>
    <row r="287" spans="2:31" ht="18" customHeight="1" x14ac:dyDescent="0.4">
      <c r="B287" s="178"/>
      <c r="C287" s="181"/>
      <c r="D287" s="97"/>
      <c r="E287" s="17"/>
      <c r="F287" s="105">
        <v>11</v>
      </c>
      <c r="G287" s="18" t="s">
        <v>480</v>
      </c>
      <c r="H287" s="18"/>
      <c r="I287" s="18"/>
      <c r="J287" s="18"/>
      <c r="K287" s="18"/>
      <c r="L287" s="41">
        <f t="shared" ref="L287:AE287" si="108">$L84*L$173</f>
        <v>43800</v>
      </c>
      <c r="M287" s="41">
        <f t="shared" si="108"/>
        <v>43800</v>
      </c>
      <c r="N287" s="41">
        <f t="shared" si="108"/>
        <v>43920</v>
      </c>
      <c r="O287" s="41">
        <f t="shared" si="108"/>
        <v>43800</v>
      </c>
      <c r="P287" s="41">
        <f t="shared" si="108"/>
        <v>43800</v>
      </c>
      <c r="Q287" s="41">
        <f t="shared" si="108"/>
        <v>43800</v>
      </c>
      <c r="R287" s="41">
        <f t="shared" si="108"/>
        <v>43920</v>
      </c>
      <c r="S287" s="41">
        <f t="shared" si="108"/>
        <v>43800</v>
      </c>
      <c r="T287" s="41">
        <f t="shared" si="108"/>
        <v>43800</v>
      </c>
      <c r="U287" s="41">
        <f t="shared" si="108"/>
        <v>43800</v>
      </c>
      <c r="V287" s="41">
        <f t="shared" si="108"/>
        <v>43920</v>
      </c>
      <c r="W287" s="41">
        <f t="shared" si="108"/>
        <v>43800</v>
      </c>
      <c r="X287" s="41">
        <f t="shared" si="108"/>
        <v>43800</v>
      </c>
      <c r="Y287" s="41">
        <f t="shared" si="108"/>
        <v>43800</v>
      </c>
      <c r="Z287" s="41">
        <f t="shared" si="108"/>
        <v>43920</v>
      </c>
      <c r="AA287" s="41">
        <f t="shared" si="108"/>
        <v>43800</v>
      </c>
      <c r="AB287" s="41">
        <f t="shared" si="108"/>
        <v>43800</v>
      </c>
      <c r="AC287" s="41">
        <f t="shared" si="108"/>
        <v>43800</v>
      </c>
      <c r="AD287" s="41">
        <f t="shared" si="108"/>
        <v>43920</v>
      </c>
      <c r="AE287" s="41">
        <f t="shared" si="108"/>
        <v>43800</v>
      </c>
    </row>
    <row r="288" spans="2:31" ht="18" customHeight="1" x14ac:dyDescent="0.4">
      <c r="B288" s="178"/>
      <c r="C288" s="181"/>
      <c r="D288" s="97"/>
      <c r="E288" s="17"/>
      <c r="F288" s="105">
        <v>12</v>
      </c>
      <c r="G288" s="18" t="s">
        <v>481</v>
      </c>
      <c r="H288" s="18"/>
      <c r="I288" s="18"/>
      <c r="J288" s="18"/>
      <c r="K288" s="18"/>
      <c r="L288" s="41">
        <f t="shared" ref="L288:AE288" si="109">$L85*L$173</f>
        <v>41975</v>
      </c>
      <c r="M288" s="41">
        <f t="shared" si="109"/>
        <v>41975</v>
      </c>
      <c r="N288" s="41">
        <f t="shared" si="109"/>
        <v>42090</v>
      </c>
      <c r="O288" s="41">
        <f t="shared" si="109"/>
        <v>41975</v>
      </c>
      <c r="P288" s="41">
        <f t="shared" si="109"/>
        <v>41975</v>
      </c>
      <c r="Q288" s="41">
        <f t="shared" si="109"/>
        <v>41975</v>
      </c>
      <c r="R288" s="41">
        <f t="shared" si="109"/>
        <v>42090</v>
      </c>
      <c r="S288" s="41">
        <f t="shared" si="109"/>
        <v>41975</v>
      </c>
      <c r="T288" s="41">
        <f t="shared" si="109"/>
        <v>41975</v>
      </c>
      <c r="U288" s="41">
        <f t="shared" si="109"/>
        <v>41975</v>
      </c>
      <c r="V288" s="41">
        <f t="shared" si="109"/>
        <v>42090</v>
      </c>
      <c r="W288" s="41">
        <f t="shared" si="109"/>
        <v>41975</v>
      </c>
      <c r="X288" s="41">
        <f t="shared" si="109"/>
        <v>41975</v>
      </c>
      <c r="Y288" s="41">
        <f t="shared" si="109"/>
        <v>41975</v>
      </c>
      <c r="Z288" s="41">
        <f t="shared" si="109"/>
        <v>42090</v>
      </c>
      <c r="AA288" s="41">
        <f t="shared" si="109"/>
        <v>41975</v>
      </c>
      <c r="AB288" s="41">
        <f t="shared" si="109"/>
        <v>41975</v>
      </c>
      <c r="AC288" s="41">
        <f t="shared" si="109"/>
        <v>41975</v>
      </c>
      <c r="AD288" s="41">
        <f t="shared" si="109"/>
        <v>42090</v>
      </c>
      <c r="AE288" s="41">
        <f t="shared" si="109"/>
        <v>41975</v>
      </c>
    </row>
    <row r="289" spans="2:31" ht="18" customHeight="1" x14ac:dyDescent="0.4">
      <c r="B289" s="178"/>
      <c r="C289" s="181"/>
      <c r="D289" s="97"/>
      <c r="E289" s="17"/>
      <c r="F289" s="105">
        <v>13</v>
      </c>
      <c r="G289" s="18" t="s">
        <v>482</v>
      </c>
      <c r="H289" s="18"/>
      <c r="I289" s="18"/>
      <c r="J289" s="18"/>
      <c r="K289" s="18"/>
      <c r="L289" s="41">
        <f t="shared" ref="L289:AE289" si="110">$L86*L$173</f>
        <v>21900</v>
      </c>
      <c r="M289" s="41">
        <f t="shared" si="110"/>
        <v>21900</v>
      </c>
      <c r="N289" s="41">
        <f t="shared" si="110"/>
        <v>21960</v>
      </c>
      <c r="O289" s="41">
        <f t="shared" si="110"/>
        <v>21900</v>
      </c>
      <c r="P289" s="41">
        <f t="shared" si="110"/>
        <v>21900</v>
      </c>
      <c r="Q289" s="41">
        <f t="shared" si="110"/>
        <v>21900</v>
      </c>
      <c r="R289" s="41">
        <f t="shared" si="110"/>
        <v>21960</v>
      </c>
      <c r="S289" s="41">
        <f t="shared" si="110"/>
        <v>21900</v>
      </c>
      <c r="T289" s="41">
        <f t="shared" si="110"/>
        <v>21900</v>
      </c>
      <c r="U289" s="41">
        <f t="shared" si="110"/>
        <v>21900</v>
      </c>
      <c r="V289" s="41">
        <f t="shared" si="110"/>
        <v>21960</v>
      </c>
      <c r="W289" s="41">
        <f t="shared" si="110"/>
        <v>21900</v>
      </c>
      <c r="X289" s="41">
        <f t="shared" si="110"/>
        <v>21900</v>
      </c>
      <c r="Y289" s="41">
        <f t="shared" si="110"/>
        <v>21900</v>
      </c>
      <c r="Z289" s="41">
        <f t="shared" si="110"/>
        <v>21960</v>
      </c>
      <c r="AA289" s="41">
        <f t="shared" si="110"/>
        <v>21900</v>
      </c>
      <c r="AB289" s="41">
        <f t="shared" si="110"/>
        <v>21900</v>
      </c>
      <c r="AC289" s="41">
        <f t="shared" si="110"/>
        <v>21900</v>
      </c>
      <c r="AD289" s="41">
        <f t="shared" si="110"/>
        <v>21960</v>
      </c>
      <c r="AE289" s="41">
        <f t="shared" si="110"/>
        <v>21900</v>
      </c>
    </row>
    <row r="290" spans="2:31" ht="18" customHeight="1" x14ac:dyDescent="0.4">
      <c r="B290" s="178"/>
      <c r="C290" s="181"/>
      <c r="D290" s="97"/>
      <c r="E290" s="17"/>
      <c r="F290" s="105">
        <v>14</v>
      </c>
      <c r="G290" s="18" t="s">
        <v>483</v>
      </c>
      <c r="H290" s="18"/>
      <c r="I290" s="18"/>
      <c r="J290" s="18"/>
      <c r="K290" s="18"/>
      <c r="L290" s="41">
        <f t="shared" ref="L290:AE290" si="111">$L87*L$173</f>
        <v>14600</v>
      </c>
      <c r="M290" s="41">
        <f t="shared" si="111"/>
        <v>14600</v>
      </c>
      <c r="N290" s="41">
        <f t="shared" si="111"/>
        <v>14640</v>
      </c>
      <c r="O290" s="41">
        <f t="shared" si="111"/>
        <v>14600</v>
      </c>
      <c r="P290" s="41">
        <f t="shared" si="111"/>
        <v>14600</v>
      </c>
      <c r="Q290" s="41">
        <f t="shared" si="111"/>
        <v>14600</v>
      </c>
      <c r="R290" s="41">
        <f t="shared" si="111"/>
        <v>14640</v>
      </c>
      <c r="S290" s="41">
        <f t="shared" si="111"/>
        <v>14600</v>
      </c>
      <c r="T290" s="41">
        <f t="shared" si="111"/>
        <v>14600</v>
      </c>
      <c r="U290" s="41">
        <f t="shared" si="111"/>
        <v>14600</v>
      </c>
      <c r="V290" s="41">
        <f t="shared" si="111"/>
        <v>14640</v>
      </c>
      <c r="W290" s="41">
        <f t="shared" si="111"/>
        <v>14600</v>
      </c>
      <c r="X290" s="41">
        <f t="shared" si="111"/>
        <v>14600</v>
      </c>
      <c r="Y290" s="41">
        <f t="shared" si="111"/>
        <v>14600</v>
      </c>
      <c r="Z290" s="41">
        <f t="shared" si="111"/>
        <v>14640</v>
      </c>
      <c r="AA290" s="41">
        <f t="shared" si="111"/>
        <v>14600</v>
      </c>
      <c r="AB290" s="41">
        <f t="shared" si="111"/>
        <v>14600</v>
      </c>
      <c r="AC290" s="41">
        <f t="shared" si="111"/>
        <v>14600</v>
      </c>
      <c r="AD290" s="41">
        <f t="shared" si="111"/>
        <v>14640</v>
      </c>
      <c r="AE290" s="41">
        <f t="shared" si="111"/>
        <v>14600</v>
      </c>
    </row>
    <row r="291" spans="2:31" ht="18" customHeight="1" x14ac:dyDescent="0.4">
      <c r="B291" s="178"/>
      <c r="C291" s="181"/>
      <c r="D291" s="97"/>
      <c r="E291" s="17"/>
      <c r="F291" s="105">
        <v>15</v>
      </c>
      <c r="G291" s="18" t="s">
        <v>484</v>
      </c>
      <c r="H291" s="18"/>
      <c r="I291" s="18"/>
      <c r="J291" s="18"/>
      <c r="K291" s="18"/>
      <c r="L291" s="41">
        <f t="shared" ref="L291:AE291" si="112">$L88*L$173</f>
        <v>0</v>
      </c>
      <c r="M291" s="41">
        <f t="shared" si="112"/>
        <v>0</v>
      </c>
      <c r="N291" s="41">
        <f t="shared" si="112"/>
        <v>0</v>
      </c>
      <c r="O291" s="41">
        <f t="shared" si="112"/>
        <v>0</v>
      </c>
      <c r="P291" s="41">
        <f t="shared" si="112"/>
        <v>0</v>
      </c>
      <c r="Q291" s="41">
        <f t="shared" si="112"/>
        <v>0</v>
      </c>
      <c r="R291" s="41">
        <f t="shared" si="112"/>
        <v>0</v>
      </c>
      <c r="S291" s="41">
        <f t="shared" si="112"/>
        <v>0</v>
      </c>
      <c r="T291" s="41">
        <f t="shared" si="112"/>
        <v>0</v>
      </c>
      <c r="U291" s="41">
        <f t="shared" si="112"/>
        <v>0</v>
      </c>
      <c r="V291" s="41">
        <f t="shared" si="112"/>
        <v>0</v>
      </c>
      <c r="W291" s="41">
        <f t="shared" si="112"/>
        <v>0</v>
      </c>
      <c r="X291" s="41">
        <f t="shared" si="112"/>
        <v>0</v>
      </c>
      <c r="Y291" s="41">
        <f t="shared" si="112"/>
        <v>0</v>
      </c>
      <c r="Z291" s="41">
        <f t="shared" si="112"/>
        <v>0</v>
      </c>
      <c r="AA291" s="41">
        <f t="shared" si="112"/>
        <v>0</v>
      </c>
      <c r="AB291" s="41">
        <f t="shared" si="112"/>
        <v>0</v>
      </c>
      <c r="AC291" s="41">
        <f t="shared" si="112"/>
        <v>0</v>
      </c>
      <c r="AD291" s="41">
        <f t="shared" si="112"/>
        <v>0</v>
      </c>
      <c r="AE291" s="41">
        <f t="shared" si="112"/>
        <v>0</v>
      </c>
    </row>
    <row r="292" spans="2:31" ht="18" customHeight="1" x14ac:dyDescent="0.4">
      <c r="B292" s="178"/>
      <c r="C292" s="181"/>
      <c r="D292" s="97"/>
      <c r="E292" s="17"/>
      <c r="F292" s="105">
        <v>16</v>
      </c>
      <c r="G292" s="18" t="s">
        <v>485</v>
      </c>
      <c r="H292" s="18"/>
      <c r="I292" s="18"/>
      <c r="J292" s="18"/>
      <c r="K292" s="18"/>
      <c r="L292" s="41">
        <f t="shared" ref="L292:AE292" si="113">$L89*L$173</f>
        <v>730</v>
      </c>
      <c r="M292" s="41">
        <f t="shared" si="113"/>
        <v>730</v>
      </c>
      <c r="N292" s="41">
        <f t="shared" si="113"/>
        <v>732</v>
      </c>
      <c r="O292" s="41">
        <f t="shared" si="113"/>
        <v>730</v>
      </c>
      <c r="P292" s="41">
        <f t="shared" si="113"/>
        <v>730</v>
      </c>
      <c r="Q292" s="41">
        <f t="shared" si="113"/>
        <v>730</v>
      </c>
      <c r="R292" s="41">
        <f t="shared" si="113"/>
        <v>732</v>
      </c>
      <c r="S292" s="41">
        <f t="shared" si="113"/>
        <v>730</v>
      </c>
      <c r="T292" s="41">
        <f t="shared" si="113"/>
        <v>730</v>
      </c>
      <c r="U292" s="41">
        <f t="shared" si="113"/>
        <v>730</v>
      </c>
      <c r="V292" s="41">
        <f t="shared" si="113"/>
        <v>732</v>
      </c>
      <c r="W292" s="41">
        <f t="shared" si="113"/>
        <v>730</v>
      </c>
      <c r="X292" s="41">
        <f t="shared" si="113"/>
        <v>730</v>
      </c>
      <c r="Y292" s="41">
        <f t="shared" si="113"/>
        <v>730</v>
      </c>
      <c r="Z292" s="41">
        <f t="shared" si="113"/>
        <v>732</v>
      </c>
      <c r="AA292" s="41">
        <f t="shared" si="113"/>
        <v>730</v>
      </c>
      <c r="AB292" s="41">
        <f t="shared" si="113"/>
        <v>730</v>
      </c>
      <c r="AC292" s="41">
        <f t="shared" si="113"/>
        <v>730</v>
      </c>
      <c r="AD292" s="41">
        <f t="shared" si="113"/>
        <v>732</v>
      </c>
      <c r="AE292" s="41">
        <f t="shared" si="113"/>
        <v>730</v>
      </c>
    </row>
    <row r="293" spans="2:31" ht="18" customHeight="1" x14ac:dyDescent="0.4">
      <c r="B293" s="178"/>
      <c r="C293" s="181"/>
      <c r="D293" s="97"/>
      <c r="E293" s="17"/>
      <c r="F293" s="105">
        <v>17</v>
      </c>
      <c r="G293" s="18" t="s">
        <v>486</v>
      </c>
      <c r="H293" s="18"/>
      <c r="I293" s="18"/>
      <c r="J293" s="18"/>
      <c r="K293" s="18"/>
      <c r="L293" s="41">
        <f t="shared" ref="L293:AE293" si="114">$L90*L$173</f>
        <v>0</v>
      </c>
      <c r="M293" s="41">
        <f t="shared" si="114"/>
        <v>0</v>
      </c>
      <c r="N293" s="41">
        <f t="shared" si="114"/>
        <v>0</v>
      </c>
      <c r="O293" s="41">
        <f t="shared" si="114"/>
        <v>0</v>
      </c>
      <c r="P293" s="41">
        <f t="shared" si="114"/>
        <v>0</v>
      </c>
      <c r="Q293" s="41">
        <f t="shared" si="114"/>
        <v>0</v>
      </c>
      <c r="R293" s="41">
        <f t="shared" si="114"/>
        <v>0</v>
      </c>
      <c r="S293" s="41">
        <f t="shared" si="114"/>
        <v>0</v>
      </c>
      <c r="T293" s="41">
        <f t="shared" si="114"/>
        <v>0</v>
      </c>
      <c r="U293" s="41">
        <f t="shared" si="114"/>
        <v>0</v>
      </c>
      <c r="V293" s="41">
        <f t="shared" si="114"/>
        <v>0</v>
      </c>
      <c r="W293" s="41">
        <f t="shared" si="114"/>
        <v>0</v>
      </c>
      <c r="X293" s="41">
        <f t="shared" si="114"/>
        <v>0</v>
      </c>
      <c r="Y293" s="41">
        <f t="shared" si="114"/>
        <v>0</v>
      </c>
      <c r="Z293" s="41">
        <f t="shared" si="114"/>
        <v>0</v>
      </c>
      <c r="AA293" s="41">
        <f t="shared" si="114"/>
        <v>0</v>
      </c>
      <c r="AB293" s="41">
        <f t="shared" si="114"/>
        <v>0</v>
      </c>
      <c r="AC293" s="41">
        <f t="shared" si="114"/>
        <v>0</v>
      </c>
      <c r="AD293" s="41">
        <f t="shared" si="114"/>
        <v>0</v>
      </c>
      <c r="AE293" s="41">
        <f t="shared" si="114"/>
        <v>0</v>
      </c>
    </row>
    <row r="294" spans="2:31" ht="18" customHeight="1" x14ac:dyDescent="0.4">
      <c r="B294" s="178"/>
      <c r="C294" s="181"/>
      <c r="D294" s="97"/>
      <c r="E294" s="17"/>
      <c r="F294" s="105">
        <v>18</v>
      </c>
      <c r="G294" s="18" t="s">
        <v>487</v>
      </c>
      <c r="H294" s="18"/>
      <c r="I294" s="18"/>
      <c r="J294" s="18"/>
      <c r="K294" s="18"/>
      <c r="L294" s="41">
        <f t="shared" ref="L294:AE294" si="115">$L91*L$173</f>
        <v>14600</v>
      </c>
      <c r="M294" s="41">
        <f t="shared" si="115"/>
        <v>14600</v>
      </c>
      <c r="N294" s="41">
        <f t="shared" si="115"/>
        <v>14640</v>
      </c>
      <c r="O294" s="41">
        <f t="shared" si="115"/>
        <v>14600</v>
      </c>
      <c r="P294" s="41">
        <f t="shared" si="115"/>
        <v>14600</v>
      </c>
      <c r="Q294" s="41">
        <f t="shared" si="115"/>
        <v>14600</v>
      </c>
      <c r="R294" s="41">
        <f t="shared" si="115"/>
        <v>14640</v>
      </c>
      <c r="S294" s="41">
        <f t="shared" si="115"/>
        <v>14600</v>
      </c>
      <c r="T294" s="41">
        <f t="shared" si="115"/>
        <v>14600</v>
      </c>
      <c r="U294" s="41">
        <f t="shared" si="115"/>
        <v>14600</v>
      </c>
      <c r="V294" s="41">
        <f t="shared" si="115"/>
        <v>14640</v>
      </c>
      <c r="W294" s="41">
        <f t="shared" si="115"/>
        <v>14600</v>
      </c>
      <c r="X294" s="41">
        <f t="shared" si="115"/>
        <v>14600</v>
      </c>
      <c r="Y294" s="41">
        <f t="shared" si="115"/>
        <v>14600</v>
      </c>
      <c r="Z294" s="41">
        <f t="shared" si="115"/>
        <v>14640</v>
      </c>
      <c r="AA294" s="41">
        <f t="shared" si="115"/>
        <v>14600</v>
      </c>
      <c r="AB294" s="41">
        <f t="shared" si="115"/>
        <v>14600</v>
      </c>
      <c r="AC294" s="41">
        <f t="shared" si="115"/>
        <v>14600</v>
      </c>
      <c r="AD294" s="41">
        <f t="shared" si="115"/>
        <v>14640</v>
      </c>
      <c r="AE294" s="41">
        <f t="shared" si="115"/>
        <v>14600</v>
      </c>
    </row>
    <row r="295" spans="2:31" ht="18" customHeight="1" x14ac:dyDescent="0.4">
      <c r="B295" s="178"/>
      <c r="C295" s="181"/>
      <c r="D295" s="97"/>
      <c r="E295" s="17"/>
      <c r="F295" s="105">
        <v>19</v>
      </c>
      <c r="G295" s="18" t="s">
        <v>488</v>
      </c>
      <c r="H295" s="18"/>
      <c r="I295" s="18"/>
      <c r="J295" s="18"/>
      <c r="K295" s="18"/>
      <c r="L295" s="41">
        <f t="shared" ref="L295:AE295" si="116">$L92*L$173</f>
        <v>21900</v>
      </c>
      <c r="M295" s="41">
        <f t="shared" si="116"/>
        <v>21900</v>
      </c>
      <c r="N295" s="41">
        <f t="shared" si="116"/>
        <v>21960</v>
      </c>
      <c r="O295" s="41">
        <f t="shared" si="116"/>
        <v>21900</v>
      </c>
      <c r="P295" s="41">
        <f t="shared" si="116"/>
        <v>21900</v>
      </c>
      <c r="Q295" s="41">
        <f t="shared" si="116"/>
        <v>21900</v>
      </c>
      <c r="R295" s="41">
        <f t="shared" si="116"/>
        <v>21960</v>
      </c>
      <c r="S295" s="41">
        <f t="shared" si="116"/>
        <v>21900</v>
      </c>
      <c r="T295" s="41">
        <f t="shared" si="116"/>
        <v>21900</v>
      </c>
      <c r="U295" s="41">
        <f t="shared" si="116"/>
        <v>21900</v>
      </c>
      <c r="V295" s="41">
        <f t="shared" si="116"/>
        <v>21960</v>
      </c>
      <c r="W295" s="41">
        <f t="shared" si="116"/>
        <v>21900</v>
      </c>
      <c r="X295" s="41">
        <f t="shared" si="116"/>
        <v>21900</v>
      </c>
      <c r="Y295" s="41">
        <f t="shared" si="116"/>
        <v>21900</v>
      </c>
      <c r="Z295" s="41">
        <f t="shared" si="116"/>
        <v>21960</v>
      </c>
      <c r="AA295" s="41">
        <f t="shared" si="116"/>
        <v>21900</v>
      </c>
      <c r="AB295" s="41">
        <f t="shared" si="116"/>
        <v>21900</v>
      </c>
      <c r="AC295" s="41">
        <f t="shared" si="116"/>
        <v>21900</v>
      </c>
      <c r="AD295" s="41">
        <f t="shared" si="116"/>
        <v>21960</v>
      </c>
      <c r="AE295" s="41">
        <f t="shared" si="116"/>
        <v>21900</v>
      </c>
    </row>
    <row r="296" spans="2:31" ht="18" customHeight="1" x14ac:dyDescent="0.4">
      <c r="B296" s="178"/>
      <c r="C296" s="181"/>
      <c r="D296" s="97"/>
      <c r="E296" s="17"/>
      <c r="F296" s="105">
        <v>20</v>
      </c>
      <c r="G296" s="18" t="s">
        <v>489</v>
      </c>
      <c r="H296" s="18"/>
      <c r="I296" s="18"/>
      <c r="J296" s="18"/>
      <c r="K296" s="18"/>
      <c r="L296" s="41">
        <f t="shared" ref="L296:AE296" si="117">$L93*L$173</f>
        <v>3650</v>
      </c>
      <c r="M296" s="41">
        <f t="shared" si="117"/>
        <v>3650</v>
      </c>
      <c r="N296" s="41">
        <f t="shared" si="117"/>
        <v>3660</v>
      </c>
      <c r="O296" s="41">
        <f t="shared" si="117"/>
        <v>3650</v>
      </c>
      <c r="P296" s="41">
        <f t="shared" si="117"/>
        <v>3650</v>
      </c>
      <c r="Q296" s="41">
        <f t="shared" si="117"/>
        <v>3650</v>
      </c>
      <c r="R296" s="41">
        <f t="shared" si="117"/>
        <v>3660</v>
      </c>
      <c r="S296" s="41">
        <f t="shared" si="117"/>
        <v>3650</v>
      </c>
      <c r="T296" s="41">
        <f t="shared" si="117"/>
        <v>3650</v>
      </c>
      <c r="U296" s="41">
        <f t="shared" si="117"/>
        <v>3650</v>
      </c>
      <c r="V296" s="41">
        <f t="shared" si="117"/>
        <v>3660</v>
      </c>
      <c r="W296" s="41">
        <f t="shared" si="117"/>
        <v>3650</v>
      </c>
      <c r="X296" s="41">
        <f t="shared" si="117"/>
        <v>3650</v>
      </c>
      <c r="Y296" s="41">
        <f t="shared" si="117"/>
        <v>3650</v>
      </c>
      <c r="Z296" s="41">
        <f t="shared" si="117"/>
        <v>3660</v>
      </c>
      <c r="AA296" s="41">
        <f t="shared" si="117"/>
        <v>3650</v>
      </c>
      <c r="AB296" s="41">
        <f t="shared" si="117"/>
        <v>3650</v>
      </c>
      <c r="AC296" s="41">
        <f t="shared" si="117"/>
        <v>3650</v>
      </c>
      <c r="AD296" s="41">
        <f t="shared" si="117"/>
        <v>3660</v>
      </c>
      <c r="AE296" s="41">
        <f t="shared" si="117"/>
        <v>3650</v>
      </c>
    </row>
    <row r="297" spans="2:31" ht="18" customHeight="1" x14ac:dyDescent="0.4">
      <c r="B297" s="178"/>
      <c r="C297" s="181"/>
      <c r="D297" s="97"/>
      <c r="E297" s="17"/>
      <c r="F297" s="105">
        <v>21</v>
      </c>
      <c r="G297" s="18" t="s">
        <v>490</v>
      </c>
      <c r="H297" s="18"/>
      <c r="I297" s="18"/>
      <c r="J297" s="18"/>
      <c r="K297" s="18"/>
      <c r="L297" s="41">
        <f t="shared" ref="L297:AE297" si="118">$L94*L$173</f>
        <v>7300</v>
      </c>
      <c r="M297" s="41">
        <f t="shared" si="118"/>
        <v>7300</v>
      </c>
      <c r="N297" s="41">
        <f t="shared" si="118"/>
        <v>7320</v>
      </c>
      <c r="O297" s="41">
        <f t="shared" si="118"/>
        <v>7300</v>
      </c>
      <c r="P297" s="41">
        <f t="shared" si="118"/>
        <v>7300</v>
      </c>
      <c r="Q297" s="41">
        <f t="shared" si="118"/>
        <v>7300</v>
      </c>
      <c r="R297" s="41">
        <f t="shared" si="118"/>
        <v>7320</v>
      </c>
      <c r="S297" s="41">
        <f t="shared" si="118"/>
        <v>7300</v>
      </c>
      <c r="T297" s="41">
        <f t="shared" si="118"/>
        <v>7300</v>
      </c>
      <c r="U297" s="41">
        <f t="shared" si="118"/>
        <v>7300</v>
      </c>
      <c r="V297" s="41">
        <f t="shared" si="118"/>
        <v>7320</v>
      </c>
      <c r="W297" s="41">
        <f t="shared" si="118"/>
        <v>7300</v>
      </c>
      <c r="X297" s="41">
        <f t="shared" si="118"/>
        <v>7300</v>
      </c>
      <c r="Y297" s="41">
        <f t="shared" si="118"/>
        <v>7300</v>
      </c>
      <c r="Z297" s="41">
        <f t="shared" si="118"/>
        <v>7320</v>
      </c>
      <c r="AA297" s="41">
        <f t="shared" si="118"/>
        <v>7300</v>
      </c>
      <c r="AB297" s="41">
        <f t="shared" si="118"/>
        <v>7300</v>
      </c>
      <c r="AC297" s="41">
        <f t="shared" si="118"/>
        <v>7300</v>
      </c>
      <c r="AD297" s="41">
        <f t="shared" si="118"/>
        <v>7320</v>
      </c>
      <c r="AE297" s="41">
        <f t="shared" si="118"/>
        <v>7300</v>
      </c>
    </row>
    <row r="298" spans="2:31" ht="18" customHeight="1" x14ac:dyDescent="0.4">
      <c r="B298" s="178"/>
      <c r="C298" s="181"/>
      <c r="D298" s="97"/>
      <c r="E298" s="17"/>
      <c r="F298" s="105">
        <v>22</v>
      </c>
      <c r="G298" s="18" t="s">
        <v>491</v>
      </c>
      <c r="H298" s="18"/>
      <c r="I298" s="18"/>
      <c r="J298" s="18"/>
      <c r="K298" s="18"/>
      <c r="L298" s="41">
        <f t="shared" ref="L298:AE298" si="119">$L95*L$173</f>
        <v>5840</v>
      </c>
      <c r="M298" s="41">
        <f t="shared" si="119"/>
        <v>5840</v>
      </c>
      <c r="N298" s="41">
        <f t="shared" si="119"/>
        <v>5856</v>
      </c>
      <c r="O298" s="41">
        <f t="shared" si="119"/>
        <v>5840</v>
      </c>
      <c r="P298" s="41">
        <f t="shared" si="119"/>
        <v>5840</v>
      </c>
      <c r="Q298" s="41">
        <f t="shared" si="119"/>
        <v>5840</v>
      </c>
      <c r="R298" s="41">
        <f t="shared" si="119"/>
        <v>5856</v>
      </c>
      <c r="S298" s="41">
        <f t="shared" si="119"/>
        <v>5840</v>
      </c>
      <c r="T298" s="41">
        <f t="shared" si="119"/>
        <v>5840</v>
      </c>
      <c r="U298" s="41">
        <f t="shared" si="119"/>
        <v>5840</v>
      </c>
      <c r="V298" s="41">
        <f t="shared" si="119"/>
        <v>5856</v>
      </c>
      <c r="W298" s="41">
        <f t="shared" si="119"/>
        <v>5840</v>
      </c>
      <c r="X298" s="41">
        <f t="shared" si="119"/>
        <v>5840</v>
      </c>
      <c r="Y298" s="41">
        <f t="shared" si="119"/>
        <v>5840</v>
      </c>
      <c r="Z298" s="41">
        <f t="shared" si="119"/>
        <v>5856</v>
      </c>
      <c r="AA298" s="41">
        <f t="shared" si="119"/>
        <v>5840</v>
      </c>
      <c r="AB298" s="41">
        <f t="shared" si="119"/>
        <v>5840</v>
      </c>
      <c r="AC298" s="41">
        <f t="shared" si="119"/>
        <v>5840</v>
      </c>
      <c r="AD298" s="41">
        <f t="shared" si="119"/>
        <v>5856</v>
      </c>
      <c r="AE298" s="41">
        <f t="shared" si="119"/>
        <v>5840</v>
      </c>
    </row>
    <row r="299" spans="2:31" ht="18" customHeight="1" x14ac:dyDescent="0.4">
      <c r="B299" s="178"/>
      <c r="C299" s="181"/>
      <c r="D299" s="97"/>
      <c r="E299" s="17"/>
      <c r="F299" s="105">
        <v>23</v>
      </c>
      <c r="G299" s="18" t="s">
        <v>492</v>
      </c>
      <c r="H299" s="18"/>
      <c r="I299" s="18"/>
      <c r="J299" s="18"/>
      <c r="K299" s="18"/>
      <c r="L299" s="41">
        <f t="shared" ref="L299:AE299" si="120">$L96*L$173</f>
        <v>127020</v>
      </c>
      <c r="M299" s="41">
        <f t="shared" si="120"/>
        <v>127020</v>
      </c>
      <c r="N299" s="41">
        <f t="shared" si="120"/>
        <v>127368</v>
      </c>
      <c r="O299" s="41">
        <f t="shared" si="120"/>
        <v>127020</v>
      </c>
      <c r="P299" s="41">
        <f t="shared" si="120"/>
        <v>127020</v>
      </c>
      <c r="Q299" s="41">
        <f t="shared" si="120"/>
        <v>127020</v>
      </c>
      <c r="R299" s="41">
        <f t="shared" si="120"/>
        <v>127368</v>
      </c>
      <c r="S299" s="41">
        <f t="shared" si="120"/>
        <v>127020</v>
      </c>
      <c r="T299" s="41">
        <f t="shared" si="120"/>
        <v>127020</v>
      </c>
      <c r="U299" s="41">
        <f t="shared" si="120"/>
        <v>127020</v>
      </c>
      <c r="V299" s="41">
        <f t="shared" si="120"/>
        <v>127368</v>
      </c>
      <c r="W299" s="41">
        <f t="shared" si="120"/>
        <v>127020</v>
      </c>
      <c r="X299" s="41">
        <f t="shared" si="120"/>
        <v>127020</v>
      </c>
      <c r="Y299" s="41">
        <f t="shared" si="120"/>
        <v>127020</v>
      </c>
      <c r="Z299" s="41">
        <f t="shared" si="120"/>
        <v>127368</v>
      </c>
      <c r="AA299" s="41">
        <f t="shared" si="120"/>
        <v>127020</v>
      </c>
      <c r="AB299" s="41">
        <f t="shared" si="120"/>
        <v>127020</v>
      </c>
      <c r="AC299" s="41">
        <f t="shared" si="120"/>
        <v>127020</v>
      </c>
      <c r="AD299" s="41">
        <f t="shared" si="120"/>
        <v>127368</v>
      </c>
      <c r="AE299" s="41">
        <f t="shared" si="120"/>
        <v>127020</v>
      </c>
    </row>
    <row r="300" spans="2:31" ht="18" customHeight="1" x14ac:dyDescent="0.4">
      <c r="B300" s="178"/>
      <c r="C300" s="181"/>
      <c r="D300" s="97"/>
      <c r="E300" s="17"/>
      <c r="F300" s="105">
        <v>24</v>
      </c>
      <c r="G300" s="18" t="s">
        <v>493</v>
      </c>
      <c r="H300" s="18"/>
      <c r="I300" s="18"/>
      <c r="J300" s="18"/>
      <c r="K300" s="18"/>
      <c r="L300" s="41">
        <f t="shared" ref="L300:AE300" si="121">$L97*L$173</f>
        <v>7300</v>
      </c>
      <c r="M300" s="41">
        <f t="shared" si="121"/>
        <v>7300</v>
      </c>
      <c r="N300" s="41">
        <f t="shared" si="121"/>
        <v>7320</v>
      </c>
      <c r="O300" s="41">
        <f t="shared" si="121"/>
        <v>7300</v>
      </c>
      <c r="P300" s="41">
        <f t="shared" si="121"/>
        <v>7300</v>
      </c>
      <c r="Q300" s="41">
        <f t="shared" si="121"/>
        <v>7300</v>
      </c>
      <c r="R300" s="41">
        <f t="shared" si="121"/>
        <v>7320</v>
      </c>
      <c r="S300" s="41">
        <f t="shared" si="121"/>
        <v>7300</v>
      </c>
      <c r="T300" s="41">
        <f t="shared" si="121"/>
        <v>7300</v>
      </c>
      <c r="U300" s="41">
        <f t="shared" si="121"/>
        <v>7300</v>
      </c>
      <c r="V300" s="41">
        <f t="shared" si="121"/>
        <v>7320</v>
      </c>
      <c r="W300" s="41">
        <f t="shared" si="121"/>
        <v>7300</v>
      </c>
      <c r="X300" s="41">
        <f t="shared" si="121"/>
        <v>7300</v>
      </c>
      <c r="Y300" s="41">
        <f t="shared" si="121"/>
        <v>7300</v>
      </c>
      <c r="Z300" s="41">
        <f t="shared" si="121"/>
        <v>7320</v>
      </c>
      <c r="AA300" s="41">
        <f t="shared" si="121"/>
        <v>7300</v>
      </c>
      <c r="AB300" s="41">
        <f t="shared" si="121"/>
        <v>7300</v>
      </c>
      <c r="AC300" s="41">
        <f t="shared" si="121"/>
        <v>7300</v>
      </c>
      <c r="AD300" s="41">
        <f t="shared" si="121"/>
        <v>7320</v>
      </c>
      <c r="AE300" s="41">
        <f t="shared" si="121"/>
        <v>7300</v>
      </c>
    </row>
    <row r="301" spans="2:31" ht="18" customHeight="1" x14ac:dyDescent="0.4">
      <c r="B301" s="178"/>
      <c r="C301" s="181"/>
      <c r="D301" s="97"/>
      <c r="E301" s="17"/>
      <c r="F301" s="105">
        <v>25</v>
      </c>
      <c r="G301" s="18" t="s">
        <v>494</v>
      </c>
      <c r="H301" s="18"/>
      <c r="I301" s="18"/>
      <c r="J301" s="18"/>
      <c r="K301" s="18"/>
      <c r="L301" s="41">
        <f t="shared" ref="L301:AE301" si="122">$L98*L$173</f>
        <v>328500</v>
      </c>
      <c r="M301" s="41">
        <f t="shared" si="122"/>
        <v>328500</v>
      </c>
      <c r="N301" s="41">
        <f t="shared" si="122"/>
        <v>329400</v>
      </c>
      <c r="O301" s="41">
        <f t="shared" si="122"/>
        <v>328500</v>
      </c>
      <c r="P301" s="41">
        <f t="shared" si="122"/>
        <v>328500</v>
      </c>
      <c r="Q301" s="41">
        <f t="shared" si="122"/>
        <v>328500</v>
      </c>
      <c r="R301" s="41">
        <f t="shared" si="122"/>
        <v>329400</v>
      </c>
      <c r="S301" s="41">
        <f t="shared" si="122"/>
        <v>328500</v>
      </c>
      <c r="T301" s="41">
        <f t="shared" si="122"/>
        <v>328500</v>
      </c>
      <c r="U301" s="41">
        <f t="shared" si="122"/>
        <v>328500</v>
      </c>
      <c r="V301" s="41">
        <f t="shared" si="122"/>
        <v>329400</v>
      </c>
      <c r="W301" s="41">
        <f t="shared" si="122"/>
        <v>328500</v>
      </c>
      <c r="X301" s="41">
        <f t="shared" si="122"/>
        <v>328500</v>
      </c>
      <c r="Y301" s="41">
        <f t="shared" si="122"/>
        <v>328500</v>
      </c>
      <c r="Z301" s="41">
        <f t="shared" si="122"/>
        <v>329400</v>
      </c>
      <c r="AA301" s="41">
        <f t="shared" si="122"/>
        <v>328500</v>
      </c>
      <c r="AB301" s="41">
        <f t="shared" si="122"/>
        <v>328500</v>
      </c>
      <c r="AC301" s="41">
        <f t="shared" si="122"/>
        <v>328500</v>
      </c>
      <c r="AD301" s="41">
        <f t="shared" si="122"/>
        <v>329400</v>
      </c>
      <c r="AE301" s="41">
        <f t="shared" si="122"/>
        <v>328500</v>
      </c>
    </row>
    <row r="302" spans="2:31" ht="18" customHeight="1" x14ac:dyDescent="0.4">
      <c r="B302" s="179"/>
      <c r="C302" s="182"/>
      <c r="D302" s="97"/>
      <c r="E302" s="16" t="s">
        <v>551</v>
      </c>
      <c r="F302" s="24"/>
      <c r="G302" s="24"/>
      <c r="H302" s="24"/>
      <c r="I302" s="24"/>
      <c r="J302" s="24"/>
      <c r="K302" s="24"/>
      <c r="L302" s="41">
        <f>SUM(L303:L327)</f>
        <v>0</v>
      </c>
      <c r="M302" s="41">
        <f t="shared" ref="M302:AE302" si="123">SUM(M303:M327)</f>
        <v>0</v>
      </c>
      <c r="N302" s="41">
        <f t="shared" si="123"/>
        <v>0</v>
      </c>
      <c r="O302" s="41">
        <f t="shared" si="123"/>
        <v>0</v>
      </c>
      <c r="P302" s="41">
        <f t="shared" si="123"/>
        <v>0</v>
      </c>
      <c r="Q302" s="41">
        <f t="shared" si="123"/>
        <v>0</v>
      </c>
      <c r="R302" s="41">
        <f t="shared" si="123"/>
        <v>0</v>
      </c>
      <c r="S302" s="41">
        <f t="shared" si="123"/>
        <v>0</v>
      </c>
      <c r="T302" s="41">
        <f t="shared" si="123"/>
        <v>0</v>
      </c>
      <c r="U302" s="41">
        <f t="shared" si="123"/>
        <v>0</v>
      </c>
      <c r="V302" s="41">
        <f t="shared" si="123"/>
        <v>0</v>
      </c>
      <c r="W302" s="41">
        <f t="shared" si="123"/>
        <v>0</v>
      </c>
      <c r="X302" s="41">
        <f t="shared" si="123"/>
        <v>0</v>
      </c>
      <c r="Y302" s="41">
        <f t="shared" si="123"/>
        <v>0</v>
      </c>
      <c r="Z302" s="41">
        <f t="shared" si="123"/>
        <v>0</v>
      </c>
      <c r="AA302" s="41">
        <f t="shared" si="123"/>
        <v>0</v>
      </c>
      <c r="AB302" s="41">
        <f t="shared" si="123"/>
        <v>0</v>
      </c>
      <c r="AC302" s="41">
        <f t="shared" si="123"/>
        <v>0</v>
      </c>
      <c r="AD302" s="41">
        <f t="shared" si="123"/>
        <v>0</v>
      </c>
      <c r="AE302" s="41">
        <f t="shared" si="123"/>
        <v>0</v>
      </c>
    </row>
    <row r="303" spans="2:31" ht="18" customHeight="1" x14ac:dyDescent="0.4">
      <c r="B303" s="178"/>
      <c r="C303" s="181"/>
      <c r="D303" s="97"/>
      <c r="E303" s="17"/>
      <c r="F303" s="105">
        <v>1</v>
      </c>
      <c r="G303" s="18" t="s">
        <v>470</v>
      </c>
      <c r="H303" s="24"/>
      <c r="I303" s="24"/>
      <c r="J303" s="24"/>
      <c r="K303" s="24"/>
      <c r="L303" s="41">
        <v>0</v>
      </c>
      <c r="M303" s="41">
        <v>0</v>
      </c>
      <c r="N303" s="41">
        <v>0</v>
      </c>
      <c r="O303" s="41">
        <v>0</v>
      </c>
      <c r="P303" s="41">
        <v>0</v>
      </c>
      <c r="Q303" s="41">
        <v>0</v>
      </c>
      <c r="R303" s="41">
        <v>0</v>
      </c>
      <c r="S303" s="41">
        <v>0</v>
      </c>
      <c r="T303" s="41">
        <v>0</v>
      </c>
      <c r="U303" s="41">
        <v>0</v>
      </c>
      <c r="V303" s="41">
        <v>0</v>
      </c>
      <c r="W303" s="41">
        <v>0</v>
      </c>
      <c r="X303" s="41">
        <v>0</v>
      </c>
      <c r="Y303" s="41">
        <v>0</v>
      </c>
      <c r="Z303" s="41">
        <v>0</v>
      </c>
      <c r="AA303" s="41">
        <v>0</v>
      </c>
      <c r="AB303" s="41">
        <v>0</v>
      </c>
      <c r="AC303" s="41">
        <v>0</v>
      </c>
      <c r="AD303" s="41">
        <v>0</v>
      </c>
      <c r="AE303" s="41">
        <v>0</v>
      </c>
    </row>
    <row r="304" spans="2:31" ht="18" customHeight="1" x14ac:dyDescent="0.4">
      <c r="B304" s="178"/>
      <c r="C304" s="181"/>
      <c r="D304" s="97"/>
      <c r="E304" s="17"/>
      <c r="F304" s="105">
        <v>2</v>
      </c>
      <c r="G304" s="18" t="s">
        <v>471</v>
      </c>
      <c r="H304" s="18"/>
      <c r="I304" s="18"/>
      <c r="J304" s="18"/>
      <c r="K304" s="18"/>
      <c r="L304" s="41">
        <v>0</v>
      </c>
      <c r="M304" s="41">
        <v>0</v>
      </c>
      <c r="N304" s="41">
        <v>0</v>
      </c>
      <c r="O304" s="41">
        <v>0</v>
      </c>
      <c r="P304" s="41">
        <v>0</v>
      </c>
      <c r="Q304" s="41">
        <v>0</v>
      </c>
      <c r="R304" s="41">
        <v>0</v>
      </c>
      <c r="S304" s="41">
        <v>0</v>
      </c>
      <c r="T304" s="41">
        <v>0</v>
      </c>
      <c r="U304" s="41">
        <v>0</v>
      </c>
      <c r="V304" s="41">
        <v>0</v>
      </c>
      <c r="W304" s="41">
        <v>0</v>
      </c>
      <c r="X304" s="41">
        <v>0</v>
      </c>
      <c r="Y304" s="41">
        <v>0</v>
      </c>
      <c r="Z304" s="41">
        <v>0</v>
      </c>
      <c r="AA304" s="41">
        <v>0</v>
      </c>
      <c r="AB304" s="41">
        <v>0</v>
      </c>
      <c r="AC304" s="41">
        <v>0</v>
      </c>
      <c r="AD304" s="41">
        <v>0</v>
      </c>
      <c r="AE304" s="41">
        <v>0</v>
      </c>
    </row>
    <row r="305" spans="2:31" ht="18" customHeight="1" x14ac:dyDescent="0.4">
      <c r="B305" s="178"/>
      <c r="C305" s="181"/>
      <c r="D305" s="97"/>
      <c r="E305" s="17"/>
      <c r="F305" s="105">
        <v>3</v>
      </c>
      <c r="G305" s="18" t="s">
        <v>472</v>
      </c>
      <c r="H305" s="18"/>
      <c r="I305" s="18"/>
      <c r="J305" s="18"/>
      <c r="K305" s="18"/>
      <c r="L305" s="41">
        <v>0</v>
      </c>
      <c r="M305" s="41">
        <v>0</v>
      </c>
      <c r="N305" s="41">
        <v>0</v>
      </c>
      <c r="O305" s="41">
        <v>0</v>
      </c>
      <c r="P305" s="41">
        <v>0</v>
      </c>
      <c r="Q305" s="41">
        <v>0</v>
      </c>
      <c r="R305" s="41">
        <v>0</v>
      </c>
      <c r="S305" s="41">
        <v>0</v>
      </c>
      <c r="T305" s="41">
        <v>0</v>
      </c>
      <c r="U305" s="41">
        <v>0</v>
      </c>
      <c r="V305" s="41">
        <v>0</v>
      </c>
      <c r="W305" s="41">
        <v>0</v>
      </c>
      <c r="X305" s="41">
        <v>0</v>
      </c>
      <c r="Y305" s="41">
        <v>0</v>
      </c>
      <c r="Z305" s="41">
        <v>0</v>
      </c>
      <c r="AA305" s="41">
        <v>0</v>
      </c>
      <c r="AB305" s="41">
        <v>0</v>
      </c>
      <c r="AC305" s="41">
        <v>0</v>
      </c>
      <c r="AD305" s="41">
        <v>0</v>
      </c>
      <c r="AE305" s="41">
        <v>0</v>
      </c>
    </row>
    <row r="306" spans="2:31" ht="18" customHeight="1" x14ac:dyDescent="0.4">
      <c r="B306" s="178"/>
      <c r="C306" s="181"/>
      <c r="D306" s="97"/>
      <c r="E306" s="17"/>
      <c r="F306" s="105">
        <v>4</v>
      </c>
      <c r="G306" s="18" t="s">
        <v>473</v>
      </c>
      <c r="H306" s="18"/>
      <c r="I306" s="18"/>
      <c r="J306" s="18"/>
      <c r="K306" s="18"/>
      <c r="L306" s="41">
        <v>0</v>
      </c>
      <c r="M306" s="41">
        <v>0</v>
      </c>
      <c r="N306" s="41">
        <v>0</v>
      </c>
      <c r="O306" s="41">
        <v>0</v>
      </c>
      <c r="P306" s="41">
        <v>0</v>
      </c>
      <c r="Q306" s="41">
        <v>0</v>
      </c>
      <c r="R306" s="41">
        <v>0</v>
      </c>
      <c r="S306" s="41">
        <v>0</v>
      </c>
      <c r="T306" s="41">
        <v>0</v>
      </c>
      <c r="U306" s="41">
        <v>0</v>
      </c>
      <c r="V306" s="41">
        <v>0</v>
      </c>
      <c r="W306" s="41">
        <v>0</v>
      </c>
      <c r="X306" s="41">
        <v>0</v>
      </c>
      <c r="Y306" s="41">
        <v>0</v>
      </c>
      <c r="Z306" s="41">
        <v>0</v>
      </c>
      <c r="AA306" s="41">
        <v>0</v>
      </c>
      <c r="AB306" s="41">
        <v>0</v>
      </c>
      <c r="AC306" s="41">
        <v>0</v>
      </c>
      <c r="AD306" s="41">
        <v>0</v>
      </c>
      <c r="AE306" s="41">
        <v>0</v>
      </c>
    </row>
    <row r="307" spans="2:31" ht="18" customHeight="1" x14ac:dyDescent="0.4">
      <c r="B307" s="178"/>
      <c r="C307" s="181"/>
      <c r="D307" s="97"/>
      <c r="E307" s="17"/>
      <c r="F307" s="105">
        <v>5</v>
      </c>
      <c r="G307" s="18" t="s">
        <v>474</v>
      </c>
      <c r="H307" s="18"/>
      <c r="I307" s="18"/>
      <c r="J307" s="18"/>
      <c r="K307" s="18"/>
      <c r="L307" s="41">
        <v>0</v>
      </c>
      <c r="M307" s="41">
        <v>0</v>
      </c>
      <c r="N307" s="41">
        <v>0</v>
      </c>
      <c r="O307" s="41">
        <v>0</v>
      </c>
      <c r="P307" s="41">
        <v>0</v>
      </c>
      <c r="Q307" s="41">
        <v>0</v>
      </c>
      <c r="R307" s="41">
        <v>0</v>
      </c>
      <c r="S307" s="41">
        <v>0</v>
      </c>
      <c r="T307" s="41">
        <v>0</v>
      </c>
      <c r="U307" s="41">
        <v>0</v>
      </c>
      <c r="V307" s="41">
        <v>0</v>
      </c>
      <c r="W307" s="41">
        <v>0</v>
      </c>
      <c r="X307" s="41">
        <v>0</v>
      </c>
      <c r="Y307" s="41">
        <v>0</v>
      </c>
      <c r="Z307" s="41">
        <v>0</v>
      </c>
      <c r="AA307" s="41">
        <v>0</v>
      </c>
      <c r="AB307" s="41">
        <v>0</v>
      </c>
      <c r="AC307" s="41">
        <v>0</v>
      </c>
      <c r="AD307" s="41">
        <v>0</v>
      </c>
      <c r="AE307" s="41">
        <v>0</v>
      </c>
    </row>
    <row r="308" spans="2:31" ht="18" customHeight="1" x14ac:dyDescent="0.4">
      <c r="B308" s="178"/>
      <c r="C308" s="181"/>
      <c r="D308" s="97"/>
      <c r="E308" s="17"/>
      <c r="F308" s="105">
        <v>6</v>
      </c>
      <c r="G308" s="18" t="s">
        <v>475</v>
      </c>
      <c r="H308" s="18"/>
      <c r="I308" s="18"/>
      <c r="J308" s="18"/>
      <c r="K308" s="18"/>
      <c r="L308" s="41">
        <v>0</v>
      </c>
      <c r="M308" s="41">
        <v>0</v>
      </c>
      <c r="N308" s="41">
        <v>0</v>
      </c>
      <c r="O308" s="41">
        <v>0</v>
      </c>
      <c r="P308" s="41">
        <v>0</v>
      </c>
      <c r="Q308" s="41">
        <v>0</v>
      </c>
      <c r="R308" s="41">
        <v>0</v>
      </c>
      <c r="S308" s="41">
        <v>0</v>
      </c>
      <c r="T308" s="41">
        <v>0</v>
      </c>
      <c r="U308" s="41">
        <v>0</v>
      </c>
      <c r="V308" s="41">
        <v>0</v>
      </c>
      <c r="W308" s="41">
        <v>0</v>
      </c>
      <c r="X308" s="41">
        <v>0</v>
      </c>
      <c r="Y308" s="41">
        <v>0</v>
      </c>
      <c r="Z308" s="41">
        <v>0</v>
      </c>
      <c r="AA308" s="41">
        <v>0</v>
      </c>
      <c r="AB308" s="41">
        <v>0</v>
      </c>
      <c r="AC308" s="41">
        <v>0</v>
      </c>
      <c r="AD308" s="41">
        <v>0</v>
      </c>
      <c r="AE308" s="41">
        <v>0</v>
      </c>
    </row>
    <row r="309" spans="2:31" ht="18" customHeight="1" x14ac:dyDescent="0.4">
      <c r="B309" s="178"/>
      <c r="C309" s="181"/>
      <c r="D309" s="97"/>
      <c r="E309" s="17"/>
      <c r="F309" s="105">
        <v>7</v>
      </c>
      <c r="G309" s="18" t="s">
        <v>476</v>
      </c>
      <c r="H309" s="18"/>
      <c r="I309" s="18"/>
      <c r="J309" s="18"/>
      <c r="K309" s="18"/>
      <c r="L309" s="41">
        <v>0</v>
      </c>
      <c r="M309" s="41">
        <v>0</v>
      </c>
      <c r="N309" s="41">
        <v>0</v>
      </c>
      <c r="O309" s="41">
        <v>0</v>
      </c>
      <c r="P309" s="41">
        <v>0</v>
      </c>
      <c r="Q309" s="41">
        <v>0</v>
      </c>
      <c r="R309" s="41">
        <v>0</v>
      </c>
      <c r="S309" s="41">
        <v>0</v>
      </c>
      <c r="T309" s="41">
        <v>0</v>
      </c>
      <c r="U309" s="41">
        <v>0</v>
      </c>
      <c r="V309" s="41">
        <v>0</v>
      </c>
      <c r="W309" s="41">
        <v>0</v>
      </c>
      <c r="X309" s="41">
        <v>0</v>
      </c>
      <c r="Y309" s="41">
        <v>0</v>
      </c>
      <c r="Z309" s="41">
        <v>0</v>
      </c>
      <c r="AA309" s="41">
        <v>0</v>
      </c>
      <c r="AB309" s="41">
        <v>0</v>
      </c>
      <c r="AC309" s="41">
        <v>0</v>
      </c>
      <c r="AD309" s="41">
        <v>0</v>
      </c>
      <c r="AE309" s="41">
        <v>0</v>
      </c>
    </row>
    <row r="310" spans="2:31" ht="18" customHeight="1" x14ac:dyDescent="0.4">
      <c r="B310" s="178"/>
      <c r="C310" s="181"/>
      <c r="D310" s="97"/>
      <c r="E310" s="17"/>
      <c r="F310" s="105">
        <v>8</v>
      </c>
      <c r="G310" s="18" t="s">
        <v>477</v>
      </c>
      <c r="H310" s="18"/>
      <c r="I310" s="18"/>
      <c r="J310" s="18"/>
      <c r="K310" s="18"/>
      <c r="L310" s="41">
        <v>0</v>
      </c>
      <c r="M310" s="41">
        <v>0</v>
      </c>
      <c r="N310" s="41">
        <v>0</v>
      </c>
      <c r="O310" s="41">
        <v>0</v>
      </c>
      <c r="P310" s="41">
        <v>0</v>
      </c>
      <c r="Q310" s="41">
        <v>0</v>
      </c>
      <c r="R310" s="41">
        <v>0</v>
      </c>
      <c r="S310" s="41">
        <v>0</v>
      </c>
      <c r="T310" s="41">
        <v>0</v>
      </c>
      <c r="U310" s="41">
        <v>0</v>
      </c>
      <c r="V310" s="41">
        <v>0</v>
      </c>
      <c r="W310" s="41">
        <v>0</v>
      </c>
      <c r="X310" s="41">
        <v>0</v>
      </c>
      <c r="Y310" s="41">
        <v>0</v>
      </c>
      <c r="Z310" s="41">
        <v>0</v>
      </c>
      <c r="AA310" s="41">
        <v>0</v>
      </c>
      <c r="AB310" s="41">
        <v>0</v>
      </c>
      <c r="AC310" s="41">
        <v>0</v>
      </c>
      <c r="AD310" s="41">
        <v>0</v>
      </c>
      <c r="AE310" s="41">
        <v>0</v>
      </c>
    </row>
    <row r="311" spans="2:31" ht="18" customHeight="1" x14ac:dyDescent="0.4">
      <c r="B311" s="178"/>
      <c r="C311" s="181"/>
      <c r="D311" s="97"/>
      <c r="E311" s="17"/>
      <c r="F311" s="105">
        <v>9</v>
      </c>
      <c r="G311" s="18" t="s">
        <v>478</v>
      </c>
      <c r="H311" s="18"/>
      <c r="I311" s="18"/>
      <c r="J311" s="18"/>
      <c r="K311" s="18"/>
      <c r="L311" s="41">
        <v>0</v>
      </c>
      <c r="M311" s="41">
        <v>0</v>
      </c>
      <c r="N311" s="41">
        <v>0</v>
      </c>
      <c r="O311" s="41">
        <v>0</v>
      </c>
      <c r="P311" s="41">
        <v>0</v>
      </c>
      <c r="Q311" s="41">
        <v>0</v>
      </c>
      <c r="R311" s="41">
        <v>0</v>
      </c>
      <c r="S311" s="41">
        <v>0</v>
      </c>
      <c r="T311" s="41">
        <v>0</v>
      </c>
      <c r="U311" s="41">
        <v>0</v>
      </c>
      <c r="V311" s="41">
        <v>0</v>
      </c>
      <c r="W311" s="41">
        <v>0</v>
      </c>
      <c r="X311" s="41">
        <v>0</v>
      </c>
      <c r="Y311" s="41">
        <v>0</v>
      </c>
      <c r="Z311" s="41">
        <v>0</v>
      </c>
      <c r="AA311" s="41">
        <v>0</v>
      </c>
      <c r="AB311" s="41">
        <v>0</v>
      </c>
      <c r="AC311" s="41">
        <v>0</v>
      </c>
      <c r="AD311" s="41">
        <v>0</v>
      </c>
      <c r="AE311" s="41">
        <v>0</v>
      </c>
    </row>
    <row r="312" spans="2:31" ht="18" customHeight="1" x14ac:dyDescent="0.4">
      <c r="B312" s="178"/>
      <c r="C312" s="181"/>
      <c r="D312" s="97"/>
      <c r="E312" s="17"/>
      <c r="F312" s="105">
        <v>10</v>
      </c>
      <c r="G312" s="18" t="s">
        <v>479</v>
      </c>
      <c r="H312" s="18"/>
      <c r="I312" s="18"/>
      <c r="J312" s="18"/>
      <c r="K312" s="18"/>
      <c r="L312" s="41">
        <v>0</v>
      </c>
      <c r="M312" s="41">
        <v>0</v>
      </c>
      <c r="N312" s="41">
        <v>0</v>
      </c>
      <c r="O312" s="41">
        <v>0</v>
      </c>
      <c r="P312" s="41">
        <v>0</v>
      </c>
      <c r="Q312" s="41">
        <v>0</v>
      </c>
      <c r="R312" s="41">
        <v>0</v>
      </c>
      <c r="S312" s="41">
        <v>0</v>
      </c>
      <c r="T312" s="41">
        <v>0</v>
      </c>
      <c r="U312" s="41">
        <v>0</v>
      </c>
      <c r="V312" s="41">
        <v>0</v>
      </c>
      <c r="W312" s="41">
        <v>0</v>
      </c>
      <c r="X312" s="41">
        <v>0</v>
      </c>
      <c r="Y312" s="41">
        <v>0</v>
      </c>
      <c r="Z312" s="41">
        <v>0</v>
      </c>
      <c r="AA312" s="41">
        <v>0</v>
      </c>
      <c r="AB312" s="41">
        <v>0</v>
      </c>
      <c r="AC312" s="41">
        <v>0</v>
      </c>
      <c r="AD312" s="41">
        <v>0</v>
      </c>
      <c r="AE312" s="41">
        <v>0</v>
      </c>
    </row>
    <row r="313" spans="2:31" ht="18" customHeight="1" x14ac:dyDescent="0.4">
      <c r="B313" s="178"/>
      <c r="C313" s="181"/>
      <c r="D313" s="97"/>
      <c r="E313" s="17"/>
      <c r="F313" s="105">
        <v>11</v>
      </c>
      <c r="G313" s="18" t="s">
        <v>480</v>
      </c>
      <c r="H313" s="18"/>
      <c r="I313" s="18"/>
      <c r="J313" s="18"/>
      <c r="K313" s="18"/>
      <c r="L313" s="41">
        <v>0</v>
      </c>
      <c r="M313" s="41">
        <v>0</v>
      </c>
      <c r="N313" s="41">
        <v>0</v>
      </c>
      <c r="O313" s="41">
        <v>0</v>
      </c>
      <c r="P313" s="41">
        <v>0</v>
      </c>
      <c r="Q313" s="41">
        <v>0</v>
      </c>
      <c r="R313" s="41">
        <v>0</v>
      </c>
      <c r="S313" s="41">
        <v>0</v>
      </c>
      <c r="T313" s="41">
        <v>0</v>
      </c>
      <c r="U313" s="41">
        <v>0</v>
      </c>
      <c r="V313" s="41">
        <v>0</v>
      </c>
      <c r="W313" s="41">
        <v>0</v>
      </c>
      <c r="X313" s="41">
        <v>0</v>
      </c>
      <c r="Y313" s="41">
        <v>0</v>
      </c>
      <c r="Z313" s="41">
        <v>0</v>
      </c>
      <c r="AA313" s="41">
        <v>0</v>
      </c>
      <c r="AB313" s="41">
        <v>0</v>
      </c>
      <c r="AC313" s="41">
        <v>0</v>
      </c>
      <c r="AD313" s="41">
        <v>0</v>
      </c>
      <c r="AE313" s="41">
        <v>0</v>
      </c>
    </row>
    <row r="314" spans="2:31" ht="18" customHeight="1" x14ac:dyDescent="0.4">
      <c r="B314" s="178"/>
      <c r="C314" s="181"/>
      <c r="D314" s="97"/>
      <c r="E314" s="17"/>
      <c r="F314" s="105">
        <v>12</v>
      </c>
      <c r="G314" s="18" t="s">
        <v>481</v>
      </c>
      <c r="H314" s="18"/>
      <c r="I314" s="18"/>
      <c r="J314" s="18"/>
      <c r="K314" s="18"/>
      <c r="L314" s="41">
        <v>0</v>
      </c>
      <c r="M314" s="41">
        <v>0</v>
      </c>
      <c r="N314" s="41">
        <v>0</v>
      </c>
      <c r="O314" s="41">
        <v>0</v>
      </c>
      <c r="P314" s="41">
        <v>0</v>
      </c>
      <c r="Q314" s="41">
        <v>0</v>
      </c>
      <c r="R314" s="41">
        <v>0</v>
      </c>
      <c r="S314" s="41">
        <v>0</v>
      </c>
      <c r="T314" s="41">
        <v>0</v>
      </c>
      <c r="U314" s="41">
        <v>0</v>
      </c>
      <c r="V314" s="41">
        <v>0</v>
      </c>
      <c r="W314" s="41">
        <v>0</v>
      </c>
      <c r="X314" s="41">
        <v>0</v>
      </c>
      <c r="Y314" s="41">
        <v>0</v>
      </c>
      <c r="Z314" s="41">
        <v>0</v>
      </c>
      <c r="AA314" s="41">
        <v>0</v>
      </c>
      <c r="AB314" s="41">
        <v>0</v>
      </c>
      <c r="AC314" s="41">
        <v>0</v>
      </c>
      <c r="AD314" s="41">
        <v>0</v>
      </c>
      <c r="AE314" s="41">
        <v>0</v>
      </c>
    </row>
    <row r="315" spans="2:31" ht="18" customHeight="1" x14ac:dyDescent="0.4">
      <c r="B315" s="178"/>
      <c r="C315" s="181"/>
      <c r="D315" s="97"/>
      <c r="E315" s="17"/>
      <c r="F315" s="105">
        <v>13</v>
      </c>
      <c r="G315" s="18" t="s">
        <v>482</v>
      </c>
      <c r="H315" s="18"/>
      <c r="I315" s="18"/>
      <c r="J315" s="18"/>
      <c r="K315" s="18"/>
      <c r="L315" s="41">
        <v>0</v>
      </c>
      <c r="M315" s="41">
        <v>0</v>
      </c>
      <c r="N315" s="41">
        <v>0</v>
      </c>
      <c r="O315" s="41">
        <v>0</v>
      </c>
      <c r="P315" s="41">
        <v>0</v>
      </c>
      <c r="Q315" s="41">
        <v>0</v>
      </c>
      <c r="R315" s="41">
        <v>0</v>
      </c>
      <c r="S315" s="41">
        <v>0</v>
      </c>
      <c r="T315" s="41">
        <v>0</v>
      </c>
      <c r="U315" s="41">
        <v>0</v>
      </c>
      <c r="V315" s="41">
        <v>0</v>
      </c>
      <c r="W315" s="41">
        <v>0</v>
      </c>
      <c r="X315" s="41">
        <v>0</v>
      </c>
      <c r="Y315" s="41">
        <v>0</v>
      </c>
      <c r="Z315" s="41">
        <v>0</v>
      </c>
      <c r="AA315" s="41">
        <v>0</v>
      </c>
      <c r="AB315" s="41">
        <v>0</v>
      </c>
      <c r="AC315" s="41">
        <v>0</v>
      </c>
      <c r="AD315" s="41">
        <v>0</v>
      </c>
      <c r="AE315" s="41">
        <v>0</v>
      </c>
    </row>
    <row r="316" spans="2:31" ht="18" customHeight="1" x14ac:dyDescent="0.4">
      <c r="B316" s="178"/>
      <c r="C316" s="181"/>
      <c r="D316" s="97"/>
      <c r="E316" s="17"/>
      <c r="F316" s="105">
        <v>14</v>
      </c>
      <c r="G316" s="18" t="s">
        <v>483</v>
      </c>
      <c r="H316" s="18"/>
      <c r="I316" s="18"/>
      <c r="J316" s="18"/>
      <c r="K316" s="18"/>
      <c r="L316" s="41">
        <v>0</v>
      </c>
      <c r="M316" s="41">
        <v>0</v>
      </c>
      <c r="N316" s="41">
        <v>0</v>
      </c>
      <c r="O316" s="41">
        <v>0</v>
      </c>
      <c r="P316" s="41">
        <v>0</v>
      </c>
      <c r="Q316" s="41">
        <v>0</v>
      </c>
      <c r="R316" s="41">
        <v>0</v>
      </c>
      <c r="S316" s="41">
        <v>0</v>
      </c>
      <c r="T316" s="41">
        <v>0</v>
      </c>
      <c r="U316" s="41">
        <v>0</v>
      </c>
      <c r="V316" s="41">
        <v>0</v>
      </c>
      <c r="W316" s="41">
        <v>0</v>
      </c>
      <c r="X316" s="41">
        <v>0</v>
      </c>
      <c r="Y316" s="41">
        <v>0</v>
      </c>
      <c r="Z316" s="41">
        <v>0</v>
      </c>
      <c r="AA316" s="41">
        <v>0</v>
      </c>
      <c r="AB316" s="41">
        <v>0</v>
      </c>
      <c r="AC316" s="41">
        <v>0</v>
      </c>
      <c r="AD316" s="41">
        <v>0</v>
      </c>
      <c r="AE316" s="41">
        <v>0</v>
      </c>
    </row>
    <row r="317" spans="2:31" ht="18" customHeight="1" x14ac:dyDescent="0.4">
      <c r="B317" s="178"/>
      <c r="C317" s="181"/>
      <c r="D317" s="97"/>
      <c r="E317" s="17"/>
      <c r="F317" s="105">
        <v>15</v>
      </c>
      <c r="G317" s="18" t="s">
        <v>484</v>
      </c>
      <c r="H317" s="18"/>
      <c r="I317" s="18"/>
      <c r="J317" s="18"/>
      <c r="K317" s="18"/>
      <c r="L317" s="41">
        <v>0</v>
      </c>
      <c r="M317" s="41">
        <v>0</v>
      </c>
      <c r="N317" s="41">
        <v>0</v>
      </c>
      <c r="O317" s="41">
        <v>0</v>
      </c>
      <c r="P317" s="41">
        <v>0</v>
      </c>
      <c r="Q317" s="41">
        <v>0</v>
      </c>
      <c r="R317" s="41">
        <v>0</v>
      </c>
      <c r="S317" s="41">
        <v>0</v>
      </c>
      <c r="T317" s="41">
        <v>0</v>
      </c>
      <c r="U317" s="41">
        <v>0</v>
      </c>
      <c r="V317" s="41">
        <v>0</v>
      </c>
      <c r="W317" s="41">
        <v>0</v>
      </c>
      <c r="X317" s="41">
        <v>0</v>
      </c>
      <c r="Y317" s="41">
        <v>0</v>
      </c>
      <c r="Z317" s="41">
        <v>0</v>
      </c>
      <c r="AA317" s="41">
        <v>0</v>
      </c>
      <c r="AB317" s="41">
        <v>0</v>
      </c>
      <c r="AC317" s="41">
        <v>0</v>
      </c>
      <c r="AD317" s="41">
        <v>0</v>
      </c>
      <c r="AE317" s="41">
        <v>0</v>
      </c>
    </row>
    <row r="318" spans="2:31" ht="18" customHeight="1" x14ac:dyDescent="0.4">
      <c r="B318" s="178"/>
      <c r="C318" s="181"/>
      <c r="D318" s="97"/>
      <c r="E318" s="17"/>
      <c r="F318" s="105">
        <v>16</v>
      </c>
      <c r="G318" s="18" t="s">
        <v>485</v>
      </c>
      <c r="H318" s="18"/>
      <c r="I318" s="18"/>
      <c r="J318" s="18"/>
      <c r="K318" s="18"/>
      <c r="L318" s="41">
        <v>0</v>
      </c>
      <c r="M318" s="41">
        <v>0</v>
      </c>
      <c r="N318" s="41">
        <v>0</v>
      </c>
      <c r="O318" s="41">
        <v>0</v>
      </c>
      <c r="P318" s="41">
        <v>0</v>
      </c>
      <c r="Q318" s="41">
        <v>0</v>
      </c>
      <c r="R318" s="41">
        <v>0</v>
      </c>
      <c r="S318" s="41">
        <v>0</v>
      </c>
      <c r="T318" s="41">
        <v>0</v>
      </c>
      <c r="U318" s="41">
        <v>0</v>
      </c>
      <c r="V318" s="41">
        <v>0</v>
      </c>
      <c r="W318" s="41">
        <v>0</v>
      </c>
      <c r="X318" s="41">
        <v>0</v>
      </c>
      <c r="Y318" s="41">
        <v>0</v>
      </c>
      <c r="Z318" s="41">
        <v>0</v>
      </c>
      <c r="AA318" s="41">
        <v>0</v>
      </c>
      <c r="AB318" s="41">
        <v>0</v>
      </c>
      <c r="AC318" s="41">
        <v>0</v>
      </c>
      <c r="AD318" s="41">
        <v>0</v>
      </c>
      <c r="AE318" s="41">
        <v>0</v>
      </c>
    </row>
    <row r="319" spans="2:31" ht="18" customHeight="1" x14ac:dyDescent="0.4">
      <c r="B319" s="178"/>
      <c r="C319" s="181"/>
      <c r="D319" s="97"/>
      <c r="E319" s="17"/>
      <c r="F319" s="105">
        <v>17</v>
      </c>
      <c r="G319" s="18" t="s">
        <v>486</v>
      </c>
      <c r="H319" s="18"/>
      <c r="I319" s="18"/>
      <c r="J319" s="18"/>
      <c r="K319" s="18"/>
      <c r="L319" s="41">
        <v>0</v>
      </c>
      <c r="M319" s="41">
        <v>0</v>
      </c>
      <c r="N319" s="41">
        <v>0</v>
      </c>
      <c r="O319" s="41">
        <v>0</v>
      </c>
      <c r="P319" s="41">
        <v>0</v>
      </c>
      <c r="Q319" s="41">
        <v>0</v>
      </c>
      <c r="R319" s="41">
        <v>0</v>
      </c>
      <c r="S319" s="41">
        <v>0</v>
      </c>
      <c r="T319" s="41">
        <v>0</v>
      </c>
      <c r="U319" s="41">
        <v>0</v>
      </c>
      <c r="V319" s="41">
        <v>0</v>
      </c>
      <c r="W319" s="41">
        <v>0</v>
      </c>
      <c r="X319" s="41">
        <v>0</v>
      </c>
      <c r="Y319" s="41">
        <v>0</v>
      </c>
      <c r="Z319" s="41">
        <v>0</v>
      </c>
      <c r="AA319" s="41">
        <v>0</v>
      </c>
      <c r="AB319" s="41">
        <v>0</v>
      </c>
      <c r="AC319" s="41">
        <v>0</v>
      </c>
      <c r="AD319" s="41">
        <v>0</v>
      </c>
      <c r="AE319" s="41">
        <v>0</v>
      </c>
    </row>
    <row r="320" spans="2:31" ht="18" customHeight="1" x14ac:dyDescent="0.4">
      <c r="B320" s="178"/>
      <c r="C320" s="181"/>
      <c r="D320" s="97"/>
      <c r="E320" s="17"/>
      <c r="F320" s="105">
        <v>18</v>
      </c>
      <c r="G320" s="18" t="s">
        <v>487</v>
      </c>
      <c r="H320" s="18"/>
      <c r="I320" s="18"/>
      <c r="J320" s="18"/>
      <c r="K320" s="18"/>
      <c r="L320" s="41">
        <v>0</v>
      </c>
      <c r="M320" s="41">
        <v>0</v>
      </c>
      <c r="N320" s="41">
        <v>0</v>
      </c>
      <c r="O320" s="41">
        <v>0</v>
      </c>
      <c r="P320" s="41">
        <v>0</v>
      </c>
      <c r="Q320" s="41">
        <v>0</v>
      </c>
      <c r="R320" s="41">
        <v>0</v>
      </c>
      <c r="S320" s="41">
        <v>0</v>
      </c>
      <c r="T320" s="41">
        <v>0</v>
      </c>
      <c r="U320" s="41">
        <v>0</v>
      </c>
      <c r="V320" s="41">
        <v>0</v>
      </c>
      <c r="W320" s="41">
        <v>0</v>
      </c>
      <c r="X320" s="41">
        <v>0</v>
      </c>
      <c r="Y320" s="41">
        <v>0</v>
      </c>
      <c r="Z320" s="41">
        <v>0</v>
      </c>
      <c r="AA320" s="41">
        <v>0</v>
      </c>
      <c r="AB320" s="41">
        <v>0</v>
      </c>
      <c r="AC320" s="41">
        <v>0</v>
      </c>
      <c r="AD320" s="41">
        <v>0</v>
      </c>
      <c r="AE320" s="41">
        <v>0</v>
      </c>
    </row>
    <row r="321" spans="2:31" ht="18" customHeight="1" x14ac:dyDescent="0.4">
      <c r="B321" s="178"/>
      <c r="C321" s="181"/>
      <c r="D321" s="97"/>
      <c r="E321" s="17"/>
      <c r="F321" s="105">
        <v>19</v>
      </c>
      <c r="G321" s="18" t="s">
        <v>488</v>
      </c>
      <c r="H321" s="18"/>
      <c r="I321" s="18"/>
      <c r="J321" s="18"/>
      <c r="K321" s="18"/>
      <c r="L321" s="41">
        <v>0</v>
      </c>
      <c r="M321" s="41">
        <v>0</v>
      </c>
      <c r="N321" s="41">
        <v>0</v>
      </c>
      <c r="O321" s="41">
        <v>0</v>
      </c>
      <c r="P321" s="41">
        <v>0</v>
      </c>
      <c r="Q321" s="41">
        <v>0</v>
      </c>
      <c r="R321" s="41">
        <v>0</v>
      </c>
      <c r="S321" s="41">
        <v>0</v>
      </c>
      <c r="T321" s="41">
        <v>0</v>
      </c>
      <c r="U321" s="41">
        <v>0</v>
      </c>
      <c r="V321" s="41">
        <v>0</v>
      </c>
      <c r="W321" s="41">
        <v>0</v>
      </c>
      <c r="X321" s="41">
        <v>0</v>
      </c>
      <c r="Y321" s="41">
        <v>0</v>
      </c>
      <c r="Z321" s="41">
        <v>0</v>
      </c>
      <c r="AA321" s="41">
        <v>0</v>
      </c>
      <c r="AB321" s="41">
        <v>0</v>
      </c>
      <c r="AC321" s="41">
        <v>0</v>
      </c>
      <c r="AD321" s="41">
        <v>0</v>
      </c>
      <c r="AE321" s="41">
        <v>0</v>
      </c>
    </row>
    <row r="322" spans="2:31" ht="18" customHeight="1" x14ac:dyDescent="0.4">
      <c r="B322" s="178"/>
      <c r="C322" s="181"/>
      <c r="D322" s="97"/>
      <c r="E322" s="17"/>
      <c r="F322" s="105">
        <v>20</v>
      </c>
      <c r="G322" s="18" t="s">
        <v>489</v>
      </c>
      <c r="H322" s="18"/>
      <c r="I322" s="18"/>
      <c r="J322" s="18"/>
      <c r="K322" s="18"/>
      <c r="L322" s="41">
        <v>0</v>
      </c>
      <c r="M322" s="41">
        <v>0</v>
      </c>
      <c r="N322" s="41">
        <v>0</v>
      </c>
      <c r="O322" s="41">
        <v>0</v>
      </c>
      <c r="P322" s="41">
        <v>0</v>
      </c>
      <c r="Q322" s="41">
        <v>0</v>
      </c>
      <c r="R322" s="41">
        <v>0</v>
      </c>
      <c r="S322" s="41">
        <v>0</v>
      </c>
      <c r="T322" s="41">
        <v>0</v>
      </c>
      <c r="U322" s="41">
        <v>0</v>
      </c>
      <c r="V322" s="41">
        <v>0</v>
      </c>
      <c r="W322" s="41">
        <v>0</v>
      </c>
      <c r="X322" s="41">
        <v>0</v>
      </c>
      <c r="Y322" s="41">
        <v>0</v>
      </c>
      <c r="Z322" s="41">
        <v>0</v>
      </c>
      <c r="AA322" s="41">
        <v>0</v>
      </c>
      <c r="AB322" s="41">
        <v>0</v>
      </c>
      <c r="AC322" s="41">
        <v>0</v>
      </c>
      <c r="AD322" s="41">
        <v>0</v>
      </c>
      <c r="AE322" s="41">
        <v>0</v>
      </c>
    </row>
    <row r="323" spans="2:31" ht="18" customHeight="1" x14ac:dyDescent="0.4">
      <c r="B323" s="178"/>
      <c r="C323" s="181"/>
      <c r="D323" s="97"/>
      <c r="E323" s="17"/>
      <c r="F323" s="105">
        <v>21</v>
      </c>
      <c r="G323" s="18" t="s">
        <v>490</v>
      </c>
      <c r="H323" s="18"/>
      <c r="I323" s="18"/>
      <c r="J323" s="18"/>
      <c r="K323" s="18"/>
      <c r="L323" s="41">
        <v>0</v>
      </c>
      <c r="M323" s="41">
        <v>0</v>
      </c>
      <c r="N323" s="41">
        <v>0</v>
      </c>
      <c r="O323" s="41">
        <v>0</v>
      </c>
      <c r="P323" s="41">
        <v>0</v>
      </c>
      <c r="Q323" s="41">
        <v>0</v>
      </c>
      <c r="R323" s="41">
        <v>0</v>
      </c>
      <c r="S323" s="41">
        <v>0</v>
      </c>
      <c r="T323" s="41">
        <v>0</v>
      </c>
      <c r="U323" s="41">
        <v>0</v>
      </c>
      <c r="V323" s="41">
        <v>0</v>
      </c>
      <c r="W323" s="41">
        <v>0</v>
      </c>
      <c r="X323" s="41">
        <v>0</v>
      </c>
      <c r="Y323" s="41">
        <v>0</v>
      </c>
      <c r="Z323" s="41">
        <v>0</v>
      </c>
      <c r="AA323" s="41">
        <v>0</v>
      </c>
      <c r="AB323" s="41">
        <v>0</v>
      </c>
      <c r="AC323" s="41">
        <v>0</v>
      </c>
      <c r="AD323" s="41">
        <v>0</v>
      </c>
      <c r="AE323" s="41">
        <v>0</v>
      </c>
    </row>
    <row r="324" spans="2:31" ht="18" customHeight="1" x14ac:dyDescent="0.4">
      <c r="B324" s="178"/>
      <c r="C324" s="181"/>
      <c r="D324" s="97"/>
      <c r="E324" s="17"/>
      <c r="F324" s="105">
        <v>22</v>
      </c>
      <c r="G324" s="18" t="s">
        <v>491</v>
      </c>
      <c r="H324" s="18"/>
      <c r="I324" s="18"/>
      <c r="J324" s="18"/>
      <c r="K324" s="18"/>
      <c r="L324" s="41">
        <v>0</v>
      </c>
      <c r="M324" s="41">
        <v>0</v>
      </c>
      <c r="N324" s="41">
        <v>0</v>
      </c>
      <c r="O324" s="41">
        <v>0</v>
      </c>
      <c r="P324" s="41">
        <v>0</v>
      </c>
      <c r="Q324" s="41">
        <v>0</v>
      </c>
      <c r="R324" s="41">
        <v>0</v>
      </c>
      <c r="S324" s="41">
        <v>0</v>
      </c>
      <c r="T324" s="41">
        <v>0</v>
      </c>
      <c r="U324" s="41">
        <v>0</v>
      </c>
      <c r="V324" s="41">
        <v>0</v>
      </c>
      <c r="W324" s="41">
        <v>0</v>
      </c>
      <c r="X324" s="41">
        <v>0</v>
      </c>
      <c r="Y324" s="41">
        <v>0</v>
      </c>
      <c r="Z324" s="41">
        <v>0</v>
      </c>
      <c r="AA324" s="41">
        <v>0</v>
      </c>
      <c r="AB324" s="41">
        <v>0</v>
      </c>
      <c r="AC324" s="41">
        <v>0</v>
      </c>
      <c r="AD324" s="41">
        <v>0</v>
      </c>
      <c r="AE324" s="41">
        <v>0</v>
      </c>
    </row>
    <row r="325" spans="2:31" ht="18" customHeight="1" x14ac:dyDescent="0.4">
      <c r="B325" s="178"/>
      <c r="C325" s="181"/>
      <c r="D325" s="97"/>
      <c r="E325" s="17"/>
      <c r="F325" s="105">
        <v>23</v>
      </c>
      <c r="G325" s="18" t="s">
        <v>492</v>
      </c>
      <c r="H325" s="18"/>
      <c r="I325" s="18"/>
      <c r="J325" s="18"/>
      <c r="K325" s="18"/>
      <c r="L325" s="41">
        <v>0</v>
      </c>
      <c r="M325" s="41">
        <v>0</v>
      </c>
      <c r="N325" s="41">
        <v>0</v>
      </c>
      <c r="O325" s="41">
        <v>0</v>
      </c>
      <c r="P325" s="41">
        <v>0</v>
      </c>
      <c r="Q325" s="41">
        <v>0</v>
      </c>
      <c r="R325" s="41">
        <v>0</v>
      </c>
      <c r="S325" s="41">
        <v>0</v>
      </c>
      <c r="T325" s="41">
        <v>0</v>
      </c>
      <c r="U325" s="41">
        <v>0</v>
      </c>
      <c r="V325" s="41">
        <v>0</v>
      </c>
      <c r="W325" s="41">
        <v>0</v>
      </c>
      <c r="X325" s="41">
        <v>0</v>
      </c>
      <c r="Y325" s="41">
        <v>0</v>
      </c>
      <c r="Z325" s="41">
        <v>0</v>
      </c>
      <c r="AA325" s="41">
        <v>0</v>
      </c>
      <c r="AB325" s="41">
        <v>0</v>
      </c>
      <c r="AC325" s="41">
        <v>0</v>
      </c>
      <c r="AD325" s="41">
        <v>0</v>
      </c>
      <c r="AE325" s="41">
        <v>0</v>
      </c>
    </row>
    <row r="326" spans="2:31" ht="18" customHeight="1" x14ac:dyDescent="0.4">
      <c r="B326" s="178"/>
      <c r="C326" s="181"/>
      <c r="D326" s="97"/>
      <c r="E326" s="17"/>
      <c r="F326" s="105">
        <v>24</v>
      </c>
      <c r="G326" s="18" t="s">
        <v>493</v>
      </c>
      <c r="H326" s="18"/>
      <c r="I326" s="18"/>
      <c r="J326" s="18"/>
      <c r="K326" s="18"/>
      <c r="L326" s="41">
        <v>0</v>
      </c>
      <c r="M326" s="41">
        <v>0</v>
      </c>
      <c r="N326" s="41">
        <v>0</v>
      </c>
      <c r="O326" s="41">
        <v>0</v>
      </c>
      <c r="P326" s="41">
        <v>0</v>
      </c>
      <c r="Q326" s="41">
        <v>0</v>
      </c>
      <c r="R326" s="41">
        <v>0</v>
      </c>
      <c r="S326" s="41">
        <v>0</v>
      </c>
      <c r="T326" s="41">
        <v>0</v>
      </c>
      <c r="U326" s="41">
        <v>0</v>
      </c>
      <c r="V326" s="41">
        <v>0</v>
      </c>
      <c r="W326" s="41">
        <v>0</v>
      </c>
      <c r="X326" s="41">
        <v>0</v>
      </c>
      <c r="Y326" s="41">
        <v>0</v>
      </c>
      <c r="Z326" s="41">
        <v>0</v>
      </c>
      <c r="AA326" s="41">
        <v>0</v>
      </c>
      <c r="AB326" s="41">
        <v>0</v>
      </c>
      <c r="AC326" s="41">
        <v>0</v>
      </c>
      <c r="AD326" s="41">
        <v>0</v>
      </c>
      <c r="AE326" s="41">
        <v>0</v>
      </c>
    </row>
    <row r="327" spans="2:31" ht="18" customHeight="1" x14ac:dyDescent="0.4">
      <c r="B327" s="549"/>
      <c r="C327" s="527"/>
      <c r="D327" s="99"/>
      <c r="E327" s="27"/>
      <c r="F327" s="105">
        <v>25</v>
      </c>
      <c r="G327" s="18" t="s">
        <v>494</v>
      </c>
      <c r="H327" s="18"/>
      <c r="I327" s="18"/>
      <c r="J327" s="18"/>
      <c r="K327" s="18"/>
      <c r="L327" s="41">
        <v>0</v>
      </c>
      <c r="M327" s="41">
        <v>0</v>
      </c>
      <c r="N327" s="41">
        <v>0</v>
      </c>
      <c r="O327" s="41">
        <v>0</v>
      </c>
      <c r="P327" s="41">
        <v>0</v>
      </c>
      <c r="Q327" s="41">
        <v>0</v>
      </c>
      <c r="R327" s="41">
        <v>0</v>
      </c>
      <c r="S327" s="41">
        <v>0</v>
      </c>
      <c r="T327" s="41">
        <v>0</v>
      </c>
      <c r="U327" s="41">
        <v>0</v>
      </c>
      <c r="V327" s="41">
        <v>0</v>
      </c>
      <c r="W327" s="41">
        <v>0</v>
      </c>
      <c r="X327" s="41">
        <v>0</v>
      </c>
      <c r="Y327" s="41">
        <v>0</v>
      </c>
      <c r="Z327" s="41">
        <v>0</v>
      </c>
      <c r="AA327" s="41">
        <v>0</v>
      </c>
      <c r="AB327" s="41">
        <v>0</v>
      </c>
      <c r="AC327" s="41">
        <v>0</v>
      </c>
      <c r="AD327" s="41">
        <v>0</v>
      </c>
      <c r="AE327" s="41">
        <v>0</v>
      </c>
    </row>
    <row r="328" spans="2:31" ht="18" customHeight="1" x14ac:dyDescent="0.4">
      <c r="B328" s="528"/>
      <c r="C328" s="180" t="s">
        <v>407</v>
      </c>
      <c r="D328" s="184"/>
      <c r="E328" s="185"/>
      <c r="F328" s="186"/>
      <c r="G328" s="185"/>
      <c r="H328" s="185"/>
      <c r="I328" s="185"/>
      <c r="J328" s="185"/>
      <c r="K328" s="185"/>
      <c r="L328" s="422">
        <f>SUM(L329,L356)</f>
        <v>0</v>
      </c>
      <c r="M328" s="422">
        <f t="shared" ref="M328:AE328" si="124">SUM(M329,M356)</f>
        <v>0</v>
      </c>
      <c r="N328" s="422">
        <f t="shared" si="124"/>
        <v>0</v>
      </c>
      <c r="O328" s="422">
        <f t="shared" si="124"/>
        <v>0</v>
      </c>
      <c r="P328" s="422">
        <f t="shared" si="124"/>
        <v>0</v>
      </c>
      <c r="Q328" s="422">
        <f t="shared" si="124"/>
        <v>0</v>
      </c>
      <c r="R328" s="422">
        <f t="shared" si="124"/>
        <v>0</v>
      </c>
      <c r="S328" s="422">
        <f t="shared" si="124"/>
        <v>0</v>
      </c>
      <c r="T328" s="422">
        <f t="shared" si="124"/>
        <v>0</v>
      </c>
      <c r="U328" s="422">
        <f t="shared" si="124"/>
        <v>0</v>
      </c>
      <c r="V328" s="422">
        <f t="shared" si="124"/>
        <v>0</v>
      </c>
      <c r="W328" s="422">
        <f t="shared" si="124"/>
        <v>0</v>
      </c>
      <c r="X328" s="422">
        <f t="shared" si="124"/>
        <v>0</v>
      </c>
      <c r="Y328" s="422">
        <f t="shared" si="124"/>
        <v>0</v>
      </c>
      <c r="Z328" s="422">
        <f t="shared" si="124"/>
        <v>0</v>
      </c>
      <c r="AA328" s="422">
        <f t="shared" si="124"/>
        <v>0</v>
      </c>
      <c r="AB328" s="422">
        <f t="shared" si="124"/>
        <v>0</v>
      </c>
      <c r="AC328" s="422">
        <f t="shared" si="124"/>
        <v>0</v>
      </c>
      <c r="AD328" s="422">
        <f t="shared" si="124"/>
        <v>0</v>
      </c>
      <c r="AE328" s="422">
        <f t="shared" si="124"/>
        <v>0</v>
      </c>
    </row>
    <row r="329" spans="2:31" ht="18" customHeight="1" x14ac:dyDescent="0.4">
      <c r="B329" s="191"/>
      <c r="C329" s="193"/>
      <c r="D329" s="58" t="s">
        <v>660</v>
      </c>
      <c r="E329" s="404"/>
      <c r="F329" s="165"/>
      <c r="G329" s="404"/>
      <c r="H329" s="404"/>
      <c r="I329" s="404"/>
      <c r="J329" s="404"/>
      <c r="K329" s="404"/>
      <c r="L329" s="423">
        <f>L330</f>
        <v>0</v>
      </c>
      <c r="M329" s="423">
        <f t="shared" ref="M329:AE329" si="125">M330</f>
        <v>0</v>
      </c>
      <c r="N329" s="423">
        <f t="shared" si="125"/>
        <v>0</v>
      </c>
      <c r="O329" s="423">
        <f t="shared" si="125"/>
        <v>0</v>
      </c>
      <c r="P329" s="423">
        <f t="shared" si="125"/>
        <v>0</v>
      </c>
      <c r="Q329" s="423">
        <f t="shared" si="125"/>
        <v>0</v>
      </c>
      <c r="R329" s="423">
        <f t="shared" si="125"/>
        <v>0</v>
      </c>
      <c r="S329" s="423">
        <f t="shared" si="125"/>
        <v>0</v>
      </c>
      <c r="T329" s="423">
        <f t="shared" si="125"/>
        <v>0</v>
      </c>
      <c r="U329" s="423">
        <f t="shared" si="125"/>
        <v>0</v>
      </c>
      <c r="V329" s="423">
        <f t="shared" si="125"/>
        <v>0</v>
      </c>
      <c r="W329" s="423">
        <f t="shared" si="125"/>
        <v>0</v>
      </c>
      <c r="X329" s="423">
        <f t="shared" si="125"/>
        <v>0</v>
      </c>
      <c r="Y329" s="423">
        <f t="shared" si="125"/>
        <v>0</v>
      </c>
      <c r="Z329" s="423">
        <f t="shared" si="125"/>
        <v>0</v>
      </c>
      <c r="AA329" s="423">
        <f t="shared" si="125"/>
        <v>0</v>
      </c>
      <c r="AB329" s="423">
        <f t="shared" si="125"/>
        <v>0</v>
      </c>
      <c r="AC329" s="423">
        <f t="shared" si="125"/>
        <v>0</v>
      </c>
      <c r="AD329" s="423">
        <f t="shared" si="125"/>
        <v>0</v>
      </c>
      <c r="AE329" s="423">
        <f t="shared" si="125"/>
        <v>0</v>
      </c>
    </row>
    <row r="330" spans="2:31" ht="18" customHeight="1" x14ac:dyDescent="0.4">
      <c r="B330" s="191"/>
      <c r="C330" s="193"/>
      <c r="D330" s="60"/>
      <c r="E330" s="16" t="s">
        <v>721</v>
      </c>
      <c r="F330" s="189"/>
      <c r="G330" s="406"/>
      <c r="H330" s="406"/>
      <c r="I330" s="406"/>
      <c r="J330" s="406"/>
      <c r="K330" s="406"/>
      <c r="L330" s="395">
        <f>SUM(L331:L355)</f>
        <v>0</v>
      </c>
      <c r="M330" s="395">
        <f t="shared" ref="M330:AE330" si="126">SUM(M331:M355)</f>
        <v>0</v>
      </c>
      <c r="N330" s="395">
        <f t="shared" si="126"/>
        <v>0</v>
      </c>
      <c r="O330" s="395">
        <f t="shared" si="126"/>
        <v>0</v>
      </c>
      <c r="P330" s="395">
        <f t="shared" si="126"/>
        <v>0</v>
      </c>
      <c r="Q330" s="395">
        <f t="shared" si="126"/>
        <v>0</v>
      </c>
      <c r="R330" s="395">
        <f t="shared" si="126"/>
        <v>0</v>
      </c>
      <c r="S330" s="395">
        <f t="shared" si="126"/>
        <v>0</v>
      </c>
      <c r="T330" s="395">
        <f t="shared" si="126"/>
        <v>0</v>
      </c>
      <c r="U330" s="395">
        <f t="shared" si="126"/>
        <v>0</v>
      </c>
      <c r="V330" s="395">
        <f t="shared" si="126"/>
        <v>0</v>
      </c>
      <c r="W330" s="395">
        <f t="shared" si="126"/>
        <v>0</v>
      </c>
      <c r="X330" s="395">
        <f t="shared" si="126"/>
        <v>0</v>
      </c>
      <c r="Y330" s="395">
        <f t="shared" si="126"/>
        <v>0</v>
      </c>
      <c r="Z330" s="395">
        <f t="shared" si="126"/>
        <v>0</v>
      </c>
      <c r="AA330" s="395">
        <f t="shared" si="126"/>
        <v>0</v>
      </c>
      <c r="AB330" s="395">
        <f t="shared" si="126"/>
        <v>0</v>
      </c>
      <c r="AC330" s="395">
        <f t="shared" si="126"/>
        <v>0</v>
      </c>
      <c r="AD330" s="395">
        <f t="shared" si="126"/>
        <v>0</v>
      </c>
      <c r="AE330" s="395">
        <f t="shared" si="126"/>
        <v>0</v>
      </c>
    </row>
    <row r="331" spans="2:31" ht="18" customHeight="1" x14ac:dyDescent="0.4">
      <c r="B331" s="191"/>
      <c r="C331" s="193"/>
      <c r="D331" s="97"/>
      <c r="E331" s="30"/>
      <c r="F331" s="105">
        <v>1</v>
      </c>
      <c r="G331" s="18" t="s">
        <v>470</v>
      </c>
      <c r="H331" s="24"/>
      <c r="I331" s="24"/>
      <c r="J331" s="24"/>
      <c r="K331" s="24"/>
      <c r="L331" s="424"/>
      <c r="M331" s="424"/>
      <c r="N331" s="424"/>
      <c r="O331" s="424"/>
      <c r="P331" s="424"/>
      <c r="Q331" s="424"/>
      <c r="R331" s="424"/>
      <c r="S331" s="424"/>
      <c r="T331" s="424"/>
      <c r="U331" s="424"/>
      <c r="V331" s="424"/>
      <c r="W331" s="424"/>
      <c r="X331" s="424"/>
      <c r="Y331" s="431"/>
      <c r="Z331" s="424"/>
      <c r="AA331" s="424"/>
      <c r="AB331" s="424"/>
      <c r="AC331" s="424"/>
      <c r="AD331" s="424"/>
      <c r="AE331" s="424"/>
    </row>
    <row r="332" spans="2:31" ht="18" customHeight="1" x14ac:dyDescent="0.4">
      <c r="B332" s="191"/>
      <c r="C332" s="193"/>
      <c r="D332" s="97"/>
      <c r="E332" s="30"/>
      <c r="F332" s="105">
        <v>2</v>
      </c>
      <c r="G332" s="18" t="s">
        <v>471</v>
      </c>
      <c r="H332" s="18"/>
      <c r="I332" s="18"/>
      <c r="J332" s="18"/>
      <c r="K332" s="18"/>
      <c r="L332" s="424"/>
      <c r="M332" s="424"/>
      <c r="N332" s="424"/>
      <c r="O332" s="424"/>
      <c r="P332" s="424"/>
      <c r="Q332" s="424"/>
      <c r="R332" s="424"/>
      <c r="S332" s="424"/>
      <c r="T332" s="424"/>
      <c r="U332" s="424"/>
      <c r="V332" s="424"/>
      <c r="W332" s="424"/>
      <c r="X332" s="424"/>
      <c r="Y332" s="431"/>
      <c r="Z332" s="424"/>
      <c r="AA332" s="424"/>
      <c r="AB332" s="424"/>
      <c r="AC332" s="424"/>
      <c r="AD332" s="424"/>
      <c r="AE332" s="424"/>
    </row>
    <row r="333" spans="2:31" ht="18" customHeight="1" x14ac:dyDescent="0.4">
      <c r="B333" s="191"/>
      <c r="C333" s="193"/>
      <c r="D333" s="97"/>
      <c r="E333" s="30"/>
      <c r="F333" s="105">
        <v>3</v>
      </c>
      <c r="G333" s="18" t="s">
        <v>472</v>
      </c>
      <c r="H333" s="18"/>
      <c r="I333" s="18"/>
      <c r="J333" s="18"/>
      <c r="K333" s="18"/>
      <c r="L333" s="424"/>
      <c r="M333" s="424"/>
      <c r="N333" s="424"/>
      <c r="O333" s="424"/>
      <c r="P333" s="424"/>
      <c r="Q333" s="424"/>
      <c r="R333" s="424"/>
      <c r="S333" s="424"/>
      <c r="T333" s="424"/>
      <c r="U333" s="424"/>
      <c r="V333" s="424"/>
      <c r="W333" s="424"/>
      <c r="X333" s="424"/>
      <c r="Y333" s="431"/>
      <c r="Z333" s="424"/>
      <c r="AA333" s="424"/>
      <c r="AB333" s="424"/>
      <c r="AC333" s="424"/>
      <c r="AD333" s="424"/>
      <c r="AE333" s="424"/>
    </row>
    <row r="334" spans="2:31" ht="18" customHeight="1" x14ac:dyDescent="0.4">
      <c r="B334" s="191"/>
      <c r="C334" s="193"/>
      <c r="D334" s="97"/>
      <c r="E334" s="30"/>
      <c r="F334" s="105">
        <v>4</v>
      </c>
      <c r="G334" s="18" t="s">
        <v>473</v>
      </c>
      <c r="H334" s="18"/>
      <c r="I334" s="18"/>
      <c r="J334" s="18"/>
      <c r="K334" s="18"/>
      <c r="L334" s="424"/>
      <c r="M334" s="424"/>
      <c r="N334" s="424"/>
      <c r="O334" s="424"/>
      <c r="P334" s="424"/>
      <c r="Q334" s="424"/>
      <c r="R334" s="424"/>
      <c r="S334" s="424"/>
      <c r="T334" s="424"/>
      <c r="U334" s="424"/>
      <c r="V334" s="424"/>
      <c r="W334" s="424"/>
      <c r="X334" s="424"/>
      <c r="Y334" s="431"/>
      <c r="Z334" s="424"/>
      <c r="AA334" s="424"/>
      <c r="AB334" s="424"/>
      <c r="AC334" s="424"/>
      <c r="AD334" s="424"/>
      <c r="AE334" s="424"/>
    </row>
    <row r="335" spans="2:31" ht="18" customHeight="1" x14ac:dyDescent="0.4">
      <c r="B335" s="191"/>
      <c r="C335" s="193"/>
      <c r="D335" s="97"/>
      <c r="E335" s="30"/>
      <c r="F335" s="105">
        <v>5</v>
      </c>
      <c r="G335" s="18" t="s">
        <v>474</v>
      </c>
      <c r="H335" s="18"/>
      <c r="I335" s="18"/>
      <c r="J335" s="18"/>
      <c r="K335" s="18"/>
      <c r="L335" s="424"/>
      <c r="M335" s="424"/>
      <c r="N335" s="424"/>
      <c r="O335" s="424"/>
      <c r="P335" s="424"/>
      <c r="Q335" s="424"/>
      <c r="R335" s="424"/>
      <c r="S335" s="424"/>
      <c r="T335" s="424"/>
      <c r="U335" s="424"/>
      <c r="V335" s="424"/>
      <c r="W335" s="424"/>
      <c r="X335" s="424"/>
      <c r="Y335" s="431"/>
      <c r="Z335" s="424"/>
      <c r="AA335" s="424"/>
      <c r="AB335" s="424"/>
      <c r="AC335" s="424"/>
      <c r="AD335" s="424"/>
      <c r="AE335" s="424"/>
    </row>
    <row r="336" spans="2:31" ht="18" customHeight="1" x14ac:dyDescent="0.4">
      <c r="B336" s="191"/>
      <c r="C336" s="193"/>
      <c r="D336" s="97"/>
      <c r="E336" s="30"/>
      <c r="F336" s="105">
        <v>6</v>
      </c>
      <c r="G336" s="18" t="s">
        <v>475</v>
      </c>
      <c r="H336" s="18"/>
      <c r="I336" s="18"/>
      <c r="J336" s="18"/>
      <c r="K336" s="18"/>
      <c r="L336" s="424"/>
      <c r="M336" s="424"/>
      <c r="N336" s="424"/>
      <c r="O336" s="424"/>
      <c r="P336" s="424"/>
      <c r="Q336" s="424"/>
      <c r="R336" s="424"/>
      <c r="S336" s="424"/>
      <c r="T336" s="424"/>
      <c r="U336" s="424"/>
      <c r="V336" s="424"/>
      <c r="W336" s="424"/>
      <c r="X336" s="424"/>
      <c r="Y336" s="431"/>
      <c r="Z336" s="424"/>
      <c r="AA336" s="424"/>
      <c r="AB336" s="424"/>
      <c r="AC336" s="424"/>
      <c r="AD336" s="424"/>
      <c r="AE336" s="424"/>
    </row>
    <row r="337" spans="2:31" ht="18" customHeight="1" x14ac:dyDescent="0.4">
      <c r="B337" s="191"/>
      <c r="C337" s="193"/>
      <c r="D337" s="97"/>
      <c r="E337" s="30"/>
      <c r="F337" s="105">
        <v>7</v>
      </c>
      <c r="G337" s="18" t="s">
        <v>476</v>
      </c>
      <c r="H337" s="18"/>
      <c r="I337" s="18"/>
      <c r="J337" s="18"/>
      <c r="K337" s="18"/>
      <c r="L337" s="424"/>
      <c r="M337" s="424"/>
      <c r="N337" s="424"/>
      <c r="O337" s="424"/>
      <c r="P337" s="424"/>
      <c r="Q337" s="424"/>
      <c r="R337" s="424"/>
      <c r="S337" s="424"/>
      <c r="T337" s="424"/>
      <c r="U337" s="424"/>
      <c r="V337" s="424"/>
      <c r="W337" s="424"/>
      <c r="X337" s="424"/>
      <c r="Y337" s="431"/>
      <c r="Z337" s="424"/>
      <c r="AA337" s="424"/>
      <c r="AB337" s="424"/>
      <c r="AC337" s="424"/>
      <c r="AD337" s="424"/>
      <c r="AE337" s="424"/>
    </row>
    <row r="338" spans="2:31" ht="18" customHeight="1" x14ac:dyDescent="0.4">
      <c r="B338" s="191"/>
      <c r="C338" s="193"/>
      <c r="D338" s="97"/>
      <c r="E338" s="30"/>
      <c r="F338" s="105">
        <v>8</v>
      </c>
      <c r="G338" s="18" t="s">
        <v>477</v>
      </c>
      <c r="H338" s="18"/>
      <c r="I338" s="110"/>
      <c r="J338" s="18"/>
      <c r="K338" s="18"/>
      <c r="L338" s="424"/>
      <c r="M338" s="424"/>
      <c r="N338" s="424"/>
      <c r="O338" s="424"/>
      <c r="P338" s="424"/>
      <c r="Q338" s="424"/>
      <c r="R338" s="424"/>
      <c r="S338" s="424"/>
      <c r="T338" s="424"/>
      <c r="U338" s="424"/>
      <c r="V338" s="424"/>
      <c r="W338" s="424"/>
      <c r="X338" s="424"/>
      <c r="Y338" s="431"/>
      <c r="Z338" s="424"/>
      <c r="AA338" s="424"/>
      <c r="AB338" s="424"/>
      <c r="AC338" s="424"/>
      <c r="AD338" s="424"/>
      <c r="AE338" s="424"/>
    </row>
    <row r="339" spans="2:31" ht="18" customHeight="1" x14ac:dyDescent="0.4">
      <c r="B339" s="191"/>
      <c r="C339" s="193"/>
      <c r="D339" s="97"/>
      <c r="E339" s="30"/>
      <c r="F339" s="105">
        <v>9</v>
      </c>
      <c r="G339" s="18" t="s">
        <v>478</v>
      </c>
      <c r="H339" s="18"/>
      <c r="I339" s="18"/>
      <c r="J339" s="18"/>
      <c r="K339" s="18"/>
      <c r="L339" s="424"/>
      <c r="M339" s="424"/>
      <c r="N339" s="424"/>
      <c r="O339" s="424"/>
      <c r="P339" s="424"/>
      <c r="Q339" s="424"/>
      <c r="R339" s="424"/>
      <c r="S339" s="424"/>
      <c r="T339" s="424"/>
      <c r="U339" s="424"/>
      <c r="V339" s="424"/>
      <c r="W339" s="424"/>
      <c r="X339" s="424"/>
      <c r="Y339" s="431"/>
      <c r="Z339" s="424"/>
      <c r="AA339" s="424"/>
      <c r="AB339" s="424"/>
      <c r="AC339" s="424"/>
      <c r="AD339" s="424"/>
      <c r="AE339" s="424"/>
    </row>
    <row r="340" spans="2:31" ht="18" customHeight="1" x14ac:dyDescent="0.4">
      <c r="B340" s="191"/>
      <c r="C340" s="193"/>
      <c r="D340" s="97"/>
      <c r="E340" s="30"/>
      <c r="F340" s="105">
        <v>10</v>
      </c>
      <c r="G340" s="18" t="s">
        <v>479</v>
      </c>
      <c r="H340" s="18"/>
      <c r="I340" s="18"/>
      <c r="J340" s="18"/>
      <c r="K340" s="18"/>
      <c r="L340" s="424"/>
      <c r="M340" s="424"/>
      <c r="N340" s="424"/>
      <c r="O340" s="424"/>
      <c r="P340" s="424"/>
      <c r="Q340" s="424"/>
      <c r="R340" s="424"/>
      <c r="S340" s="424"/>
      <c r="T340" s="424"/>
      <c r="U340" s="424"/>
      <c r="V340" s="424"/>
      <c r="W340" s="424"/>
      <c r="X340" s="424"/>
      <c r="Y340" s="431"/>
      <c r="Z340" s="424"/>
      <c r="AA340" s="424"/>
      <c r="AB340" s="424"/>
      <c r="AC340" s="424"/>
      <c r="AD340" s="424"/>
      <c r="AE340" s="424"/>
    </row>
    <row r="341" spans="2:31" ht="18" customHeight="1" x14ac:dyDescent="0.4">
      <c r="B341" s="191"/>
      <c r="C341" s="193"/>
      <c r="D341" s="97"/>
      <c r="E341" s="30"/>
      <c r="F341" s="105">
        <v>11</v>
      </c>
      <c r="G341" s="18" t="s">
        <v>480</v>
      </c>
      <c r="H341" s="18"/>
      <c r="I341" s="18"/>
      <c r="J341" s="18"/>
      <c r="K341" s="18"/>
      <c r="L341" s="424"/>
      <c r="M341" s="424"/>
      <c r="N341" s="424"/>
      <c r="O341" s="424"/>
      <c r="P341" s="424"/>
      <c r="Q341" s="424"/>
      <c r="R341" s="424"/>
      <c r="S341" s="424"/>
      <c r="T341" s="424"/>
      <c r="U341" s="424"/>
      <c r="V341" s="424"/>
      <c r="W341" s="424"/>
      <c r="X341" s="424"/>
      <c r="Y341" s="431"/>
      <c r="Z341" s="424"/>
      <c r="AA341" s="424"/>
      <c r="AB341" s="424"/>
      <c r="AC341" s="424"/>
      <c r="AD341" s="424"/>
      <c r="AE341" s="424"/>
    </row>
    <row r="342" spans="2:31" ht="18" customHeight="1" x14ac:dyDescent="0.4">
      <c r="B342" s="191"/>
      <c r="C342" s="193"/>
      <c r="D342" s="97"/>
      <c r="E342" s="30"/>
      <c r="F342" s="105">
        <v>12</v>
      </c>
      <c r="G342" s="18" t="s">
        <v>481</v>
      </c>
      <c r="H342" s="18"/>
      <c r="I342" s="18"/>
      <c r="J342" s="18"/>
      <c r="K342" s="18"/>
      <c r="L342" s="424"/>
      <c r="M342" s="424"/>
      <c r="N342" s="424"/>
      <c r="O342" s="424"/>
      <c r="P342" s="424"/>
      <c r="Q342" s="424"/>
      <c r="R342" s="424"/>
      <c r="S342" s="424"/>
      <c r="T342" s="424"/>
      <c r="U342" s="424"/>
      <c r="V342" s="424"/>
      <c r="W342" s="424"/>
      <c r="X342" s="424"/>
      <c r="Y342" s="431"/>
      <c r="Z342" s="424"/>
      <c r="AA342" s="424"/>
      <c r="AB342" s="424"/>
      <c r="AC342" s="424"/>
      <c r="AD342" s="424"/>
      <c r="AE342" s="424"/>
    </row>
    <row r="343" spans="2:31" ht="18" customHeight="1" x14ac:dyDescent="0.4">
      <c r="B343" s="191"/>
      <c r="C343" s="193"/>
      <c r="D343" s="97"/>
      <c r="E343" s="30"/>
      <c r="F343" s="105">
        <v>13</v>
      </c>
      <c r="G343" s="18" t="s">
        <v>482</v>
      </c>
      <c r="H343" s="18"/>
      <c r="I343" s="18"/>
      <c r="J343" s="18"/>
      <c r="K343" s="18"/>
      <c r="L343" s="424"/>
      <c r="M343" s="424"/>
      <c r="N343" s="424"/>
      <c r="O343" s="424"/>
      <c r="P343" s="424"/>
      <c r="Q343" s="424"/>
      <c r="R343" s="424"/>
      <c r="S343" s="424"/>
      <c r="T343" s="424"/>
      <c r="U343" s="424"/>
      <c r="V343" s="424"/>
      <c r="W343" s="424"/>
      <c r="X343" s="424"/>
      <c r="Y343" s="431"/>
      <c r="Z343" s="424"/>
      <c r="AA343" s="424"/>
      <c r="AB343" s="424"/>
      <c r="AC343" s="424"/>
      <c r="AD343" s="424"/>
      <c r="AE343" s="424"/>
    </row>
    <row r="344" spans="2:31" ht="18" customHeight="1" x14ac:dyDescent="0.4">
      <c r="B344" s="191"/>
      <c r="C344" s="193"/>
      <c r="D344" s="97"/>
      <c r="E344" s="30"/>
      <c r="F344" s="105">
        <v>14</v>
      </c>
      <c r="G344" s="18" t="s">
        <v>483</v>
      </c>
      <c r="H344" s="18"/>
      <c r="I344" s="18"/>
      <c r="J344" s="18"/>
      <c r="K344" s="18"/>
      <c r="L344" s="424"/>
      <c r="M344" s="424"/>
      <c r="N344" s="424"/>
      <c r="O344" s="424"/>
      <c r="P344" s="424"/>
      <c r="Q344" s="424"/>
      <c r="R344" s="424"/>
      <c r="S344" s="424"/>
      <c r="T344" s="424"/>
      <c r="U344" s="424"/>
      <c r="V344" s="424"/>
      <c r="W344" s="424"/>
      <c r="X344" s="424"/>
      <c r="Y344" s="431"/>
      <c r="Z344" s="424"/>
      <c r="AA344" s="424"/>
      <c r="AB344" s="424"/>
      <c r="AC344" s="424"/>
      <c r="AD344" s="424"/>
      <c r="AE344" s="424"/>
    </row>
    <row r="345" spans="2:31" ht="18" customHeight="1" x14ac:dyDescent="0.4">
      <c r="B345" s="191"/>
      <c r="C345" s="193"/>
      <c r="D345" s="97"/>
      <c r="E345" s="30"/>
      <c r="F345" s="105">
        <v>15</v>
      </c>
      <c r="G345" s="18" t="s">
        <v>484</v>
      </c>
      <c r="H345" s="18"/>
      <c r="I345" s="18"/>
      <c r="J345" s="18"/>
      <c r="K345" s="18"/>
      <c r="L345" s="424"/>
      <c r="M345" s="424"/>
      <c r="N345" s="424"/>
      <c r="O345" s="424"/>
      <c r="P345" s="424"/>
      <c r="Q345" s="424"/>
      <c r="R345" s="424"/>
      <c r="S345" s="424"/>
      <c r="T345" s="424"/>
      <c r="U345" s="424"/>
      <c r="V345" s="424"/>
      <c r="W345" s="424"/>
      <c r="X345" s="424"/>
      <c r="Y345" s="431"/>
      <c r="Z345" s="424"/>
      <c r="AA345" s="424"/>
      <c r="AB345" s="424"/>
      <c r="AC345" s="424"/>
      <c r="AD345" s="424"/>
      <c r="AE345" s="424"/>
    </row>
    <row r="346" spans="2:31" ht="18" customHeight="1" x14ac:dyDescent="0.4">
      <c r="B346" s="191"/>
      <c r="C346" s="193"/>
      <c r="D346" s="97"/>
      <c r="E346" s="30"/>
      <c r="F346" s="105">
        <v>16</v>
      </c>
      <c r="G346" s="18" t="s">
        <v>485</v>
      </c>
      <c r="H346" s="18"/>
      <c r="I346" s="18"/>
      <c r="J346" s="18"/>
      <c r="K346" s="18"/>
      <c r="L346" s="424"/>
      <c r="M346" s="424"/>
      <c r="N346" s="424"/>
      <c r="O346" s="424"/>
      <c r="P346" s="424"/>
      <c r="Q346" s="424"/>
      <c r="R346" s="424"/>
      <c r="S346" s="424"/>
      <c r="T346" s="424"/>
      <c r="U346" s="424"/>
      <c r="V346" s="424"/>
      <c r="W346" s="424"/>
      <c r="X346" s="424"/>
      <c r="Y346" s="431"/>
      <c r="Z346" s="424"/>
      <c r="AA346" s="424"/>
      <c r="AB346" s="424"/>
      <c r="AC346" s="424"/>
      <c r="AD346" s="424"/>
      <c r="AE346" s="424"/>
    </row>
    <row r="347" spans="2:31" ht="18" customHeight="1" x14ac:dyDescent="0.4">
      <c r="B347" s="191"/>
      <c r="C347" s="193"/>
      <c r="D347" s="97"/>
      <c r="E347" s="30"/>
      <c r="F347" s="105">
        <v>17</v>
      </c>
      <c r="G347" s="18" t="s">
        <v>486</v>
      </c>
      <c r="H347" s="18"/>
      <c r="I347" s="18"/>
      <c r="J347" s="18"/>
      <c r="K347" s="18"/>
      <c r="L347" s="424"/>
      <c r="M347" s="424"/>
      <c r="N347" s="424"/>
      <c r="O347" s="424"/>
      <c r="P347" s="424"/>
      <c r="Q347" s="424"/>
      <c r="R347" s="424"/>
      <c r="S347" s="424"/>
      <c r="T347" s="424"/>
      <c r="U347" s="424"/>
      <c r="V347" s="424"/>
      <c r="W347" s="424"/>
      <c r="X347" s="424"/>
      <c r="Y347" s="431"/>
      <c r="Z347" s="424"/>
      <c r="AA347" s="424"/>
      <c r="AB347" s="424"/>
      <c r="AC347" s="424"/>
      <c r="AD347" s="424"/>
      <c r="AE347" s="424"/>
    </row>
    <row r="348" spans="2:31" ht="18" customHeight="1" x14ac:dyDescent="0.4">
      <c r="B348" s="191"/>
      <c r="C348" s="193"/>
      <c r="D348" s="97"/>
      <c r="E348" s="30"/>
      <c r="F348" s="105">
        <v>18</v>
      </c>
      <c r="G348" s="18" t="s">
        <v>487</v>
      </c>
      <c r="H348" s="18"/>
      <c r="I348" s="18"/>
      <c r="J348" s="18"/>
      <c r="K348" s="18"/>
      <c r="L348" s="424"/>
      <c r="M348" s="424"/>
      <c r="N348" s="424"/>
      <c r="O348" s="424"/>
      <c r="P348" s="424"/>
      <c r="Q348" s="424"/>
      <c r="R348" s="424"/>
      <c r="S348" s="424"/>
      <c r="T348" s="424"/>
      <c r="U348" s="424"/>
      <c r="V348" s="424"/>
      <c r="W348" s="424"/>
      <c r="X348" s="424"/>
      <c r="Y348" s="431"/>
      <c r="Z348" s="424"/>
      <c r="AA348" s="424"/>
      <c r="AB348" s="424"/>
      <c r="AC348" s="424"/>
      <c r="AD348" s="424"/>
      <c r="AE348" s="424"/>
    </row>
    <row r="349" spans="2:31" ht="18" customHeight="1" x14ac:dyDescent="0.4">
      <c r="B349" s="191"/>
      <c r="C349" s="193"/>
      <c r="D349" s="97"/>
      <c r="E349" s="30"/>
      <c r="F349" s="105">
        <v>19</v>
      </c>
      <c r="G349" s="18" t="s">
        <v>488</v>
      </c>
      <c r="H349" s="18"/>
      <c r="I349" s="18"/>
      <c r="J349" s="18"/>
      <c r="K349" s="18"/>
      <c r="L349" s="424"/>
      <c r="M349" s="424"/>
      <c r="N349" s="424"/>
      <c r="O349" s="424"/>
      <c r="P349" s="424"/>
      <c r="Q349" s="424"/>
      <c r="R349" s="424"/>
      <c r="S349" s="424"/>
      <c r="T349" s="424"/>
      <c r="U349" s="424"/>
      <c r="V349" s="424"/>
      <c r="W349" s="424"/>
      <c r="X349" s="424"/>
      <c r="Y349" s="431"/>
      <c r="Z349" s="424"/>
      <c r="AA349" s="424"/>
      <c r="AB349" s="424"/>
      <c r="AC349" s="424"/>
      <c r="AD349" s="424"/>
      <c r="AE349" s="424"/>
    </row>
    <row r="350" spans="2:31" ht="18" customHeight="1" x14ac:dyDescent="0.4">
      <c r="B350" s="191"/>
      <c r="C350" s="193"/>
      <c r="D350" s="97"/>
      <c r="E350" s="30"/>
      <c r="F350" s="105">
        <v>20</v>
      </c>
      <c r="G350" s="18" t="s">
        <v>489</v>
      </c>
      <c r="H350" s="18"/>
      <c r="I350" s="18"/>
      <c r="J350" s="18"/>
      <c r="K350" s="18"/>
      <c r="L350" s="424"/>
      <c r="M350" s="424"/>
      <c r="N350" s="424"/>
      <c r="O350" s="424"/>
      <c r="P350" s="424"/>
      <c r="Q350" s="424"/>
      <c r="R350" s="424"/>
      <c r="S350" s="424"/>
      <c r="T350" s="424"/>
      <c r="U350" s="424"/>
      <c r="V350" s="424"/>
      <c r="W350" s="424"/>
      <c r="X350" s="424"/>
      <c r="Y350" s="431"/>
      <c r="Z350" s="424"/>
      <c r="AA350" s="424"/>
      <c r="AB350" s="424"/>
      <c r="AC350" s="424"/>
      <c r="AD350" s="424"/>
      <c r="AE350" s="424"/>
    </row>
    <row r="351" spans="2:31" ht="18" customHeight="1" x14ac:dyDescent="0.4">
      <c r="B351" s="191"/>
      <c r="C351" s="193"/>
      <c r="D351" s="97"/>
      <c r="E351" s="30"/>
      <c r="F351" s="105">
        <v>21</v>
      </c>
      <c r="G351" s="18" t="s">
        <v>490</v>
      </c>
      <c r="H351" s="18"/>
      <c r="I351" s="18"/>
      <c r="J351" s="18"/>
      <c r="K351" s="18"/>
      <c r="L351" s="424"/>
      <c r="M351" s="424"/>
      <c r="N351" s="424"/>
      <c r="O351" s="424"/>
      <c r="P351" s="424"/>
      <c r="Q351" s="424"/>
      <c r="R351" s="424"/>
      <c r="S351" s="424"/>
      <c r="T351" s="424"/>
      <c r="U351" s="424"/>
      <c r="V351" s="424"/>
      <c r="W351" s="424"/>
      <c r="X351" s="424"/>
      <c r="Y351" s="431"/>
      <c r="Z351" s="424"/>
      <c r="AA351" s="424"/>
      <c r="AB351" s="424"/>
      <c r="AC351" s="424"/>
      <c r="AD351" s="424"/>
      <c r="AE351" s="424"/>
    </row>
    <row r="352" spans="2:31" ht="18" customHeight="1" x14ac:dyDescent="0.4">
      <c r="B352" s="191"/>
      <c r="C352" s="193"/>
      <c r="D352" s="97"/>
      <c r="E352" s="30"/>
      <c r="F352" s="105">
        <v>22</v>
      </c>
      <c r="G352" s="18" t="s">
        <v>491</v>
      </c>
      <c r="H352" s="18"/>
      <c r="I352" s="18"/>
      <c r="J352" s="18"/>
      <c r="K352" s="18"/>
      <c r="L352" s="424"/>
      <c r="M352" s="424"/>
      <c r="N352" s="424"/>
      <c r="O352" s="424"/>
      <c r="P352" s="424"/>
      <c r="Q352" s="424"/>
      <c r="R352" s="424"/>
      <c r="S352" s="424"/>
      <c r="T352" s="424"/>
      <c r="U352" s="424"/>
      <c r="V352" s="424"/>
      <c r="W352" s="424"/>
      <c r="X352" s="424"/>
      <c r="Y352" s="431"/>
      <c r="Z352" s="424"/>
      <c r="AA352" s="424"/>
      <c r="AB352" s="424"/>
      <c r="AC352" s="424"/>
      <c r="AD352" s="424"/>
      <c r="AE352" s="424"/>
    </row>
    <row r="353" spans="2:31" ht="18" customHeight="1" x14ac:dyDescent="0.4">
      <c r="B353" s="191"/>
      <c r="C353" s="193"/>
      <c r="D353" s="97"/>
      <c r="E353" s="30"/>
      <c r="F353" s="105">
        <v>23</v>
      </c>
      <c r="G353" s="18" t="s">
        <v>492</v>
      </c>
      <c r="H353" s="18"/>
      <c r="I353" s="18"/>
      <c r="J353" s="18"/>
      <c r="K353" s="18"/>
      <c r="L353" s="424"/>
      <c r="M353" s="424"/>
      <c r="N353" s="424"/>
      <c r="O353" s="424"/>
      <c r="P353" s="424"/>
      <c r="Q353" s="424"/>
      <c r="R353" s="424"/>
      <c r="S353" s="424"/>
      <c r="T353" s="424"/>
      <c r="U353" s="424"/>
      <c r="V353" s="424"/>
      <c r="W353" s="424"/>
      <c r="X353" s="424"/>
      <c r="Y353" s="431"/>
      <c r="Z353" s="424"/>
      <c r="AA353" s="424"/>
      <c r="AB353" s="424"/>
      <c r="AC353" s="424"/>
      <c r="AD353" s="424"/>
      <c r="AE353" s="424"/>
    </row>
    <row r="354" spans="2:31" ht="18" customHeight="1" x14ac:dyDescent="0.4">
      <c r="B354" s="191"/>
      <c r="C354" s="193"/>
      <c r="D354" s="97"/>
      <c r="E354" s="30"/>
      <c r="F354" s="105">
        <v>24</v>
      </c>
      <c r="G354" s="18" t="s">
        <v>493</v>
      </c>
      <c r="H354" s="18"/>
      <c r="I354" s="18"/>
      <c r="J354" s="18"/>
      <c r="K354" s="18"/>
      <c r="L354" s="424"/>
      <c r="M354" s="424"/>
      <c r="N354" s="424"/>
      <c r="O354" s="424"/>
      <c r="P354" s="424"/>
      <c r="Q354" s="424"/>
      <c r="R354" s="424"/>
      <c r="S354" s="424"/>
      <c r="T354" s="424"/>
      <c r="U354" s="424"/>
      <c r="V354" s="424"/>
      <c r="W354" s="424"/>
      <c r="X354" s="424"/>
      <c r="Y354" s="431"/>
      <c r="Z354" s="424"/>
      <c r="AA354" s="424"/>
      <c r="AB354" s="424"/>
      <c r="AC354" s="424"/>
      <c r="AD354" s="424"/>
      <c r="AE354" s="424"/>
    </row>
    <row r="355" spans="2:31" ht="18" customHeight="1" x14ac:dyDescent="0.4">
      <c r="B355" s="191"/>
      <c r="C355" s="193"/>
      <c r="D355" s="99"/>
      <c r="E355" s="54"/>
      <c r="F355" s="105">
        <v>25</v>
      </c>
      <c r="G355" s="18" t="s">
        <v>494</v>
      </c>
      <c r="H355" s="18"/>
      <c r="I355" s="18"/>
      <c r="J355" s="18"/>
      <c r="K355" s="18"/>
      <c r="L355" s="424"/>
      <c r="M355" s="424"/>
      <c r="N355" s="424"/>
      <c r="O355" s="424"/>
      <c r="P355" s="424"/>
      <c r="Q355" s="424"/>
      <c r="R355" s="424"/>
      <c r="S355" s="424"/>
      <c r="T355" s="424"/>
      <c r="U355" s="424"/>
      <c r="V355" s="424"/>
      <c r="W355" s="424"/>
      <c r="X355" s="424"/>
      <c r="Y355" s="431"/>
      <c r="Z355" s="424"/>
      <c r="AA355" s="424"/>
      <c r="AB355" s="424"/>
      <c r="AC355" s="424"/>
      <c r="AD355" s="424"/>
      <c r="AE355" s="424"/>
    </row>
    <row r="356" spans="2:31" ht="18" customHeight="1" x14ac:dyDescent="0.4">
      <c r="B356" s="191"/>
      <c r="C356" s="193"/>
      <c r="D356" s="166" t="s">
        <v>444</v>
      </c>
      <c r="E356" s="404"/>
      <c r="F356" s="165"/>
      <c r="G356" s="404"/>
      <c r="H356" s="404"/>
      <c r="I356" s="404"/>
      <c r="J356" s="404"/>
      <c r="K356" s="404"/>
      <c r="L356" s="423">
        <f>SUM(L357,L362,L367)</f>
        <v>0</v>
      </c>
      <c r="M356" s="423">
        <f t="shared" ref="M356:AE356" si="127">SUM(M357,M362,M367)</f>
        <v>0</v>
      </c>
      <c r="N356" s="423">
        <f t="shared" si="127"/>
        <v>0</v>
      </c>
      <c r="O356" s="423">
        <f t="shared" si="127"/>
        <v>0</v>
      </c>
      <c r="P356" s="423">
        <f t="shared" si="127"/>
        <v>0</v>
      </c>
      <c r="Q356" s="423">
        <f t="shared" si="127"/>
        <v>0</v>
      </c>
      <c r="R356" s="423">
        <f t="shared" si="127"/>
        <v>0</v>
      </c>
      <c r="S356" s="423">
        <f t="shared" si="127"/>
        <v>0</v>
      </c>
      <c r="T356" s="423">
        <f t="shared" si="127"/>
        <v>0</v>
      </c>
      <c r="U356" s="423">
        <f t="shared" si="127"/>
        <v>0</v>
      </c>
      <c r="V356" s="423">
        <f t="shared" si="127"/>
        <v>0</v>
      </c>
      <c r="W356" s="423">
        <f t="shared" si="127"/>
        <v>0</v>
      </c>
      <c r="X356" s="423">
        <f t="shared" si="127"/>
        <v>0</v>
      </c>
      <c r="Y356" s="423">
        <f t="shared" si="127"/>
        <v>0</v>
      </c>
      <c r="Z356" s="423">
        <f t="shared" si="127"/>
        <v>0</v>
      </c>
      <c r="AA356" s="423">
        <f t="shared" si="127"/>
        <v>0</v>
      </c>
      <c r="AB356" s="423">
        <f t="shared" si="127"/>
        <v>0</v>
      </c>
      <c r="AC356" s="423">
        <f t="shared" si="127"/>
        <v>0</v>
      </c>
      <c r="AD356" s="423">
        <f t="shared" si="127"/>
        <v>0</v>
      </c>
      <c r="AE356" s="423">
        <f t="shared" si="127"/>
        <v>0</v>
      </c>
    </row>
    <row r="357" spans="2:31" ht="18" customHeight="1" x14ac:dyDescent="0.4">
      <c r="B357" s="191"/>
      <c r="C357" s="193"/>
      <c r="D357" s="97"/>
      <c r="E357" s="16" t="s">
        <v>32</v>
      </c>
      <c r="F357" s="167"/>
      <c r="G357" s="24"/>
      <c r="H357" s="24"/>
      <c r="I357" s="24"/>
      <c r="J357" s="24"/>
      <c r="K357" s="24"/>
      <c r="L357" s="395">
        <f>SUM(L358:L361)</f>
        <v>0</v>
      </c>
      <c r="M357" s="395">
        <f t="shared" ref="M357:AE357" si="128">SUM(M358:M361)</f>
        <v>0</v>
      </c>
      <c r="N357" s="395">
        <f t="shared" si="128"/>
        <v>0</v>
      </c>
      <c r="O357" s="395">
        <f t="shared" si="128"/>
        <v>0</v>
      </c>
      <c r="P357" s="395">
        <f t="shared" si="128"/>
        <v>0</v>
      </c>
      <c r="Q357" s="395">
        <f t="shared" si="128"/>
        <v>0</v>
      </c>
      <c r="R357" s="395">
        <f t="shared" si="128"/>
        <v>0</v>
      </c>
      <c r="S357" s="395">
        <f t="shared" si="128"/>
        <v>0</v>
      </c>
      <c r="T357" s="395">
        <f t="shared" si="128"/>
        <v>0</v>
      </c>
      <c r="U357" s="395">
        <f t="shared" si="128"/>
        <v>0</v>
      </c>
      <c r="V357" s="395">
        <f t="shared" si="128"/>
        <v>0</v>
      </c>
      <c r="W357" s="395">
        <f t="shared" si="128"/>
        <v>0</v>
      </c>
      <c r="X357" s="395">
        <f t="shared" si="128"/>
        <v>0</v>
      </c>
      <c r="Y357" s="395">
        <f t="shared" si="128"/>
        <v>0</v>
      </c>
      <c r="Z357" s="395">
        <f t="shared" si="128"/>
        <v>0</v>
      </c>
      <c r="AA357" s="395">
        <f t="shared" si="128"/>
        <v>0</v>
      </c>
      <c r="AB357" s="395">
        <f t="shared" si="128"/>
        <v>0</v>
      </c>
      <c r="AC357" s="395">
        <f t="shared" si="128"/>
        <v>0</v>
      </c>
      <c r="AD357" s="395">
        <f t="shared" si="128"/>
        <v>0</v>
      </c>
      <c r="AE357" s="395">
        <f t="shared" si="128"/>
        <v>0</v>
      </c>
    </row>
    <row r="358" spans="2:31" ht="18" customHeight="1" x14ac:dyDescent="0.4">
      <c r="B358" s="191"/>
      <c r="C358" s="193"/>
      <c r="D358" s="97"/>
      <c r="E358" s="30"/>
      <c r="F358" s="105">
        <v>1</v>
      </c>
      <c r="G358" s="23"/>
      <c r="H358" s="24"/>
      <c r="I358" s="24"/>
      <c r="J358" s="24"/>
      <c r="K358" s="24"/>
      <c r="L358" s="424"/>
      <c r="M358" s="424"/>
      <c r="N358" s="424"/>
      <c r="O358" s="424"/>
      <c r="P358" s="424"/>
      <c r="Q358" s="424"/>
      <c r="R358" s="424"/>
      <c r="S358" s="424"/>
      <c r="T358" s="424"/>
      <c r="U358" s="424"/>
      <c r="V358" s="424"/>
      <c r="W358" s="424"/>
      <c r="X358" s="424"/>
      <c r="Y358" s="431"/>
      <c r="Z358" s="424"/>
      <c r="AA358" s="424"/>
      <c r="AB358" s="424"/>
      <c r="AC358" s="424"/>
      <c r="AD358" s="424"/>
      <c r="AE358" s="424"/>
    </row>
    <row r="359" spans="2:31" ht="18" customHeight="1" x14ac:dyDescent="0.4">
      <c r="B359" s="191"/>
      <c r="C359" s="193"/>
      <c r="D359" s="97"/>
      <c r="E359" s="30"/>
      <c r="F359" s="105">
        <v>2</v>
      </c>
      <c r="G359" s="23"/>
      <c r="H359" s="24"/>
      <c r="I359" s="24"/>
      <c r="J359" s="24"/>
      <c r="K359" s="24"/>
      <c r="L359" s="424"/>
      <c r="M359" s="424"/>
      <c r="N359" s="424"/>
      <c r="O359" s="424"/>
      <c r="P359" s="424"/>
      <c r="Q359" s="424"/>
      <c r="R359" s="424"/>
      <c r="S359" s="424"/>
      <c r="T359" s="424"/>
      <c r="U359" s="424"/>
      <c r="V359" s="424"/>
      <c r="W359" s="424"/>
      <c r="X359" s="424"/>
      <c r="Y359" s="431"/>
      <c r="Z359" s="424"/>
      <c r="AA359" s="424"/>
      <c r="AB359" s="424"/>
      <c r="AC359" s="424"/>
      <c r="AD359" s="424"/>
      <c r="AE359" s="424"/>
    </row>
    <row r="360" spans="2:31" ht="18" customHeight="1" x14ac:dyDescent="0.4">
      <c r="B360" s="191"/>
      <c r="C360" s="193"/>
      <c r="D360" s="97"/>
      <c r="E360" s="30"/>
      <c r="F360" s="105">
        <v>3</v>
      </c>
      <c r="G360" s="23"/>
      <c r="H360" s="24"/>
      <c r="I360" s="24"/>
      <c r="J360" s="24"/>
      <c r="K360" s="24"/>
      <c r="L360" s="424"/>
      <c r="M360" s="424"/>
      <c r="N360" s="424"/>
      <c r="O360" s="424"/>
      <c r="P360" s="424"/>
      <c r="Q360" s="424"/>
      <c r="R360" s="424"/>
      <c r="S360" s="424"/>
      <c r="T360" s="424"/>
      <c r="U360" s="424"/>
      <c r="V360" s="424"/>
      <c r="W360" s="424"/>
      <c r="X360" s="424"/>
      <c r="Y360" s="431"/>
      <c r="Z360" s="424"/>
      <c r="AA360" s="424"/>
      <c r="AB360" s="424"/>
      <c r="AC360" s="424"/>
      <c r="AD360" s="424"/>
      <c r="AE360" s="424"/>
    </row>
    <row r="361" spans="2:31" ht="18" customHeight="1" x14ac:dyDescent="0.4">
      <c r="B361" s="191"/>
      <c r="C361" s="193"/>
      <c r="D361" s="97"/>
      <c r="E361" s="54"/>
      <c r="F361" s="105"/>
      <c r="G361" s="23"/>
      <c r="H361" s="24"/>
      <c r="I361" s="24"/>
      <c r="J361" s="24"/>
      <c r="K361" s="24"/>
      <c r="L361" s="424"/>
      <c r="M361" s="424"/>
      <c r="N361" s="424"/>
      <c r="O361" s="424"/>
      <c r="P361" s="424"/>
      <c r="Q361" s="424"/>
      <c r="R361" s="424"/>
      <c r="S361" s="424"/>
      <c r="T361" s="424"/>
      <c r="U361" s="424"/>
      <c r="V361" s="424"/>
      <c r="W361" s="424"/>
      <c r="X361" s="424"/>
      <c r="Y361" s="431"/>
      <c r="Z361" s="424"/>
      <c r="AA361" s="424"/>
      <c r="AB361" s="424"/>
      <c r="AC361" s="424"/>
      <c r="AD361" s="424"/>
      <c r="AE361" s="424"/>
    </row>
    <row r="362" spans="2:31" ht="18" customHeight="1" x14ac:dyDescent="0.4">
      <c r="B362" s="191"/>
      <c r="C362" s="193"/>
      <c r="D362" s="97"/>
      <c r="E362" s="16" t="s">
        <v>551</v>
      </c>
      <c r="F362" s="167"/>
      <c r="G362" s="24"/>
      <c r="H362" s="24"/>
      <c r="I362" s="24"/>
      <c r="J362" s="24"/>
      <c r="K362" s="24"/>
      <c r="L362" s="395">
        <f>SUM(L363:L366)</f>
        <v>0</v>
      </c>
      <c r="M362" s="395">
        <f t="shared" ref="M362:AE362" si="129">SUM(M363:M366)</f>
        <v>0</v>
      </c>
      <c r="N362" s="395">
        <f t="shared" si="129"/>
        <v>0</v>
      </c>
      <c r="O362" s="395">
        <f t="shared" si="129"/>
        <v>0</v>
      </c>
      <c r="P362" s="395">
        <f t="shared" si="129"/>
        <v>0</v>
      </c>
      <c r="Q362" s="395">
        <f t="shared" si="129"/>
        <v>0</v>
      </c>
      <c r="R362" s="395">
        <f t="shared" si="129"/>
        <v>0</v>
      </c>
      <c r="S362" s="395">
        <f t="shared" si="129"/>
        <v>0</v>
      </c>
      <c r="T362" s="395">
        <f t="shared" si="129"/>
        <v>0</v>
      </c>
      <c r="U362" s="395">
        <f t="shared" si="129"/>
        <v>0</v>
      </c>
      <c r="V362" s="395">
        <f t="shared" si="129"/>
        <v>0</v>
      </c>
      <c r="W362" s="395">
        <f t="shared" si="129"/>
        <v>0</v>
      </c>
      <c r="X362" s="395">
        <f t="shared" si="129"/>
        <v>0</v>
      </c>
      <c r="Y362" s="395">
        <f t="shared" si="129"/>
        <v>0</v>
      </c>
      <c r="Z362" s="395">
        <f t="shared" si="129"/>
        <v>0</v>
      </c>
      <c r="AA362" s="395">
        <f t="shared" si="129"/>
        <v>0</v>
      </c>
      <c r="AB362" s="395">
        <f t="shared" si="129"/>
        <v>0</v>
      </c>
      <c r="AC362" s="395">
        <f t="shared" si="129"/>
        <v>0</v>
      </c>
      <c r="AD362" s="395">
        <f t="shared" si="129"/>
        <v>0</v>
      </c>
      <c r="AE362" s="395">
        <f t="shared" si="129"/>
        <v>0</v>
      </c>
    </row>
    <row r="363" spans="2:31" ht="18" customHeight="1" x14ac:dyDescent="0.4">
      <c r="B363" s="191"/>
      <c r="C363" s="193"/>
      <c r="D363" s="97"/>
      <c r="E363" s="30"/>
      <c r="F363" s="105">
        <v>1</v>
      </c>
      <c r="G363" s="23"/>
      <c r="H363" s="24"/>
      <c r="I363" s="24"/>
      <c r="J363" s="24"/>
      <c r="K363" s="24"/>
      <c r="L363" s="424"/>
      <c r="M363" s="424"/>
      <c r="N363" s="424"/>
      <c r="O363" s="424"/>
      <c r="P363" s="424"/>
      <c r="Q363" s="424"/>
      <c r="R363" s="424"/>
      <c r="S363" s="424"/>
      <c r="T363" s="424"/>
      <c r="U363" s="424"/>
      <c r="V363" s="424"/>
      <c r="W363" s="424"/>
      <c r="X363" s="424"/>
      <c r="Y363" s="431"/>
      <c r="Z363" s="424"/>
      <c r="AA363" s="424"/>
      <c r="AB363" s="424"/>
      <c r="AC363" s="424"/>
      <c r="AD363" s="424"/>
      <c r="AE363" s="424"/>
    </row>
    <row r="364" spans="2:31" ht="18" customHeight="1" x14ac:dyDescent="0.4">
      <c r="B364" s="191"/>
      <c r="C364" s="193"/>
      <c r="D364" s="97"/>
      <c r="E364" s="30"/>
      <c r="F364" s="105">
        <v>2</v>
      </c>
      <c r="G364" s="23"/>
      <c r="H364" s="24"/>
      <c r="I364" s="24"/>
      <c r="J364" s="24"/>
      <c r="K364" s="24"/>
      <c r="L364" s="424"/>
      <c r="M364" s="424"/>
      <c r="N364" s="424"/>
      <c r="O364" s="424"/>
      <c r="P364" s="424"/>
      <c r="Q364" s="424"/>
      <c r="R364" s="424"/>
      <c r="S364" s="424"/>
      <c r="T364" s="424"/>
      <c r="U364" s="424"/>
      <c r="V364" s="424"/>
      <c r="W364" s="424"/>
      <c r="X364" s="424"/>
      <c r="Y364" s="431"/>
      <c r="Z364" s="424"/>
      <c r="AA364" s="424"/>
      <c r="AB364" s="424"/>
      <c r="AC364" s="424"/>
      <c r="AD364" s="424"/>
      <c r="AE364" s="424"/>
    </row>
    <row r="365" spans="2:31" ht="18" customHeight="1" x14ac:dyDescent="0.4">
      <c r="B365" s="191"/>
      <c r="C365" s="193"/>
      <c r="D365" s="97"/>
      <c r="E365" s="30"/>
      <c r="F365" s="105">
        <v>3</v>
      </c>
      <c r="G365" s="23"/>
      <c r="H365" s="24"/>
      <c r="I365" s="24"/>
      <c r="J365" s="24"/>
      <c r="K365" s="24"/>
      <c r="L365" s="424"/>
      <c r="M365" s="424"/>
      <c r="N365" s="424"/>
      <c r="O365" s="424"/>
      <c r="P365" s="424"/>
      <c r="Q365" s="424"/>
      <c r="R365" s="424"/>
      <c r="S365" s="424"/>
      <c r="T365" s="424"/>
      <c r="U365" s="424"/>
      <c r="V365" s="424"/>
      <c r="W365" s="424"/>
      <c r="X365" s="424"/>
      <c r="Y365" s="431"/>
      <c r="Z365" s="424"/>
      <c r="AA365" s="424"/>
      <c r="AB365" s="424"/>
      <c r="AC365" s="424"/>
      <c r="AD365" s="424"/>
      <c r="AE365" s="424"/>
    </row>
    <row r="366" spans="2:31" ht="18" customHeight="1" x14ac:dyDescent="0.4">
      <c r="B366" s="191"/>
      <c r="C366" s="193"/>
      <c r="D366" s="97"/>
      <c r="E366" s="54"/>
      <c r="F366" s="105"/>
      <c r="G366" s="23"/>
      <c r="H366" s="24"/>
      <c r="I366" s="24"/>
      <c r="J366" s="24"/>
      <c r="K366" s="24"/>
      <c r="L366" s="424"/>
      <c r="M366" s="424"/>
      <c r="N366" s="424"/>
      <c r="O366" s="424"/>
      <c r="P366" s="424"/>
      <c r="Q366" s="424"/>
      <c r="R366" s="424"/>
      <c r="S366" s="424"/>
      <c r="T366" s="424"/>
      <c r="U366" s="424"/>
      <c r="V366" s="424"/>
      <c r="W366" s="424"/>
      <c r="X366" s="424"/>
      <c r="Y366" s="431"/>
      <c r="Z366" s="424"/>
      <c r="AA366" s="424"/>
      <c r="AB366" s="424"/>
      <c r="AC366" s="424"/>
      <c r="AD366" s="424"/>
      <c r="AE366" s="424"/>
    </row>
    <row r="367" spans="2:31" ht="18" customHeight="1" x14ac:dyDescent="0.4">
      <c r="B367" s="191"/>
      <c r="C367" s="193"/>
      <c r="D367" s="97"/>
      <c r="E367" s="16" t="s">
        <v>721</v>
      </c>
      <c r="F367" s="167"/>
      <c r="G367" s="24"/>
      <c r="H367" s="24"/>
      <c r="I367" s="24"/>
      <c r="J367" s="24"/>
      <c r="K367" s="24"/>
      <c r="L367" s="395">
        <f>SUM(L368:L371)</f>
        <v>0</v>
      </c>
      <c r="M367" s="395">
        <f t="shared" ref="M367:AE367" si="130">SUM(M368:M371)</f>
        <v>0</v>
      </c>
      <c r="N367" s="395">
        <f t="shared" si="130"/>
        <v>0</v>
      </c>
      <c r="O367" s="395">
        <f t="shared" si="130"/>
        <v>0</v>
      </c>
      <c r="P367" s="395">
        <f t="shared" si="130"/>
        <v>0</v>
      </c>
      <c r="Q367" s="395">
        <f t="shared" si="130"/>
        <v>0</v>
      </c>
      <c r="R367" s="395">
        <f t="shared" si="130"/>
        <v>0</v>
      </c>
      <c r="S367" s="395">
        <f t="shared" si="130"/>
        <v>0</v>
      </c>
      <c r="T367" s="395">
        <f t="shared" si="130"/>
        <v>0</v>
      </c>
      <c r="U367" s="395">
        <f t="shared" si="130"/>
        <v>0</v>
      </c>
      <c r="V367" s="395">
        <f t="shared" si="130"/>
        <v>0</v>
      </c>
      <c r="W367" s="395">
        <f t="shared" si="130"/>
        <v>0</v>
      </c>
      <c r="X367" s="395">
        <f t="shared" si="130"/>
        <v>0</v>
      </c>
      <c r="Y367" s="395">
        <f t="shared" si="130"/>
        <v>0</v>
      </c>
      <c r="Z367" s="395">
        <f t="shared" si="130"/>
        <v>0</v>
      </c>
      <c r="AA367" s="395">
        <f t="shared" si="130"/>
        <v>0</v>
      </c>
      <c r="AB367" s="395">
        <f t="shared" si="130"/>
        <v>0</v>
      </c>
      <c r="AC367" s="395">
        <f t="shared" si="130"/>
        <v>0</v>
      </c>
      <c r="AD367" s="395">
        <f t="shared" si="130"/>
        <v>0</v>
      </c>
      <c r="AE367" s="395">
        <f t="shared" si="130"/>
        <v>0</v>
      </c>
    </row>
    <row r="368" spans="2:31" ht="18" customHeight="1" x14ac:dyDescent="0.4">
      <c r="B368" s="191"/>
      <c r="C368" s="193"/>
      <c r="D368" s="97"/>
      <c r="E368" s="30"/>
      <c r="F368" s="105">
        <v>1</v>
      </c>
      <c r="G368" s="23"/>
      <c r="H368" s="24"/>
      <c r="I368" s="24"/>
      <c r="J368" s="24"/>
      <c r="K368" s="24"/>
      <c r="L368" s="424"/>
      <c r="M368" s="424"/>
      <c r="N368" s="424"/>
      <c r="O368" s="424"/>
      <c r="P368" s="424"/>
      <c r="Q368" s="424"/>
      <c r="R368" s="424"/>
      <c r="S368" s="424"/>
      <c r="T368" s="424"/>
      <c r="U368" s="424"/>
      <c r="V368" s="424"/>
      <c r="W368" s="424"/>
      <c r="X368" s="424"/>
      <c r="Y368" s="431"/>
      <c r="Z368" s="424"/>
      <c r="AA368" s="424"/>
      <c r="AB368" s="424"/>
      <c r="AC368" s="424"/>
      <c r="AD368" s="424"/>
      <c r="AE368" s="424"/>
    </row>
    <row r="369" spans="2:31" ht="18" customHeight="1" x14ac:dyDescent="0.4">
      <c r="B369" s="191"/>
      <c r="C369" s="193"/>
      <c r="D369" s="97"/>
      <c r="E369" s="30"/>
      <c r="F369" s="105">
        <v>2</v>
      </c>
      <c r="G369" s="23"/>
      <c r="H369" s="24"/>
      <c r="I369" s="24"/>
      <c r="J369" s="24"/>
      <c r="K369" s="24"/>
      <c r="L369" s="424"/>
      <c r="M369" s="424"/>
      <c r="N369" s="424"/>
      <c r="O369" s="424"/>
      <c r="P369" s="424"/>
      <c r="Q369" s="424"/>
      <c r="R369" s="424"/>
      <c r="S369" s="424"/>
      <c r="T369" s="424"/>
      <c r="U369" s="424"/>
      <c r="V369" s="424"/>
      <c r="W369" s="424"/>
      <c r="X369" s="424"/>
      <c r="Y369" s="431"/>
      <c r="Z369" s="424"/>
      <c r="AA369" s="424"/>
      <c r="AB369" s="424"/>
      <c r="AC369" s="424"/>
      <c r="AD369" s="424"/>
      <c r="AE369" s="424"/>
    </row>
    <row r="370" spans="2:31" ht="18" customHeight="1" x14ac:dyDescent="0.4">
      <c r="B370" s="191"/>
      <c r="C370" s="193"/>
      <c r="D370" s="97"/>
      <c r="E370" s="30"/>
      <c r="F370" s="105">
        <v>3</v>
      </c>
      <c r="G370" s="23"/>
      <c r="H370" s="24"/>
      <c r="I370" s="24"/>
      <c r="J370" s="24"/>
      <c r="K370" s="24"/>
      <c r="L370" s="424"/>
      <c r="M370" s="424"/>
      <c r="N370" s="424"/>
      <c r="O370" s="424"/>
      <c r="P370" s="424"/>
      <c r="Q370" s="424"/>
      <c r="R370" s="424"/>
      <c r="S370" s="424"/>
      <c r="T370" s="424"/>
      <c r="U370" s="424"/>
      <c r="V370" s="424"/>
      <c r="W370" s="424"/>
      <c r="X370" s="424"/>
      <c r="Y370" s="431"/>
      <c r="Z370" s="424"/>
      <c r="AA370" s="424"/>
      <c r="AB370" s="424"/>
      <c r="AC370" s="424"/>
      <c r="AD370" s="424"/>
      <c r="AE370" s="424"/>
    </row>
    <row r="371" spans="2:31" ht="18" customHeight="1" x14ac:dyDescent="0.4">
      <c r="B371" s="192"/>
      <c r="C371" s="194"/>
      <c r="D371" s="99"/>
      <c r="E371" s="54"/>
      <c r="F371" s="105"/>
      <c r="G371" s="23"/>
      <c r="H371" s="24"/>
      <c r="I371" s="24"/>
      <c r="J371" s="24"/>
      <c r="K371" s="24"/>
      <c r="L371" s="424"/>
      <c r="M371" s="424"/>
      <c r="N371" s="424"/>
      <c r="O371" s="424"/>
      <c r="P371" s="424"/>
      <c r="Q371" s="424"/>
      <c r="R371" s="424"/>
      <c r="S371" s="424"/>
      <c r="T371" s="424"/>
      <c r="U371" s="424"/>
      <c r="V371" s="424"/>
      <c r="W371" s="424"/>
      <c r="X371" s="424"/>
      <c r="Y371" s="431"/>
      <c r="Z371" s="424"/>
      <c r="AA371" s="424"/>
      <c r="AB371" s="424"/>
      <c r="AC371" s="424"/>
      <c r="AD371" s="424"/>
      <c r="AE371" s="424"/>
    </row>
    <row r="373" spans="2:31" ht="18" customHeight="1" x14ac:dyDescent="0.4">
      <c r="B373" s="107" t="s">
        <v>707</v>
      </c>
      <c r="AE373" s="416" t="s">
        <v>760</v>
      </c>
    </row>
    <row r="374" spans="2:31" ht="18" customHeight="1" x14ac:dyDescent="0.4">
      <c r="B374" s="107"/>
      <c r="I374" s="4"/>
      <c r="J374" s="4"/>
      <c r="K374" s="51" t="s">
        <v>624</v>
      </c>
      <c r="L374" s="44">
        <v>3</v>
      </c>
      <c r="M374" s="44">
        <v>4</v>
      </c>
      <c r="N374" s="44">
        <v>5</v>
      </c>
      <c r="O374" s="44">
        <v>6</v>
      </c>
      <c r="P374" s="44">
        <v>7</v>
      </c>
      <c r="Q374" s="44">
        <v>8</v>
      </c>
      <c r="R374" s="44">
        <v>9</v>
      </c>
      <c r="S374" s="44">
        <v>10</v>
      </c>
      <c r="T374" s="44">
        <v>11</v>
      </c>
      <c r="U374" s="44">
        <v>12</v>
      </c>
      <c r="V374" s="44">
        <v>13</v>
      </c>
      <c r="W374" s="44">
        <v>14</v>
      </c>
      <c r="X374" s="44">
        <v>15</v>
      </c>
      <c r="Y374" s="44">
        <v>16</v>
      </c>
      <c r="Z374" s="44">
        <v>17</v>
      </c>
      <c r="AA374" s="44">
        <v>18</v>
      </c>
      <c r="AB374" s="44">
        <v>19</v>
      </c>
      <c r="AC374" s="44">
        <v>20</v>
      </c>
      <c r="AD374" s="44">
        <v>21</v>
      </c>
      <c r="AE374" s="44">
        <v>22</v>
      </c>
    </row>
    <row r="375" spans="2:31" ht="18" customHeight="1" x14ac:dyDescent="0.4">
      <c r="B375" s="107"/>
      <c r="I375" s="4"/>
      <c r="J375" s="4"/>
      <c r="K375" s="51" t="s">
        <v>691</v>
      </c>
      <c r="L375" s="102">
        <v>1</v>
      </c>
      <c r="M375" s="102">
        <v>2</v>
      </c>
      <c r="N375" s="102">
        <v>3</v>
      </c>
      <c r="O375" s="102">
        <v>4</v>
      </c>
      <c r="P375" s="102">
        <v>5</v>
      </c>
      <c r="Q375" s="102">
        <v>6</v>
      </c>
      <c r="R375" s="102">
        <v>7</v>
      </c>
      <c r="S375" s="102">
        <v>8</v>
      </c>
      <c r="T375" s="102">
        <v>9</v>
      </c>
      <c r="U375" s="102">
        <v>10</v>
      </c>
      <c r="V375" s="102">
        <v>11</v>
      </c>
      <c r="W375" s="102">
        <v>12</v>
      </c>
      <c r="X375" s="102">
        <v>13</v>
      </c>
      <c r="Y375" s="102">
        <v>14</v>
      </c>
      <c r="Z375" s="102">
        <v>15</v>
      </c>
      <c r="AA375" s="102">
        <v>16</v>
      </c>
      <c r="AB375" s="102">
        <v>17</v>
      </c>
      <c r="AC375" s="102">
        <v>18</v>
      </c>
      <c r="AD375" s="102">
        <v>19</v>
      </c>
      <c r="AE375" s="102">
        <v>20</v>
      </c>
    </row>
    <row r="376" spans="2:31" ht="18" customHeight="1" x14ac:dyDescent="0.4">
      <c r="B376" s="148" t="s">
        <v>33</v>
      </c>
      <c r="C376" s="201"/>
      <c r="D376" s="202"/>
      <c r="E376" s="202"/>
      <c r="F376" s="202"/>
      <c r="G376" s="202"/>
      <c r="H376" s="202"/>
      <c r="I376" s="202"/>
      <c r="J376" s="202"/>
      <c r="K376" s="203"/>
      <c r="L376" s="425">
        <f>SUM(L377,L380)</f>
        <v>24907539</v>
      </c>
      <c r="M376" s="425">
        <f t="shared" ref="M376:AE376" si="131">SUM(M377,M380)</f>
        <v>24907539</v>
      </c>
      <c r="N376" s="425">
        <f t="shared" si="131"/>
        <v>24917979</v>
      </c>
      <c r="O376" s="425">
        <f t="shared" si="131"/>
        <v>24907539</v>
      </c>
      <c r="P376" s="425">
        <f t="shared" si="131"/>
        <v>24907539</v>
      </c>
      <c r="Q376" s="425">
        <f t="shared" si="131"/>
        <v>24907539</v>
      </c>
      <c r="R376" s="425">
        <f t="shared" si="131"/>
        <v>24917979</v>
      </c>
      <c r="S376" s="425">
        <f t="shared" si="131"/>
        <v>24907539</v>
      </c>
      <c r="T376" s="425">
        <f t="shared" si="131"/>
        <v>24907539</v>
      </c>
      <c r="U376" s="425">
        <f t="shared" si="131"/>
        <v>24907539</v>
      </c>
      <c r="V376" s="425">
        <f t="shared" si="131"/>
        <v>24917979</v>
      </c>
      <c r="W376" s="425">
        <f t="shared" si="131"/>
        <v>24907539</v>
      </c>
      <c r="X376" s="425">
        <f t="shared" si="131"/>
        <v>24907539</v>
      </c>
      <c r="Y376" s="425">
        <f t="shared" si="131"/>
        <v>24907539</v>
      </c>
      <c r="Z376" s="425">
        <f t="shared" si="131"/>
        <v>24917979</v>
      </c>
      <c r="AA376" s="425">
        <f t="shared" si="131"/>
        <v>24907539</v>
      </c>
      <c r="AB376" s="425">
        <f t="shared" si="131"/>
        <v>24907539</v>
      </c>
      <c r="AC376" s="425">
        <f t="shared" si="131"/>
        <v>24907539</v>
      </c>
      <c r="AD376" s="425">
        <f t="shared" si="131"/>
        <v>24917979</v>
      </c>
      <c r="AE376" s="425">
        <f t="shared" si="131"/>
        <v>24907539</v>
      </c>
    </row>
    <row r="377" spans="2:31" ht="18" customHeight="1" x14ac:dyDescent="0.4">
      <c r="B377" s="98"/>
      <c r="C377" s="211" t="s">
        <v>626</v>
      </c>
      <c r="D377" s="209"/>
      <c r="E377" s="209"/>
      <c r="F377" s="209"/>
      <c r="G377" s="209"/>
      <c r="H377" s="209"/>
      <c r="I377" s="209"/>
      <c r="J377" s="209"/>
      <c r="K377" s="210"/>
      <c r="L377" s="426">
        <f>SUM(L378:L379)</f>
        <v>3917253</v>
      </c>
      <c r="M377" s="426">
        <f t="shared" ref="M377:AE377" si="132">SUM(M378:M379)</f>
        <v>3917253</v>
      </c>
      <c r="N377" s="426">
        <f t="shared" si="132"/>
        <v>3927693</v>
      </c>
      <c r="O377" s="426">
        <f t="shared" si="132"/>
        <v>3917253</v>
      </c>
      <c r="P377" s="426">
        <f t="shared" si="132"/>
        <v>3917253</v>
      </c>
      <c r="Q377" s="426">
        <f t="shared" si="132"/>
        <v>3917253</v>
      </c>
      <c r="R377" s="426">
        <f t="shared" si="132"/>
        <v>3927693</v>
      </c>
      <c r="S377" s="426">
        <f t="shared" si="132"/>
        <v>3917253</v>
      </c>
      <c r="T377" s="426">
        <f t="shared" si="132"/>
        <v>3917253</v>
      </c>
      <c r="U377" s="426">
        <f t="shared" si="132"/>
        <v>3917253</v>
      </c>
      <c r="V377" s="426">
        <f t="shared" si="132"/>
        <v>3927693</v>
      </c>
      <c r="W377" s="426">
        <f t="shared" si="132"/>
        <v>3917253</v>
      </c>
      <c r="X377" s="426">
        <f t="shared" si="132"/>
        <v>3917253</v>
      </c>
      <c r="Y377" s="426">
        <f t="shared" si="132"/>
        <v>3917253</v>
      </c>
      <c r="Z377" s="426">
        <f t="shared" si="132"/>
        <v>3927693</v>
      </c>
      <c r="AA377" s="426">
        <f t="shared" si="132"/>
        <v>3917253</v>
      </c>
      <c r="AB377" s="426">
        <f t="shared" si="132"/>
        <v>3917253</v>
      </c>
      <c r="AC377" s="426">
        <f t="shared" si="132"/>
        <v>3917253</v>
      </c>
      <c r="AD377" s="426">
        <f t="shared" si="132"/>
        <v>3927693</v>
      </c>
      <c r="AE377" s="426">
        <f t="shared" si="132"/>
        <v>3917253</v>
      </c>
    </row>
    <row r="378" spans="2:31" ht="18" customHeight="1" x14ac:dyDescent="0.4">
      <c r="B378" s="216"/>
      <c r="C378" s="60"/>
      <c r="D378" s="188" t="s">
        <v>37</v>
      </c>
      <c r="E378" s="406"/>
      <c r="F378" s="406"/>
      <c r="G378" s="406"/>
      <c r="H378" s="406"/>
      <c r="I378" s="406"/>
      <c r="J378" s="406"/>
      <c r="K378" s="407"/>
      <c r="L378" s="427">
        <f t="shared" ref="L378:AE378" si="133">SUM(L177,L191)</f>
        <v>3917253</v>
      </c>
      <c r="M378" s="427">
        <f t="shared" si="133"/>
        <v>3917253</v>
      </c>
      <c r="N378" s="427">
        <f t="shared" si="133"/>
        <v>3927693</v>
      </c>
      <c r="O378" s="427">
        <f t="shared" si="133"/>
        <v>3917253</v>
      </c>
      <c r="P378" s="427">
        <f t="shared" si="133"/>
        <v>3917253</v>
      </c>
      <c r="Q378" s="427">
        <f t="shared" si="133"/>
        <v>3917253</v>
      </c>
      <c r="R378" s="427">
        <f t="shared" si="133"/>
        <v>3927693</v>
      </c>
      <c r="S378" s="427">
        <f t="shared" si="133"/>
        <v>3917253</v>
      </c>
      <c r="T378" s="427">
        <f t="shared" si="133"/>
        <v>3917253</v>
      </c>
      <c r="U378" s="427">
        <f t="shared" si="133"/>
        <v>3917253</v>
      </c>
      <c r="V378" s="427">
        <f t="shared" si="133"/>
        <v>3927693</v>
      </c>
      <c r="W378" s="427">
        <f t="shared" si="133"/>
        <v>3917253</v>
      </c>
      <c r="X378" s="427">
        <f t="shared" si="133"/>
        <v>3917253</v>
      </c>
      <c r="Y378" s="427">
        <f t="shared" si="133"/>
        <v>3917253</v>
      </c>
      <c r="Z378" s="427">
        <f t="shared" si="133"/>
        <v>3927693</v>
      </c>
      <c r="AA378" s="427">
        <f t="shared" si="133"/>
        <v>3917253</v>
      </c>
      <c r="AB378" s="427">
        <f t="shared" si="133"/>
        <v>3917253</v>
      </c>
      <c r="AC378" s="427">
        <f t="shared" si="133"/>
        <v>3917253</v>
      </c>
      <c r="AD378" s="427">
        <f t="shared" si="133"/>
        <v>3927693</v>
      </c>
      <c r="AE378" s="427">
        <f t="shared" si="133"/>
        <v>3917253</v>
      </c>
    </row>
    <row r="379" spans="2:31" ht="18" customHeight="1" x14ac:dyDescent="0.4">
      <c r="B379" s="217"/>
      <c r="C379" s="207"/>
      <c r="D379" s="208" t="s">
        <v>407</v>
      </c>
      <c r="E379" s="386"/>
      <c r="F379" s="387"/>
      <c r="G379" s="387"/>
      <c r="H379" s="387"/>
      <c r="I379" s="387"/>
      <c r="J379" s="387"/>
      <c r="K379" s="388"/>
      <c r="L379" s="427">
        <f t="shared" ref="L379:AE379" si="134">SUM(L243,L258,L263,L268)</f>
        <v>0</v>
      </c>
      <c r="M379" s="427">
        <f t="shared" si="134"/>
        <v>0</v>
      </c>
      <c r="N379" s="427">
        <f t="shared" si="134"/>
        <v>0</v>
      </c>
      <c r="O379" s="427">
        <f t="shared" si="134"/>
        <v>0</v>
      </c>
      <c r="P379" s="427">
        <f t="shared" si="134"/>
        <v>0</v>
      </c>
      <c r="Q379" s="427">
        <f t="shared" si="134"/>
        <v>0</v>
      </c>
      <c r="R379" s="427">
        <f t="shared" si="134"/>
        <v>0</v>
      </c>
      <c r="S379" s="427">
        <f t="shared" si="134"/>
        <v>0</v>
      </c>
      <c r="T379" s="427">
        <f t="shared" si="134"/>
        <v>0</v>
      </c>
      <c r="U379" s="427">
        <f t="shared" si="134"/>
        <v>0</v>
      </c>
      <c r="V379" s="427">
        <f t="shared" si="134"/>
        <v>0</v>
      </c>
      <c r="W379" s="427">
        <f t="shared" si="134"/>
        <v>0</v>
      </c>
      <c r="X379" s="427">
        <f t="shared" si="134"/>
        <v>0</v>
      </c>
      <c r="Y379" s="427">
        <f t="shared" si="134"/>
        <v>0</v>
      </c>
      <c r="Z379" s="427">
        <f t="shared" si="134"/>
        <v>0</v>
      </c>
      <c r="AA379" s="427">
        <f t="shared" si="134"/>
        <v>0</v>
      </c>
      <c r="AB379" s="427">
        <f t="shared" si="134"/>
        <v>0</v>
      </c>
      <c r="AC379" s="427">
        <f t="shared" si="134"/>
        <v>0</v>
      </c>
      <c r="AD379" s="427">
        <f t="shared" si="134"/>
        <v>0</v>
      </c>
      <c r="AE379" s="427">
        <f t="shared" si="134"/>
        <v>0</v>
      </c>
    </row>
    <row r="380" spans="2:31" ht="18" customHeight="1" x14ac:dyDescent="0.4">
      <c r="B380" s="217"/>
      <c r="C380" s="215" t="s">
        <v>627</v>
      </c>
      <c r="D380" s="212"/>
      <c r="E380" s="389"/>
      <c r="F380" s="389"/>
      <c r="G380" s="389"/>
      <c r="H380" s="389"/>
      <c r="I380" s="389"/>
      <c r="J380" s="389"/>
      <c r="K380" s="390"/>
      <c r="L380" s="426">
        <f>SUM(L381:L383)</f>
        <v>20990286</v>
      </c>
      <c r="M380" s="426">
        <f t="shared" ref="M380:AE380" si="135">SUM(M381:M383)</f>
        <v>20990286</v>
      </c>
      <c r="N380" s="426">
        <f t="shared" si="135"/>
        <v>20990286</v>
      </c>
      <c r="O380" s="426">
        <f t="shared" si="135"/>
        <v>20990286</v>
      </c>
      <c r="P380" s="426">
        <f t="shared" si="135"/>
        <v>20990286</v>
      </c>
      <c r="Q380" s="426">
        <f t="shared" si="135"/>
        <v>20990286</v>
      </c>
      <c r="R380" s="426">
        <f t="shared" si="135"/>
        <v>20990286</v>
      </c>
      <c r="S380" s="426">
        <f t="shared" si="135"/>
        <v>20990286</v>
      </c>
      <c r="T380" s="426">
        <f t="shared" si="135"/>
        <v>20990286</v>
      </c>
      <c r="U380" s="426">
        <f t="shared" si="135"/>
        <v>20990286</v>
      </c>
      <c r="V380" s="426">
        <f t="shared" si="135"/>
        <v>20990286</v>
      </c>
      <c r="W380" s="426">
        <f t="shared" si="135"/>
        <v>20990286</v>
      </c>
      <c r="X380" s="426">
        <f t="shared" si="135"/>
        <v>20990286</v>
      </c>
      <c r="Y380" s="426">
        <f t="shared" si="135"/>
        <v>20990286</v>
      </c>
      <c r="Z380" s="426">
        <f t="shared" si="135"/>
        <v>20990286</v>
      </c>
      <c r="AA380" s="426">
        <f t="shared" si="135"/>
        <v>20990286</v>
      </c>
      <c r="AB380" s="426">
        <f t="shared" si="135"/>
        <v>20990286</v>
      </c>
      <c r="AC380" s="426">
        <f t="shared" si="135"/>
        <v>20990286</v>
      </c>
      <c r="AD380" s="426">
        <f t="shared" si="135"/>
        <v>20990286</v>
      </c>
      <c r="AE380" s="426">
        <f t="shared" si="135"/>
        <v>20990286</v>
      </c>
    </row>
    <row r="381" spans="2:31" ht="18" customHeight="1" x14ac:dyDescent="0.4">
      <c r="B381" s="217"/>
      <c r="C381" s="206"/>
      <c r="D381" s="23" t="s">
        <v>36</v>
      </c>
      <c r="E381" s="391"/>
      <c r="F381" s="391"/>
      <c r="G381" s="391"/>
      <c r="H381" s="391"/>
      <c r="I381" s="391"/>
      <c r="J381" s="391"/>
      <c r="K381" s="392"/>
      <c r="L381" s="41">
        <v>11824310</v>
      </c>
      <c r="M381" s="428">
        <f>L381</f>
        <v>11824310</v>
      </c>
      <c r="N381" s="428">
        <f t="shared" ref="N381:AE383" si="136">M381</f>
        <v>11824310</v>
      </c>
      <c r="O381" s="428">
        <f t="shared" si="136"/>
        <v>11824310</v>
      </c>
      <c r="P381" s="428">
        <f t="shared" si="136"/>
        <v>11824310</v>
      </c>
      <c r="Q381" s="428">
        <f t="shared" si="136"/>
        <v>11824310</v>
      </c>
      <c r="R381" s="428">
        <f t="shared" si="136"/>
        <v>11824310</v>
      </c>
      <c r="S381" s="428">
        <f t="shared" si="136"/>
        <v>11824310</v>
      </c>
      <c r="T381" s="428">
        <f t="shared" si="136"/>
        <v>11824310</v>
      </c>
      <c r="U381" s="428">
        <f t="shared" si="136"/>
        <v>11824310</v>
      </c>
      <c r="V381" s="428">
        <f t="shared" si="136"/>
        <v>11824310</v>
      </c>
      <c r="W381" s="428">
        <f t="shared" si="136"/>
        <v>11824310</v>
      </c>
      <c r="X381" s="428">
        <f t="shared" si="136"/>
        <v>11824310</v>
      </c>
      <c r="Y381" s="428">
        <f t="shared" si="136"/>
        <v>11824310</v>
      </c>
      <c r="Z381" s="428">
        <f t="shared" si="136"/>
        <v>11824310</v>
      </c>
      <c r="AA381" s="428">
        <f t="shared" si="136"/>
        <v>11824310</v>
      </c>
      <c r="AB381" s="428">
        <f t="shared" si="136"/>
        <v>11824310</v>
      </c>
      <c r="AC381" s="428">
        <f t="shared" si="136"/>
        <v>11824310</v>
      </c>
      <c r="AD381" s="428">
        <f t="shared" si="136"/>
        <v>11824310</v>
      </c>
      <c r="AE381" s="428">
        <f t="shared" si="136"/>
        <v>11824310</v>
      </c>
    </row>
    <row r="382" spans="2:31" ht="18" customHeight="1" x14ac:dyDescent="0.4">
      <c r="B382" s="217"/>
      <c r="C382" s="206"/>
      <c r="D382" s="27" t="s">
        <v>34</v>
      </c>
      <c r="E382" s="391"/>
      <c r="F382" s="391"/>
      <c r="G382" s="391"/>
      <c r="H382" s="391"/>
      <c r="I382" s="391"/>
      <c r="J382" s="391"/>
      <c r="K382" s="392"/>
      <c r="L382" s="41">
        <v>6415503</v>
      </c>
      <c r="M382" s="428">
        <f t="shared" ref="M382:AB383" si="137">L382</f>
        <v>6415503</v>
      </c>
      <c r="N382" s="428">
        <f t="shared" si="137"/>
        <v>6415503</v>
      </c>
      <c r="O382" s="428">
        <f t="shared" si="137"/>
        <v>6415503</v>
      </c>
      <c r="P382" s="428">
        <f t="shared" si="137"/>
        <v>6415503</v>
      </c>
      <c r="Q382" s="428">
        <f t="shared" si="137"/>
        <v>6415503</v>
      </c>
      <c r="R382" s="428">
        <f t="shared" si="137"/>
        <v>6415503</v>
      </c>
      <c r="S382" s="428">
        <f t="shared" si="137"/>
        <v>6415503</v>
      </c>
      <c r="T382" s="428">
        <f t="shared" si="137"/>
        <v>6415503</v>
      </c>
      <c r="U382" s="428">
        <f t="shared" si="137"/>
        <v>6415503</v>
      </c>
      <c r="V382" s="428">
        <f t="shared" si="137"/>
        <v>6415503</v>
      </c>
      <c r="W382" s="428">
        <f t="shared" si="137"/>
        <v>6415503</v>
      </c>
      <c r="X382" s="428">
        <f t="shared" si="137"/>
        <v>6415503</v>
      </c>
      <c r="Y382" s="428">
        <f t="shared" si="137"/>
        <v>6415503</v>
      </c>
      <c r="Z382" s="428">
        <f t="shared" si="137"/>
        <v>6415503</v>
      </c>
      <c r="AA382" s="428">
        <f t="shared" si="137"/>
        <v>6415503</v>
      </c>
      <c r="AB382" s="428">
        <f t="shared" si="137"/>
        <v>6415503</v>
      </c>
      <c r="AC382" s="428">
        <f t="shared" si="136"/>
        <v>6415503</v>
      </c>
      <c r="AD382" s="428">
        <f t="shared" si="136"/>
        <v>6415503</v>
      </c>
      <c r="AE382" s="428">
        <f t="shared" si="136"/>
        <v>6415503</v>
      </c>
    </row>
    <row r="383" spans="2:31" ht="18" customHeight="1" x14ac:dyDescent="0.4">
      <c r="B383" s="218"/>
      <c r="C383" s="207"/>
      <c r="D383" s="27" t="s">
        <v>35</v>
      </c>
      <c r="E383" s="391"/>
      <c r="F383" s="391"/>
      <c r="G383" s="391"/>
      <c r="H383" s="391"/>
      <c r="I383" s="391"/>
      <c r="J383" s="391"/>
      <c r="K383" s="392"/>
      <c r="L383" s="41">
        <v>2750473</v>
      </c>
      <c r="M383" s="428">
        <f t="shared" si="137"/>
        <v>2750473</v>
      </c>
      <c r="N383" s="428">
        <f t="shared" si="136"/>
        <v>2750473</v>
      </c>
      <c r="O383" s="428">
        <f t="shared" si="136"/>
        <v>2750473</v>
      </c>
      <c r="P383" s="428">
        <f t="shared" si="136"/>
        <v>2750473</v>
      </c>
      <c r="Q383" s="428">
        <f t="shared" si="136"/>
        <v>2750473</v>
      </c>
      <c r="R383" s="428">
        <f t="shared" si="136"/>
        <v>2750473</v>
      </c>
      <c r="S383" s="428">
        <f t="shared" si="136"/>
        <v>2750473</v>
      </c>
      <c r="T383" s="428">
        <f t="shared" si="136"/>
        <v>2750473</v>
      </c>
      <c r="U383" s="428">
        <f t="shared" si="136"/>
        <v>2750473</v>
      </c>
      <c r="V383" s="428">
        <f t="shared" si="136"/>
        <v>2750473</v>
      </c>
      <c r="W383" s="428">
        <f t="shared" si="136"/>
        <v>2750473</v>
      </c>
      <c r="X383" s="428">
        <f t="shared" si="136"/>
        <v>2750473</v>
      </c>
      <c r="Y383" s="428">
        <f t="shared" si="136"/>
        <v>2750473</v>
      </c>
      <c r="Z383" s="428">
        <f t="shared" si="136"/>
        <v>2750473</v>
      </c>
      <c r="AA383" s="428">
        <f t="shared" si="136"/>
        <v>2750473</v>
      </c>
      <c r="AB383" s="428">
        <f t="shared" si="136"/>
        <v>2750473</v>
      </c>
      <c r="AC383" s="428">
        <f t="shared" si="136"/>
        <v>2750473</v>
      </c>
      <c r="AD383" s="428">
        <f t="shared" si="136"/>
        <v>2750473</v>
      </c>
      <c r="AE383" s="428">
        <f t="shared" si="136"/>
        <v>2750473</v>
      </c>
    </row>
    <row r="384" spans="2:31" ht="18" customHeight="1" x14ac:dyDescent="0.4">
      <c r="B384" s="173" t="s">
        <v>454</v>
      </c>
      <c r="C384" s="219"/>
      <c r="D384" s="219"/>
      <c r="E384" s="277"/>
      <c r="F384" s="277"/>
      <c r="G384" s="277"/>
      <c r="H384" s="277"/>
      <c r="I384" s="277"/>
      <c r="J384" s="277"/>
      <c r="K384" s="393"/>
      <c r="L384" s="429">
        <f>SUM(L385)</f>
        <v>2914890</v>
      </c>
      <c r="M384" s="429">
        <f t="shared" ref="M384:AE384" si="138">SUM(M385)</f>
        <v>2914890</v>
      </c>
      <c r="N384" s="429">
        <f t="shared" si="138"/>
        <v>2922876</v>
      </c>
      <c r="O384" s="429">
        <f t="shared" si="138"/>
        <v>2914890</v>
      </c>
      <c r="P384" s="429">
        <f t="shared" si="138"/>
        <v>2914890</v>
      </c>
      <c r="Q384" s="429">
        <f t="shared" si="138"/>
        <v>2914890</v>
      </c>
      <c r="R384" s="429">
        <f t="shared" si="138"/>
        <v>2922876</v>
      </c>
      <c r="S384" s="429">
        <f t="shared" si="138"/>
        <v>2914890</v>
      </c>
      <c r="T384" s="429">
        <f t="shared" si="138"/>
        <v>2914890</v>
      </c>
      <c r="U384" s="429">
        <f t="shared" si="138"/>
        <v>2914890</v>
      </c>
      <c r="V384" s="429">
        <f t="shared" si="138"/>
        <v>2922876</v>
      </c>
      <c r="W384" s="429">
        <f t="shared" si="138"/>
        <v>2914890</v>
      </c>
      <c r="X384" s="429">
        <f t="shared" si="138"/>
        <v>2914890</v>
      </c>
      <c r="Y384" s="429">
        <f t="shared" si="138"/>
        <v>2914890</v>
      </c>
      <c r="Z384" s="429">
        <f t="shared" si="138"/>
        <v>2922876</v>
      </c>
      <c r="AA384" s="429">
        <f t="shared" si="138"/>
        <v>2914890</v>
      </c>
      <c r="AB384" s="429">
        <f t="shared" si="138"/>
        <v>2914890</v>
      </c>
      <c r="AC384" s="429">
        <f t="shared" si="138"/>
        <v>2914890</v>
      </c>
      <c r="AD384" s="429">
        <f t="shared" si="138"/>
        <v>2922876</v>
      </c>
      <c r="AE384" s="429">
        <f t="shared" si="138"/>
        <v>2914890</v>
      </c>
    </row>
    <row r="385" spans="2:31" ht="18" customHeight="1" x14ac:dyDescent="0.4">
      <c r="B385" s="220"/>
      <c r="C385" s="211" t="s">
        <v>626</v>
      </c>
      <c r="D385" s="209"/>
      <c r="E385" s="209"/>
      <c r="F385" s="209"/>
      <c r="G385" s="209"/>
      <c r="H385" s="209"/>
      <c r="I385" s="209"/>
      <c r="J385" s="209"/>
      <c r="K385" s="210"/>
      <c r="L385" s="426">
        <f>SUM(L386:L387)</f>
        <v>2914890</v>
      </c>
      <c r="M385" s="426">
        <f t="shared" ref="M385:AE385" si="139">SUM(M386:M387)</f>
        <v>2914890</v>
      </c>
      <c r="N385" s="426">
        <f t="shared" si="139"/>
        <v>2922876</v>
      </c>
      <c r="O385" s="426">
        <f t="shared" si="139"/>
        <v>2914890</v>
      </c>
      <c r="P385" s="426">
        <f t="shared" si="139"/>
        <v>2914890</v>
      </c>
      <c r="Q385" s="426">
        <f t="shared" si="139"/>
        <v>2914890</v>
      </c>
      <c r="R385" s="426">
        <f t="shared" si="139"/>
        <v>2922876</v>
      </c>
      <c r="S385" s="426">
        <f t="shared" si="139"/>
        <v>2914890</v>
      </c>
      <c r="T385" s="426">
        <f t="shared" si="139"/>
        <v>2914890</v>
      </c>
      <c r="U385" s="426">
        <f t="shared" si="139"/>
        <v>2914890</v>
      </c>
      <c r="V385" s="426">
        <f t="shared" si="139"/>
        <v>2922876</v>
      </c>
      <c r="W385" s="426">
        <f t="shared" si="139"/>
        <v>2914890</v>
      </c>
      <c r="X385" s="426">
        <f t="shared" si="139"/>
        <v>2914890</v>
      </c>
      <c r="Y385" s="426">
        <f t="shared" si="139"/>
        <v>2914890</v>
      </c>
      <c r="Z385" s="426">
        <f t="shared" si="139"/>
        <v>2922876</v>
      </c>
      <c r="AA385" s="426">
        <f t="shared" si="139"/>
        <v>2914890</v>
      </c>
      <c r="AB385" s="426">
        <f t="shared" si="139"/>
        <v>2914890</v>
      </c>
      <c r="AC385" s="426">
        <f t="shared" si="139"/>
        <v>2914890</v>
      </c>
      <c r="AD385" s="426">
        <f t="shared" si="139"/>
        <v>2922876</v>
      </c>
      <c r="AE385" s="426">
        <f t="shared" si="139"/>
        <v>2914890</v>
      </c>
    </row>
    <row r="386" spans="2:31" ht="18" customHeight="1" x14ac:dyDescent="0.4">
      <c r="B386" s="220"/>
      <c r="C386" s="60"/>
      <c r="D386" s="188" t="s">
        <v>37</v>
      </c>
      <c r="E386" s="406"/>
      <c r="F386" s="406"/>
      <c r="G386" s="406"/>
      <c r="H386" s="406"/>
      <c r="I386" s="406"/>
      <c r="J386" s="406"/>
      <c r="K386" s="407"/>
      <c r="L386" s="428">
        <f>SUM(L276,L302)</f>
        <v>2914890</v>
      </c>
      <c r="M386" s="428">
        <f t="shared" ref="M386:AE386" si="140">SUM(M276,M302)</f>
        <v>2914890</v>
      </c>
      <c r="N386" s="428">
        <f t="shared" si="140"/>
        <v>2922876</v>
      </c>
      <c r="O386" s="428">
        <f t="shared" si="140"/>
        <v>2914890</v>
      </c>
      <c r="P386" s="428">
        <f t="shared" si="140"/>
        <v>2914890</v>
      </c>
      <c r="Q386" s="428">
        <f t="shared" si="140"/>
        <v>2914890</v>
      </c>
      <c r="R386" s="428">
        <f t="shared" si="140"/>
        <v>2922876</v>
      </c>
      <c r="S386" s="428">
        <f t="shared" si="140"/>
        <v>2914890</v>
      </c>
      <c r="T386" s="428">
        <f t="shared" si="140"/>
        <v>2914890</v>
      </c>
      <c r="U386" s="428">
        <f t="shared" si="140"/>
        <v>2914890</v>
      </c>
      <c r="V386" s="428">
        <f t="shared" si="140"/>
        <v>2922876</v>
      </c>
      <c r="W386" s="428">
        <f t="shared" si="140"/>
        <v>2914890</v>
      </c>
      <c r="X386" s="428">
        <f t="shared" si="140"/>
        <v>2914890</v>
      </c>
      <c r="Y386" s="428">
        <f t="shared" si="140"/>
        <v>2914890</v>
      </c>
      <c r="Z386" s="428">
        <f t="shared" si="140"/>
        <v>2922876</v>
      </c>
      <c r="AA386" s="428">
        <f t="shared" si="140"/>
        <v>2914890</v>
      </c>
      <c r="AB386" s="428">
        <f t="shared" si="140"/>
        <v>2914890</v>
      </c>
      <c r="AC386" s="428">
        <f t="shared" si="140"/>
        <v>2914890</v>
      </c>
      <c r="AD386" s="428">
        <f t="shared" si="140"/>
        <v>2922876</v>
      </c>
      <c r="AE386" s="428">
        <f t="shared" si="140"/>
        <v>2914890</v>
      </c>
    </row>
    <row r="387" spans="2:31" ht="18" customHeight="1" x14ac:dyDescent="0.4">
      <c r="B387" s="221"/>
      <c r="C387" s="207"/>
      <c r="D387" s="208" t="s">
        <v>407</v>
      </c>
      <c r="E387" s="386"/>
      <c r="F387" s="387"/>
      <c r="G387" s="387"/>
      <c r="H387" s="387"/>
      <c r="I387" s="387"/>
      <c r="J387" s="387"/>
      <c r="K387" s="388"/>
      <c r="L387" s="395">
        <f>SUM(L330,L357,L362)</f>
        <v>0</v>
      </c>
      <c r="M387" s="395">
        <f t="shared" ref="M387:AE387" si="141">SUM(M330,M357,M362)</f>
        <v>0</v>
      </c>
      <c r="N387" s="395">
        <f t="shared" si="141"/>
        <v>0</v>
      </c>
      <c r="O387" s="395">
        <f t="shared" si="141"/>
        <v>0</v>
      </c>
      <c r="P387" s="395">
        <f t="shared" si="141"/>
        <v>0</v>
      </c>
      <c r="Q387" s="395">
        <f t="shared" si="141"/>
        <v>0</v>
      </c>
      <c r="R387" s="395">
        <f t="shared" si="141"/>
        <v>0</v>
      </c>
      <c r="S387" s="395">
        <f t="shared" si="141"/>
        <v>0</v>
      </c>
      <c r="T387" s="395">
        <f t="shared" si="141"/>
        <v>0</v>
      </c>
      <c r="U387" s="395">
        <f t="shared" si="141"/>
        <v>0</v>
      </c>
      <c r="V387" s="395">
        <f t="shared" si="141"/>
        <v>0</v>
      </c>
      <c r="W387" s="395">
        <f t="shared" si="141"/>
        <v>0</v>
      </c>
      <c r="X387" s="395">
        <f t="shared" si="141"/>
        <v>0</v>
      </c>
      <c r="Y387" s="395">
        <f t="shared" si="141"/>
        <v>0</v>
      </c>
      <c r="Z387" s="395">
        <f t="shared" si="141"/>
        <v>0</v>
      </c>
      <c r="AA387" s="395">
        <f t="shared" si="141"/>
        <v>0</v>
      </c>
      <c r="AB387" s="395">
        <f t="shared" si="141"/>
        <v>0</v>
      </c>
      <c r="AC387" s="395">
        <f t="shared" si="141"/>
        <v>0</v>
      </c>
      <c r="AD387" s="395">
        <f t="shared" si="141"/>
        <v>0</v>
      </c>
      <c r="AE387" s="395">
        <f t="shared" si="141"/>
        <v>0</v>
      </c>
    </row>
    <row r="389" spans="2:31" ht="18" customHeight="1" x14ac:dyDescent="0.4">
      <c r="B389" s="111" t="s">
        <v>791</v>
      </c>
    </row>
    <row r="390" spans="2:31" ht="18" customHeight="1" x14ac:dyDescent="0.4">
      <c r="B390" s="111" t="s">
        <v>635</v>
      </c>
    </row>
  </sheetData>
  <phoneticPr fontId="2"/>
  <pageMargins left="0.23622047244094491" right="0.23622047244094491" top="0.74803149606299213" bottom="0.74803149606299213" header="0.31496062992125984" footer="0.31496062992125984"/>
  <rowBreaks count="7" manualBreakCount="7">
    <brk id="37" max="30" man="1"/>
    <brk id="69" max="30" man="1"/>
    <brk id="124" max="41" man="1"/>
    <brk id="169" max="30" man="1"/>
    <brk id="240" max="30" man="1"/>
    <brk id="272" max="41" man="1"/>
    <brk id="327" max="30" man="1"/>
  </rowBreaks>
  <ignoredErrors>
    <ignoredError sqref="O194:AA23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85"/>
  <sheetViews>
    <sheetView view="pageBreakPreview" zoomScale="85" zoomScaleNormal="55" zoomScaleSheetLayoutView="85" workbookViewId="0"/>
  </sheetViews>
  <sheetFormatPr defaultColWidth="9" defaultRowHeight="18" customHeight="1" x14ac:dyDescent="0.4"/>
  <cols>
    <col min="1" max="4" width="3" style="9" customWidth="1"/>
    <col min="5" max="5" width="3" style="15" customWidth="1"/>
    <col min="6" max="7" width="3" style="9" customWidth="1"/>
    <col min="8" max="8" width="16.25" style="9" customWidth="1"/>
    <col min="9" max="10" width="16.25" style="15" customWidth="1"/>
    <col min="11" max="11" width="16.25" style="9" customWidth="1"/>
    <col min="12" max="31" width="11.625" style="9" customWidth="1"/>
    <col min="32" max="16384" width="9" style="9"/>
  </cols>
  <sheetData>
    <row r="1" spans="1:38" s="39" customFormat="1" ht="18" customHeight="1" x14ac:dyDescent="0.4">
      <c r="A1" s="118" t="s">
        <v>819</v>
      </c>
      <c r="B1" s="12"/>
      <c r="C1" s="238"/>
      <c r="D1" s="238"/>
      <c r="I1" s="101"/>
      <c r="J1" s="101"/>
    </row>
    <row r="2" spans="1:38" s="75" customFormat="1" ht="18" customHeight="1" x14ac:dyDescent="0.4">
      <c r="A2" s="36"/>
      <c r="B2" s="36"/>
      <c r="C2" s="238"/>
      <c r="D2" s="238"/>
      <c r="E2" s="238"/>
      <c r="F2" s="13"/>
      <c r="G2" s="13"/>
      <c r="H2" s="13"/>
      <c r="K2" s="432"/>
      <c r="L2" s="75" t="s">
        <v>633</v>
      </c>
      <c r="M2" s="14"/>
      <c r="N2" s="14"/>
      <c r="O2" s="14"/>
    </row>
    <row r="3" spans="1:38" s="75" customFormat="1" ht="18" customHeight="1" x14ac:dyDescent="0.4">
      <c r="A3" s="147"/>
      <c r="B3" s="107" t="s">
        <v>632</v>
      </c>
      <c r="C3" s="103"/>
      <c r="D3" s="103"/>
      <c r="E3" s="103"/>
      <c r="F3" s="103"/>
      <c r="Y3" s="430"/>
    </row>
    <row r="4" spans="1:38" s="75" customFormat="1" ht="18" customHeight="1" x14ac:dyDescent="0.4">
      <c r="B4" s="4"/>
      <c r="K4" s="415"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38" s="75" customFormat="1" ht="18" customHeight="1" x14ac:dyDescent="0.4">
      <c r="B5" s="4"/>
      <c r="K5" s="415"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38" s="39" customFormat="1" ht="18" customHeight="1" x14ac:dyDescent="0.4">
      <c r="A6" s="12"/>
      <c r="B6" s="312" t="s">
        <v>447</v>
      </c>
      <c r="C6" s="514"/>
      <c r="D6" s="514"/>
      <c r="E6" s="514"/>
      <c r="F6" s="514"/>
      <c r="G6" s="514"/>
      <c r="H6" s="514"/>
      <c r="I6" s="514"/>
      <c r="J6" s="516" t="s">
        <v>755</v>
      </c>
      <c r="K6" s="529">
        <f>AVERAGE(P6:AH6)</f>
        <v>0</v>
      </c>
      <c r="L6" s="413"/>
      <c r="M6" s="414">
        <f>L6</f>
        <v>0</v>
      </c>
      <c r="N6" s="414">
        <f t="shared" ref="N6:O6" si="0">M6</f>
        <v>0</v>
      </c>
      <c r="O6" s="414">
        <f t="shared" si="0"/>
        <v>0</v>
      </c>
      <c r="P6" s="414">
        <f>O6</f>
        <v>0</v>
      </c>
      <c r="Q6" s="413"/>
      <c r="R6" s="414">
        <f>Q6</f>
        <v>0</v>
      </c>
      <c r="S6" s="414">
        <f t="shared" ref="S6:U6" si="1">R6</f>
        <v>0</v>
      </c>
      <c r="T6" s="414">
        <f t="shared" si="1"/>
        <v>0</v>
      </c>
      <c r="U6" s="414">
        <f t="shared" si="1"/>
        <v>0</v>
      </c>
      <c r="V6" s="413"/>
      <c r="W6" s="414">
        <f>V6</f>
        <v>0</v>
      </c>
      <c r="X6" s="414">
        <f t="shared" ref="X6:Z6" si="2">W6</f>
        <v>0</v>
      </c>
      <c r="Y6" s="414">
        <f t="shared" si="2"/>
        <v>0</v>
      </c>
      <c r="Z6" s="414">
        <f t="shared" si="2"/>
        <v>0</v>
      </c>
      <c r="AA6" s="413"/>
      <c r="AB6" s="414">
        <f>AA6</f>
        <v>0</v>
      </c>
      <c r="AC6" s="414">
        <f t="shared" ref="AC6:AE6" si="3">AB6</f>
        <v>0</v>
      </c>
      <c r="AD6" s="414">
        <f t="shared" si="3"/>
        <v>0</v>
      </c>
      <c r="AE6" s="414">
        <f t="shared" si="3"/>
        <v>0</v>
      </c>
      <c r="AF6" s="75"/>
      <c r="AG6" s="75"/>
    </row>
    <row r="7" spans="1:38" s="39" customFormat="1" ht="18" customHeight="1" x14ac:dyDescent="0.4">
      <c r="A7" s="12"/>
      <c r="B7" s="526" t="s">
        <v>454</v>
      </c>
      <c r="C7" s="515"/>
      <c r="D7" s="515"/>
      <c r="E7" s="515"/>
      <c r="F7" s="515"/>
      <c r="G7" s="515"/>
      <c r="H7" s="515"/>
      <c r="I7" s="515"/>
      <c r="J7" s="517" t="s">
        <v>755</v>
      </c>
      <c r="K7" s="530">
        <f>AVERAGE(P7:AH7)</f>
        <v>0</v>
      </c>
      <c r="L7" s="413"/>
      <c r="M7" s="414">
        <f>L7</f>
        <v>0</v>
      </c>
      <c r="N7" s="414">
        <f t="shared" ref="N7" si="4">M7</f>
        <v>0</v>
      </c>
      <c r="O7" s="414">
        <f t="shared" ref="O7" si="5">N7</f>
        <v>0</v>
      </c>
      <c r="P7" s="414">
        <f>O7</f>
        <v>0</v>
      </c>
      <c r="Q7" s="413"/>
      <c r="R7" s="414">
        <f>Q7</f>
        <v>0</v>
      </c>
      <c r="S7" s="414">
        <f t="shared" ref="S7" si="6">R7</f>
        <v>0</v>
      </c>
      <c r="T7" s="414">
        <f t="shared" ref="T7" si="7">S7</f>
        <v>0</v>
      </c>
      <c r="U7" s="414">
        <f t="shared" ref="U7" si="8">T7</f>
        <v>0</v>
      </c>
      <c r="V7" s="413"/>
      <c r="W7" s="414">
        <f>V7</f>
        <v>0</v>
      </c>
      <c r="X7" s="525">
        <f t="shared" ref="X7" si="9">W7</f>
        <v>0</v>
      </c>
      <c r="Y7" s="414">
        <f t="shared" ref="Y7" si="10">X7</f>
        <v>0</v>
      </c>
      <c r="Z7" s="414">
        <f t="shared" ref="Z7" si="11">Y7</f>
        <v>0</v>
      </c>
      <c r="AA7" s="413"/>
      <c r="AB7" s="414">
        <f>AA7</f>
        <v>0</v>
      </c>
      <c r="AC7" s="414">
        <f t="shared" ref="AC7" si="12">AB7</f>
        <v>0</v>
      </c>
      <c r="AD7" s="414">
        <f t="shared" ref="AD7" si="13">AC7</f>
        <v>0</v>
      </c>
      <c r="AE7" s="414">
        <f t="shared" ref="AE7" si="14">AD7</f>
        <v>0</v>
      </c>
      <c r="AF7" s="75"/>
      <c r="AG7" s="75"/>
    </row>
    <row r="8" spans="1:38" s="39" customFormat="1" ht="18" customHeight="1" x14ac:dyDescent="0.4">
      <c r="A8" s="9"/>
      <c r="B8" s="15"/>
      <c r="C8" s="101"/>
      <c r="D8" s="101"/>
      <c r="E8" s="101"/>
      <c r="F8" s="101"/>
      <c r="G8" s="101"/>
      <c r="H8" s="101"/>
      <c r="I8" s="101"/>
      <c r="J8" s="101"/>
      <c r="K8" s="101"/>
      <c r="L8" s="101"/>
      <c r="M8" s="101"/>
      <c r="N8" s="101"/>
      <c r="O8" s="101"/>
      <c r="P8" s="101"/>
      <c r="Q8" s="101"/>
      <c r="R8" s="101"/>
      <c r="S8" s="101"/>
      <c r="T8" s="101"/>
      <c r="U8" s="101"/>
      <c r="V8" s="101"/>
      <c r="W8" s="101"/>
      <c r="AF8" s="75"/>
      <c r="AG8" s="75"/>
    </row>
    <row r="9" spans="1:38" s="39" customFormat="1" ht="18" customHeight="1" x14ac:dyDescent="0.4">
      <c r="A9" s="9"/>
      <c r="B9" s="15" t="s">
        <v>708</v>
      </c>
      <c r="C9" s="101"/>
      <c r="D9" s="101"/>
      <c r="E9" s="101"/>
      <c r="F9" s="101"/>
      <c r="G9" s="101"/>
      <c r="H9" s="101"/>
      <c r="I9" s="101"/>
      <c r="J9" s="101"/>
      <c r="K9" s="101"/>
      <c r="L9" s="38"/>
      <c r="M9" s="38"/>
      <c r="N9" s="38"/>
      <c r="O9" s="38"/>
      <c r="P9" s="38"/>
      <c r="Q9" s="38"/>
      <c r="R9" s="38"/>
      <c r="S9" s="38"/>
      <c r="T9" s="38"/>
      <c r="U9" s="38"/>
      <c r="V9" s="38"/>
      <c r="W9" s="38"/>
      <c r="X9" s="38"/>
      <c r="Y9" s="38"/>
      <c r="Z9" s="38"/>
      <c r="AA9" s="38"/>
    </row>
    <row r="10" spans="1:38" s="39" customFormat="1" ht="18" customHeight="1" x14ac:dyDescent="0.4">
      <c r="A10" s="9"/>
      <c r="B10" s="15" t="s">
        <v>722</v>
      </c>
      <c r="C10" s="101"/>
      <c r="D10" s="21"/>
      <c r="E10" s="21"/>
      <c r="F10" s="21"/>
      <c r="G10" s="21"/>
      <c r="H10" s="21"/>
      <c r="I10" s="21"/>
      <c r="J10" s="21"/>
      <c r="K10" s="21"/>
      <c r="L10" s="21"/>
      <c r="M10" s="21"/>
      <c r="N10" s="21"/>
      <c r="O10" s="21"/>
      <c r="P10" s="101"/>
      <c r="Q10" s="101"/>
      <c r="R10" s="101"/>
      <c r="S10" s="101"/>
      <c r="T10" s="101"/>
      <c r="U10" s="101"/>
      <c r="V10" s="101"/>
      <c r="W10" s="101"/>
      <c r="AK10" s="72"/>
      <c r="AL10" s="72"/>
    </row>
    <row r="11" spans="1:38" s="75" customFormat="1" ht="18" customHeight="1" x14ac:dyDescent="0.4">
      <c r="B11" s="433" t="s">
        <v>635</v>
      </c>
      <c r="C11" s="81"/>
      <c r="D11" s="101"/>
      <c r="E11" s="101"/>
      <c r="F11" s="101"/>
      <c r="G11" s="101"/>
      <c r="H11" s="101"/>
      <c r="I11" s="81"/>
      <c r="J11" s="433"/>
      <c r="K11" s="81"/>
      <c r="L11" s="81"/>
      <c r="M11" s="81"/>
      <c r="N11" s="81"/>
      <c r="O11" s="81"/>
      <c r="P11" s="81"/>
      <c r="Q11" s="81"/>
      <c r="R11" s="81"/>
      <c r="S11" s="81"/>
      <c r="T11" s="81"/>
      <c r="U11" s="81"/>
      <c r="V11" s="81"/>
      <c r="W11" s="81"/>
    </row>
    <row r="12" spans="1:38" s="39" customFormat="1" ht="18" customHeight="1" x14ac:dyDescent="0.4">
      <c r="A12" s="9"/>
      <c r="B12" s="15"/>
      <c r="C12" s="101"/>
      <c r="D12" s="101"/>
      <c r="E12" s="101"/>
      <c r="F12" s="101"/>
      <c r="G12" s="101"/>
      <c r="H12" s="101"/>
      <c r="I12" s="101"/>
      <c r="J12" s="433"/>
      <c r="K12" s="101"/>
      <c r="L12" s="101"/>
      <c r="M12" s="101"/>
      <c r="N12" s="101"/>
      <c r="O12" s="101"/>
      <c r="P12" s="101"/>
      <c r="Q12" s="101"/>
      <c r="R12" s="101"/>
      <c r="S12" s="101"/>
      <c r="T12" s="101"/>
      <c r="U12" s="101"/>
      <c r="V12" s="101"/>
      <c r="W12" s="101"/>
    </row>
    <row r="13" spans="1:38" s="39" customFormat="1" ht="18" customHeight="1" x14ac:dyDescent="0.4">
      <c r="A13" s="9"/>
      <c r="B13" s="15"/>
      <c r="C13" s="101"/>
      <c r="D13" s="101"/>
      <c r="E13" s="101"/>
      <c r="F13" s="101"/>
      <c r="G13" s="101"/>
      <c r="H13" s="101"/>
      <c r="I13" s="101"/>
      <c r="J13" s="101"/>
      <c r="K13" s="101"/>
      <c r="L13" s="101"/>
      <c r="M13" s="101"/>
      <c r="N13" s="101"/>
      <c r="O13" s="101"/>
      <c r="P13" s="101"/>
      <c r="Q13" s="101"/>
      <c r="R13" s="101"/>
      <c r="S13" s="101"/>
      <c r="T13" s="101"/>
      <c r="U13" s="101"/>
      <c r="V13" s="101"/>
      <c r="W13" s="101"/>
    </row>
    <row r="14" spans="1:38" s="39" customFormat="1" ht="18" customHeight="1" x14ac:dyDescent="0.4">
      <c r="A14" s="9"/>
      <c r="B14" s="15"/>
      <c r="C14" s="101"/>
      <c r="D14" s="101"/>
      <c r="E14" s="101"/>
      <c r="F14" s="101"/>
      <c r="G14" s="101"/>
      <c r="H14" s="101"/>
      <c r="I14" s="101"/>
      <c r="J14" s="101"/>
      <c r="K14" s="101"/>
      <c r="L14" s="101"/>
      <c r="M14" s="101"/>
      <c r="N14" s="101"/>
      <c r="O14" s="101"/>
      <c r="P14" s="101"/>
      <c r="Q14" s="101"/>
      <c r="R14" s="101"/>
      <c r="S14" s="101"/>
      <c r="T14" s="101"/>
      <c r="U14" s="101"/>
      <c r="V14" s="101"/>
      <c r="W14" s="101"/>
    </row>
    <row r="15" spans="1:38" s="39" customFormat="1" ht="18" customHeight="1" x14ac:dyDescent="0.4">
      <c r="A15" s="9"/>
      <c r="B15" s="15"/>
      <c r="C15" s="101"/>
      <c r="D15" s="101"/>
      <c r="E15" s="101"/>
      <c r="F15" s="101"/>
      <c r="G15" s="101"/>
      <c r="H15" s="101"/>
      <c r="I15" s="101"/>
      <c r="J15" s="101"/>
      <c r="K15" s="101"/>
      <c r="L15" s="101"/>
      <c r="M15" s="101"/>
      <c r="N15" s="101"/>
      <c r="O15" s="101"/>
      <c r="P15" s="101"/>
      <c r="Q15" s="101"/>
      <c r="R15" s="101"/>
      <c r="S15" s="101"/>
      <c r="T15" s="101"/>
      <c r="U15" s="101"/>
      <c r="V15" s="101"/>
      <c r="W15" s="101"/>
    </row>
    <row r="16" spans="1:38" s="39" customFormat="1" ht="18" customHeight="1" x14ac:dyDescent="0.4">
      <c r="A16" s="9"/>
      <c r="B16" s="15"/>
      <c r="C16" s="101"/>
      <c r="D16" s="101"/>
      <c r="E16" s="101"/>
      <c r="F16" s="101"/>
      <c r="G16" s="101"/>
      <c r="H16" s="101"/>
      <c r="I16" s="101"/>
      <c r="J16" s="101"/>
      <c r="K16" s="101"/>
      <c r="L16" s="101"/>
      <c r="M16" s="101"/>
      <c r="N16" s="101"/>
      <c r="O16" s="101"/>
      <c r="P16" s="101"/>
      <c r="Q16" s="101"/>
      <c r="R16" s="101"/>
      <c r="S16" s="101"/>
      <c r="T16" s="101"/>
      <c r="U16" s="101"/>
      <c r="V16" s="101"/>
      <c r="W16" s="101"/>
    </row>
    <row r="17" spans="1:23" s="39" customFormat="1" ht="18" customHeight="1" x14ac:dyDescent="0.4">
      <c r="A17" s="9"/>
      <c r="B17" s="15"/>
      <c r="C17" s="101"/>
      <c r="D17" s="101"/>
      <c r="E17" s="101"/>
      <c r="F17" s="101"/>
      <c r="G17" s="101"/>
      <c r="H17" s="101"/>
      <c r="I17" s="101"/>
      <c r="J17" s="101"/>
      <c r="K17" s="101"/>
      <c r="L17" s="101"/>
      <c r="M17" s="101"/>
      <c r="N17" s="101"/>
      <c r="O17" s="101"/>
      <c r="P17" s="101"/>
      <c r="Q17" s="101"/>
      <c r="R17" s="101"/>
      <c r="S17" s="101"/>
      <c r="T17" s="101"/>
      <c r="U17" s="101"/>
      <c r="V17" s="101"/>
      <c r="W17" s="101"/>
    </row>
    <row r="18" spans="1:23" s="39" customFormat="1" ht="18" customHeight="1" x14ac:dyDescent="0.4">
      <c r="A18" s="9"/>
      <c r="B18" s="15"/>
      <c r="C18" s="101"/>
      <c r="D18" s="101"/>
      <c r="E18" s="101"/>
      <c r="F18" s="101"/>
      <c r="G18" s="101"/>
      <c r="H18" s="101"/>
      <c r="I18" s="101"/>
      <c r="J18" s="101"/>
      <c r="K18" s="101"/>
      <c r="L18" s="101"/>
      <c r="M18" s="101"/>
      <c r="N18" s="101"/>
      <c r="O18" s="101"/>
      <c r="P18" s="101"/>
      <c r="Q18" s="101"/>
      <c r="R18" s="101"/>
      <c r="S18" s="101"/>
      <c r="T18" s="101"/>
      <c r="U18" s="101"/>
      <c r="V18" s="101"/>
      <c r="W18" s="101"/>
    </row>
    <row r="19" spans="1:23" s="39" customFormat="1" ht="18" customHeight="1" x14ac:dyDescent="0.4">
      <c r="A19" s="9"/>
      <c r="B19" s="15"/>
      <c r="C19" s="101"/>
      <c r="D19" s="101"/>
      <c r="E19" s="101"/>
      <c r="F19" s="101"/>
      <c r="G19" s="101"/>
      <c r="H19" s="101"/>
      <c r="I19" s="101"/>
      <c r="J19" s="101"/>
      <c r="K19" s="101"/>
      <c r="L19" s="101"/>
      <c r="M19" s="101"/>
      <c r="N19" s="101"/>
      <c r="O19" s="101"/>
      <c r="P19" s="101"/>
      <c r="Q19" s="101"/>
      <c r="R19" s="101"/>
      <c r="S19" s="101"/>
      <c r="T19" s="101"/>
      <c r="U19" s="101"/>
      <c r="V19" s="101"/>
      <c r="W19" s="101"/>
    </row>
    <row r="20" spans="1:23" s="39" customFormat="1" ht="18" customHeight="1" x14ac:dyDescent="0.4">
      <c r="A20" s="9"/>
      <c r="B20" s="15"/>
      <c r="C20" s="101"/>
      <c r="D20" s="101"/>
      <c r="E20" s="101"/>
      <c r="F20" s="101"/>
      <c r="G20" s="101"/>
      <c r="H20" s="101"/>
      <c r="I20" s="101"/>
      <c r="J20" s="101"/>
      <c r="K20" s="101"/>
      <c r="L20" s="101"/>
      <c r="M20" s="101"/>
      <c r="N20" s="101"/>
      <c r="O20" s="101"/>
      <c r="P20" s="101"/>
      <c r="Q20" s="101"/>
      <c r="R20" s="101"/>
      <c r="S20" s="101"/>
      <c r="T20" s="101"/>
      <c r="U20" s="101"/>
      <c r="V20" s="101"/>
      <c r="W20" s="101"/>
    </row>
    <row r="21" spans="1:23" s="39" customFormat="1" ht="18" customHeight="1" x14ac:dyDescent="0.4">
      <c r="A21" s="9"/>
      <c r="B21" s="15"/>
      <c r="C21" s="101"/>
      <c r="D21" s="101"/>
      <c r="E21" s="101"/>
      <c r="F21" s="101"/>
      <c r="G21" s="101"/>
      <c r="H21" s="101"/>
      <c r="I21" s="101"/>
      <c r="J21" s="101"/>
      <c r="K21" s="101"/>
      <c r="L21" s="101"/>
      <c r="M21" s="101"/>
      <c r="N21" s="101"/>
      <c r="O21" s="101"/>
      <c r="P21" s="101"/>
      <c r="Q21" s="101"/>
      <c r="R21" s="101"/>
      <c r="S21" s="101"/>
      <c r="T21" s="101"/>
      <c r="U21" s="101"/>
      <c r="V21" s="101"/>
      <c r="W21" s="101"/>
    </row>
    <row r="22" spans="1:23" s="39" customFormat="1" ht="18" customHeight="1" x14ac:dyDescent="0.4">
      <c r="A22" s="9"/>
      <c r="B22" s="15"/>
      <c r="C22" s="101"/>
      <c r="D22" s="101"/>
      <c r="E22" s="101"/>
      <c r="F22" s="101"/>
      <c r="G22" s="101"/>
      <c r="H22" s="101"/>
      <c r="I22" s="101"/>
      <c r="J22" s="101"/>
      <c r="K22" s="101"/>
      <c r="L22" s="101"/>
      <c r="M22" s="101"/>
      <c r="N22" s="101"/>
      <c r="O22" s="101"/>
      <c r="P22" s="101"/>
      <c r="Q22" s="101"/>
      <c r="R22" s="101"/>
      <c r="S22" s="101"/>
      <c r="T22" s="101"/>
      <c r="U22" s="101"/>
      <c r="V22" s="101"/>
      <c r="W22" s="101"/>
    </row>
    <row r="23" spans="1:23" s="39" customFormat="1" ht="18" customHeight="1" x14ac:dyDescent="0.4">
      <c r="A23" s="9"/>
      <c r="B23" s="15"/>
      <c r="C23" s="101"/>
      <c r="D23" s="101"/>
      <c r="E23" s="101"/>
      <c r="F23" s="101"/>
      <c r="G23" s="101"/>
      <c r="H23" s="101"/>
      <c r="I23" s="101"/>
      <c r="J23" s="101"/>
      <c r="K23" s="101"/>
      <c r="L23" s="101"/>
      <c r="M23" s="101"/>
      <c r="N23" s="101"/>
      <c r="O23" s="101"/>
      <c r="P23" s="101"/>
      <c r="Q23" s="101"/>
      <c r="R23" s="101"/>
      <c r="S23" s="101"/>
      <c r="T23" s="101"/>
      <c r="U23" s="101"/>
      <c r="V23" s="101"/>
      <c r="W23" s="101"/>
    </row>
    <row r="24" spans="1:23" s="39" customFormat="1" ht="18" customHeight="1" x14ac:dyDescent="0.4">
      <c r="A24" s="9"/>
      <c r="B24" s="15"/>
      <c r="C24" s="101"/>
      <c r="D24" s="101"/>
      <c r="E24" s="101"/>
      <c r="F24" s="101"/>
      <c r="G24" s="101"/>
      <c r="H24" s="101"/>
      <c r="I24" s="101"/>
      <c r="J24" s="101"/>
      <c r="K24" s="101"/>
      <c r="L24" s="101"/>
      <c r="M24" s="101"/>
      <c r="N24" s="101"/>
      <c r="O24" s="101"/>
      <c r="P24" s="101"/>
      <c r="Q24" s="101"/>
      <c r="R24" s="101"/>
      <c r="S24" s="101"/>
      <c r="T24" s="101"/>
      <c r="U24" s="101"/>
      <c r="V24" s="101"/>
      <c r="W24" s="101"/>
    </row>
    <row r="25" spans="1:23" s="39" customFormat="1" ht="18" customHeight="1" x14ac:dyDescent="0.4">
      <c r="A25" s="9"/>
      <c r="B25" s="15"/>
      <c r="C25" s="101"/>
      <c r="D25" s="101"/>
      <c r="E25" s="101"/>
      <c r="F25" s="101"/>
      <c r="G25" s="101"/>
      <c r="H25" s="101"/>
      <c r="I25" s="101"/>
      <c r="J25" s="101"/>
      <c r="K25" s="101"/>
      <c r="L25" s="101"/>
      <c r="M25" s="101"/>
      <c r="N25" s="101"/>
      <c r="O25" s="101"/>
      <c r="P25" s="101"/>
      <c r="Q25" s="101"/>
      <c r="R25" s="101"/>
      <c r="S25" s="101"/>
      <c r="T25" s="101"/>
      <c r="U25" s="101"/>
      <c r="V25" s="101"/>
      <c r="W25" s="101"/>
    </row>
    <row r="26" spans="1:23" s="39" customFormat="1" ht="18" customHeight="1" x14ac:dyDescent="0.4">
      <c r="A26" s="9"/>
      <c r="B26" s="15"/>
      <c r="C26" s="101"/>
      <c r="D26" s="101"/>
      <c r="E26" s="101"/>
      <c r="F26" s="101"/>
      <c r="G26" s="101"/>
      <c r="H26" s="101"/>
      <c r="I26" s="101"/>
      <c r="J26" s="101"/>
      <c r="K26" s="101"/>
      <c r="L26" s="101"/>
      <c r="M26" s="101"/>
      <c r="N26" s="101"/>
      <c r="O26" s="101"/>
      <c r="P26" s="101"/>
      <c r="Q26" s="101"/>
      <c r="R26" s="101"/>
      <c r="S26" s="101"/>
      <c r="T26" s="101"/>
      <c r="U26" s="101"/>
      <c r="V26" s="101"/>
      <c r="W26" s="101"/>
    </row>
    <row r="27" spans="1:23" s="39" customFormat="1" ht="18" customHeight="1" x14ac:dyDescent="0.4">
      <c r="A27" s="9"/>
      <c r="B27" s="15"/>
      <c r="C27" s="101"/>
      <c r="D27" s="101"/>
      <c r="E27" s="101"/>
      <c r="F27" s="101"/>
      <c r="G27" s="101"/>
      <c r="H27" s="101"/>
      <c r="I27" s="101"/>
      <c r="J27" s="101"/>
      <c r="K27" s="101"/>
      <c r="L27" s="101"/>
      <c r="M27" s="101"/>
      <c r="N27" s="101"/>
      <c r="O27" s="101"/>
      <c r="P27" s="101"/>
      <c r="Q27" s="101"/>
      <c r="R27" s="101"/>
      <c r="S27" s="101"/>
      <c r="T27" s="101"/>
      <c r="U27" s="101"/>
      <c r="V27" s="101"/>
      <c r="W27" s="101"/>
    </row>
    <row r="28" spans="1:23" s="39" customFormat="1" ht="18" customHeight="1" x14ac:dyDescent="0.4">
      <c r="A28" s="9"/>
      <c r="B28" s="15"/>
      <c r="C28" s="101"/>
      <c r="D28" s="101"/>
      <c r="E28" s="101"/>
      <c r="F28" s="101"/>
      <c r="G28" s="101"/>
      <c r="H28" s="101"/>
      <c r="I28" s="101"/>
      <c r="J28" s="101"/>
      <c r="K28" s="101"/>
      <c r="L28" s="101"/>
      <c r="M28" s="101"/>
      <c r="N28" s="101"/>
      <c r="O28" s="101"/>
      <c r="P28" s="101"/>
      <c r="Q28" s="101"/>
      <c r="R28" s="101"/>
      <c r="S28" s="101"/>
      <c r="T28" s="101"/>
      <c r="U28" s="101"/>
      <c r="V28" s="101"/>
      <c r="W28" s="101"/>
    </row>
    <row r="29" spans="1:23" s="39" customFormat="1" ht="18" customHeight="1" x14ac:dyDescent="0.4">
      <c r="A29" s="9"/>
      <c r="B29" s="15"/>
      <c r="C29" s="101"/>
      <c r="D29" s="101"/>
      <c r="E29" s="101"/>
      <c r="F29" s="101"/>
      <c r="G29" s="101"/>
      <c r="H29" s="101"/>
      <c r="I29" s="101"/>
      <c r="J29" s="101"/>
      <c r="K29" s="101"/>
      <c r="L29" s="101"/>
      <c r="M29" s="101"/>
      <c r="N29" s="101"/>
      <c r="O29" s="101"/>
      <c r="P29" s="101"/>
      <c r="Q29" s="101"/>
      <c r="R29" s="101"/>
      <c r="S29" s="101"/>
      <c r="T29" s="101"/>
      <c r="U29" s="101"/>
      <c r="V29" s="101"/>
      <c r="W29" s="101"/>
    </row>
    <row r="30" spans="1:23" s="39" customFormat="1" ht="18" customHeight="1" x14ac:dyDescent="0.4">
      <c r="A30" s="9"/>
      <c r="B30" s="15"/>
      <c r="C30" s="101"/>
      <c r="D30" s="101"/>
      <c r="E30" s="101"/>
      <c r="F30" s="101"/>
      <c r="G30" s="101"/>
      <c r="H30" s="101"/>
      <c r="I30" s="101"/>
      <c r="J30" s="101"/>
      <c r="K30" s="101"/>
      <c r="L30" s="101"/>
      <c r="M30" s="101"/>
      <c r="N30" s="101"/>
      <c r="O30" s="101"/>
      <c r="P30" s="101"/>
      <c r="Q30" s="101"/>
      <c r="R30" s="101"/>
      <c r="S30" s="101"/>
      <c r="T30" s="101"/>
      <c r="U30" s="101"/>
      <c r="V30" s="101"/>
      <c r="W30" s="101"/>
    </row>
    <row r="31" spans="1:23" s="39" customFormat="1" ht="18" customHeight="1" x14ac:dyDescent="0.4">
      <c r="A31" s="9"/>
      <c r="B31" s="15"/>
      <c r="C31" s="101"/>
      <c r="D31" s="101"/>
      <c r="E31" s="101"/>
      <c r="F31" s="101"/>
      <c r="G31" s="101"/>
      <c r="H31" s="101"/>
      <c r="I31" s="101"/>
      <c r="J31" s="101"/>
      <c r="K31" s="101"/>
      <c r="L31" s="101"/>
      <c r="M31" s="101"/>
      <c r="N31" s="101"/>
      <c r="O31" s="101"/>
      <c r="P31" s="101"/>
      <c r="Q31" s="101"/>
      <c r="R31" s="101"/>
      <c r="S31" s="101"/>
      <c r="T31" s="101"/>
      <c r="U31" s="101"/>
      <c r="V31" s="101"/>
      <c r="W31" s="101"/>
    </row>
    <row r="32" spans="1:23" s="39" customFormat="1" ht="18" customHeight="1" x14ac:dyDescent="0.4">
      <c r="A32" s="9"/>
      <c r="B32" s="15"/>
      <c r="C32" s="101"/>
      <c r="D32" s="101"/>
      <c r="E32" s="101"/>
      <c r="F32" s="101"/>
      <c r="G32" s="101"/>
      <c r="H32" s="101"/>
      <c r="I32" s="101"/>
      <c r="J32" s="101"/>
      <c r="K32" s="101"/>
      <c r="L32" s="101"/>
      <c r="M32" s="101"/>
      <c r="N32" s="101"/>
      <c r="O32" s="101"/>
      <c r="P32" s="101"/>
      <c r="Q32" s="101"/>
      <c r="R32" s="101"/>
      <c r="S32" s="101"/>
      <c r="T32" s="101"/>
      <c r="U32" s="101"/>
      <c r="V32" s="101"/>
      <c r="W32" s="101"/>
    </row>
    <row r="33" spans="1:23" s="39" customFormat="1" ht="18" customHeight="1" x14ac:dyDescent="0.4">
      <c r="A33" s="9"/>
      <c r="B33" s="15"/>
      <c r="C33" s="101"/>
      <c r="D33" s="101"/>
      <c r="E33" s="101"/>
      <c r="F33" s="101"/>
      <c r="G33" s="101"/>
      <c r="H33" s="101"/>
      <c r="I33" s="101"/>
      <c r="J33" s="101"/>
      <c r="K33" s="101"/>
      <c r="L33" s="101"/>
      <c r="M33" s="101"/>
      <c r="N33" s="101"/>
      <c r="O33" s="101"/>
      <c r="P33" s="101"/>
      <c r="Q33" s="101"/>
      <c r="R33" s="101"/>
      <c r="S33" s="101"/>
      <c r="T33" s="101"/>
      <c r="U33" s="101"/>
      <c r="V33" s="101"/>
      <c r="W33" s="101"/>
    </row>
    <row r="34" spans="1:23" s="39" customFormat="1" ht="18" customHeight="1" x14ac:dyDescent="0.4">
      <c r="A34" s="9"/>
      <c r="B34" s="15"/>
      <c r="C34" s="101"/>
      <c r="D34" s="101"/>
      <c r="E34" s="101"/>
      <c r="F34" s="101"/>
      <c r="G34" s="101"/>
      <c r="H34" s="101"/>
      <c r="I34" s="101"/>
      <c r="J34" s="101"/>
      <c r="K34" s="101"/>
      <c r="L34" s="101"/>
      <c r="M34" s="101"/>
      <c r="N34" s="101"/>
      <c r="O34" s="101"/>
      <c r="P34" s="101"/>
      <c r="Q34" s="101"/>
      <c r="R34" s="101"/>
      <c r="S34" s="101"/>
      <c r="T34" s="101"/>
      <c r="U34" s="101"/>
      <c r="V34" s="101"/>
      <c r="W34" s="101"/>
    </row>
    <row r="35" spans="1:23" s="39" customFormat="1" ht="18" customHeight="1" x14ac:dyDescent="0.4">
      <c r="A35" s="9"/>
      <c r="B35" s="15"/>
      <c r="C35" s="101"/>
      <c r="D35" s="101"/>
      <c r="E35" s="101"/>
      <c r="F35" s="101"/>
      <c r="G35" s="101"/>
      <c r="H35" s="101"/>
      <c r="I35" s="101"/>
      <c r="J35" s="101"/>
      <c r="K35" s="101"/>
      <c r="L35" s="101"/>
      <c r="M35" s="101"/>
      <c r="N35" s="101"/>
      <c r="O35" s="101"/>
      <c r="P35" s="101"/>
      <c r="Q35" s="101"/>
      <c r="R35" s="101"/>
      <c r="S35" s="101"/>
      <c r="T35" s="101"/>
      <c r="U35" s="101"/>
      <c r="V35" s="101"/>
      <c r="W35" s="101"/>
    </row>
    <row r="36" spans="1:23" s="39" customFormat="1" ht="18" customHeight="1" x14ac:dyDescent="0.4">
      <c r="A36" s="9"/>
      <c r="B36" s="15"/>
      <c r="C36" s="101"/>
      <c r="D36" s="101"/>
      <c r="E36" s="101"/>
      <c r="F36" s="101"/>
      <c r="G36" s="101"/>
      <c r="H36" s="101"/>
      <c r="I36" s="101"/>
      <c r="J36" s="101"/>
      <c r="K36" s="101"/>
      <c r="L36" s="101"/>
      <c r="M36" s="101"/>
      <c r="N36" s="101"/>
      <c r="O36" s="101"/>
      <c r="P36" s="101"/>
      <c r="Q36" s="101"/>
      <c r="R36" s="101"/>
      <c r="S36" s="101"/>
      <c r="T36" s="101"/>
      <c r="U36" s="101"/>
      <c r="V36" s="101"/>
      <c r="W36" s="101"/>
    </row>
    <row r="37" spans="1:23" s="39" customFormat="1" ht="18" customHeight="1" x14ac:dyDescent="0.4">
      <c r="A37" s="9"/>
      <c r="B37" s="15"/>
      <c r="C37" s="101"/>
      <c r="D37" s="101"/>
      <c r="E37" s="101"/>
      <c r="F37" s="101"/>
      <c r="G37" s="101"/>
      <c r="H37" s="101"/>
      <c r="I37" s="101"/>
      <c r="J37" s="101"/>
      <c r="K37" s="101"/>
      <c r="L37" s="101"/>
      <c r="M37" s="101"/>
      <c r="N37" s="101"/>
      <c r="O37" s="101"/>
      <c r="P37" s="101"/>
      <c r="Q37" s="101"/>
      <c r="R37" s="101"/>
      <c r="S37" s="101"/>
      <c r="T37" s="101"/>
      <c r="U37" s="101"/>
      <c r="V37" s="101"/>
      <c r="W37" s="101"/>
    </row>
    <row r="38" spans="1:23" s="39" customFormat="1" ht="18" customHeight="1" x14ac:dyDescent="0.4">
      <c r="A38" s="9"/>
      <c r="B38" s="15"/>
      <c r="C38" s="101"/>
      <c r="D38" s="101"/>
      <c r="E38" s="101"/>
      <c r="F38" s="101"/>
      <c r="G38" s="101"/>
      <c r="H38" s="101"/>
      <c r="I38" s="101"/>
      <c r="J38" s="101"/>
      <c r="K38" s="101"/>
      <c r="L38" s="101"/>
      <c r="M38" s="101"/>
      <c r="N38" s="101"/>
      <c r="O38" s="101"/>
      <c r="P38" s="101"/>
      <c r="Q38" s="101"/>
      <c r="R38" s="101"/>
      <c r="S38" s="101"/>
      <c r="T38" s="101"/>
      <c r="U38" s="101"/>
      <c r="V38" s="101"/>
      <c r="W38" s="101"/>
    </row>
    <row r="39" spans="1:23" s="39" customFormat="1" ht="18" customHeight="1" x14ac:dyDescent="0.4">
      <c r="A39" s="9"/>
      <c r="B39" s="15"/>
      <c r="C39" s="101"/>
      <c r="D39" s="101"/>
      <c r="E39" s="101"/>
      <c r="F39" s="101"/>
      <c r="G39" s="101"/>
      <c r="H39" s="101"/>
      <c r="I39" s="101"/>
      <c r="J39" s="101"/>
      <c r="K39" s="101"/>
      <c r="L39" s="101"/>
      <c r="M39" s="101"/>
      <c r="N39" s="101"/>
      <c r="O39" s="101"/>
      <c r="P39" s="101"/>
      <c r="Q39" s="101"/>
      <c r="R39" s="101"/>
      <c r="S39" s="101"/>
      <c r="T39" s="101"/>
      <c r="U39" s="101"/>
      <c r="V39" s="101"/>
      <c r="W39" s="101"/>
    </row>
    <row r="40" spans="1:23" s="39" customFormat="1" ht="18" customHeight="1" x14ac:dyDescent="0.4">
      <c r="A40" s="9"/>
      <c r="B40" s="15"/>
      <c r="C40" s="101"/>
      <c r="D40" s="101"/>
      <c r="E40" s="101"/>
      <c r="F40" s="101"/>
      <c r="G40" s="101"/>
      <c r="H40" s="101"/>
      <c r="I40" s="101"/>
      <c r="J40" s="101"/>
      <c r="K40" s="101"/>
      <c r="L40" s="101"/>
      <c r="M40" s="101"/>
      <c r="N40" s="101"/>
      <c r="O40" s="101"/>
      <c r="P40" s="101"/>
      <c r="Q40" s="101"/>
      <c r="R40" s="101"/>
      <c r="S40" s="101"/>
      <c r="T40" s="101"/>
      <c r="U40" s="101"/>
      <c r="V40" s="101"/>
      <c r="W40" s="101"/>
    </row>
    <row r="41" spans="1:23" s="39" customFormat="1" ht="18" customHeight="1" x14ac:dyDescent="0.4">
      <c r="A41" s="9"/>
      <c r="B41" s="15"/>
      <c r="C41" s="101"/>
      <c r="D41" s="101"/>
      <c r="E41" s="101"/>
      <c r="F41" s="101"/>
      <c r="G41" s="101"/>
      <c r="H41" s="101"/>
      <c r="I41" s="101"/>
      <c r="J41" s="101"/>
      <c r="K41" s="101"/>
      <c r="L41" s="101"/>
      <c r="M41" s="101"/>
      <c r="N41" s="101"/>
      <c r="O41" s="101"/>
      <c r="P41" s="101"/>
      <c r="Q41" s="101"/>
      <c r="R41" s="101"/>
      <c r="S41" s="101"/>
      <c r="T41" s="101"/>
      <c r="U41" s="101"/>
      <c r="V41" s="101"/>
      <c r="W41" s="101"/>
    </row>
    <row r="42" spans="1:23" s="39" customFormat="1" ht="18" customHeight="1" x14ac:dyDescent="0.4">
      <c r="A42" s="9"/>
      <c r="B42" s="15"/>
      <c r="C42" s="101"/>
      <c r="D42" s="101"/>
      <c r="E42" s="101"/>
      <c r="F42" s="101"/>
      <c r="G42" s="101"/>
      <c r="H42" s="101"/>
      <c r="I42" s="101"/>
      <c r="J42" s="101"/>
      <c r="K42" s="101"/>
      <c r="L42" s="101"/>
      <c r="M42" s="101"/>
      <c r="N42" s="101"/>
      <c r="O42" s="101"/>
      <c r="P42" s="101"/>
      <c r="Q42" s="101"/>
      <c r="R42" s="101"/>
      <c r="S42" s="101"/>
      <c r="T42" s="101"/>
      <c r="U42" s="101"/>
      <c r="V42" s="101"/>
      <c r="W42" s="101"/>
    </row>
    <row r="43" spans="1:23" s="39" customFormat="1" ht="18" customHeight="1" x14ac:dyDescent="0.4">
      <c r="A43" s="9"/>
      <c r="B43" s="15"/>
      <c r="C43" s="101"/>
      <c r="D43" s="101"/>
      <c r="E43" s="101"/>
      <c r="F43" s="101"/>
      <c r="G43" s="101"/>
      <c r="H43" s="101"/>
      <c r="I43" s="101"/>
      <c r="J43" s="101"/>
      <c r="K43" s="101"/>
      <c r="L43" s="101"/>
      <c r="M43" s="101"/>
      <c r="N43" s="101"/>
      <c r="O43" s="101"/>
      <c r="P43" s="101"/>
      <c r="Q43" s="101"/>
      <c r="R43" s="101"/>
      <c r="S43" s="101"/>
      <c r="T43" s="101"/>
      <c r="U43" s="101"/>
      <c r="V43" s="101"/>
      <c r="W43" s="101"/>
    </row>
    <row r="44" spans="1:23" s="39" customFormat="1" ht="18" customHeight="1" x14ac:dyDescent="0.4">
      <c r="A44" s="9"/>
      <c r="B44" s="15"/>
      <c r="C44" s="101"/>
      <c r="D44" s="101"/>
      <c r="E44" s="101"/>
      <c r="F44" s="101"/>
      <c r="G44" s="101"/>
      <c r="H44" s="101"/>
      <c r="I44" s="101"/>
      <c r="J44" s="101"/>
      <c r="K44" s="101"/>
      <c r="L44" s="101"/>
      <c r="M44" s="101"/>
      <c r="N44" s="101"/>
      <c r="O44" s="101"/>
      <c r="P44" s="101"/>
      <c r="Q44" s="101"/>
      <c r="R44" s="101"/>
      <c r="S44" s="101"/>
      <c r="T44" s="101"/>
      <c r="U44" s="101"/>
      <c r="V44" s="101"/>
      <c r="W44" s="101"/>
    </row>
    <row r="45" spans="1:23" s="39" customFormat="1" ht="18" customHeight="1" x14ac:dyDescent="0.4">
      <c r="A45" s="9"/>
      <c r="B45" s="15"/>
      <c r="C45" s="101"/>
      <c r="D45" s="101"/>
      <c r="E45" s="101"/>
      <c r="F45" s="101"/>
      <c r="G45" s="101"/>
      <c r="H45" s="101"/>
      <c r="I45" s="101"/>
      <c r="J45" s="101"/>
      <c r="K45" s="101"/>
      <c r="L45" s="101"/>
      <c r="M45" s="101"/>
      <c r="N45" s="101"/>
      <c r="O45" s="101"/>
      <c r="P45" s="101"/>
      <c r="Q45" s="101"/>
      <c r="R45" s="101"/>
      <c r="S45" s="101"/>
      <c r="T45" s="101"/>
      <c r="U45" s="101"/>
      <c r="V45" s="101"/>
      <c r="W45" s="101"/>
    </row>
    <row r="46" spans="1:23" s="39" customFormat="1" ht="18" customHeight="1" x14ac:dyDescent="0.4">
      <c r="A46" s="9"/>
      <c r="B46" s="15"/>
      <c r="C46" s="101"/>
      <c r="D46" s="101"/>
      <c r="E46" s="101"/>
      <c r="F46" s="101"/>
      <c r="G46" s="101"/>
      <c r="H46" s="101"/>
      <c r="I46" s="101"/>
      <c r="J46" s="101"/>
      <c r="K46" s="101"/>
      <c r="L46" s="101"/>
      <c r="M46" s="101"/>
      <c r="N46" s="101"/>
      <c r="O46" s="101"/>
      <c r="P46" s="101"/>
      <c r="Q46" s="101"/>
      <c r="R46" s="101"/>
      <c r="S46" s="101"/>
      <c r="T46" s="101"/>
      <c r="U46" s="101"/>
      <c r="V46" s="101"/>
      <c r="W46" s="101"/>
    </row>
    <row r="47" spans="1:23" s="39" customFormat="1" ht="18" customHeight="1" x14ac:dyDescent="0.4">
      <c r="A47" s="9"/>
      <c r="B47" s="15"/>
      <c r="C47" s="101"/>
      <c r="D47" s="101"/>
      <c r="E47" s="101"/>
      <c r="F47" s="101"/>
      <c r="G47" s="101"/>
      <c r="H47" s="101"/>
      <c r="I47" s="101"/>
      <c r="J47" s="101"/>
      <c r="K47" s="101"/>
      <c r="L47" s="101"/>
      <c r="M47" s="101"/>
      <c r="N47" s="101"/>
      <c r="O47" s="101"/>
      <c r="P47" s="101"/>
      <c r="Q47" s="101"/>
      <c r="R47" s="101"/>
      <c r="S47" s="101"/>
      <c r="T47" s="101"/>
      <c r="U47" s="101"/>
      <c r="V47" s="101"/>
      <c r="W47" s="101"/>
    </row>
    <row r="48" spans="1:23" s="39" customFormat="1" ht="18" customHeight="1" x14ac:dyDescent="0.4">
      <c r="A48" s="9"/>
      <c r="B48" s="15"/>
      <c r="C48" s="101"/>
      <c r="D48" s="101"/>
      <c r="E48" s="101"/>
      <c r="F48" s="101"/>
      <c r="G48" s="101"/>
      <c r="H48" s="101"/>
      <c r="I48" s="101"/>
      <c r="J48" s="101"/>
      <c r="K48" s="101"/>
      <c r="L48" s="101"/>
      <c r="M48" s="101"/>
      <c r="N48" s="101"/>
      <c r="O48" s="101"/>
      <c r="P48" s="101"/>
      <c r="Q48" s="101"/>
      <c r="R48" s="101"/>
      <c r="S48" s="101"/>
      <c r="T48" s="101"/>
      <c r="U48" s="101"/>
      <c r="V48" s="101"/>
      <c r="W48" s="101"/>
    </row>
    <row r="49" spans="1:23" s="39" customFormat="1" ht="18" customHeight="1" x14ac:dyDescent="0.4">
      <c r="A49" s="9"/>
      <c r="B49" s="15"/>
      <c r="C49" s="101"/>
      <c r="D49" s="101"/>
      <c r="E49" s="101"/>
      <c r="F49" s="101"/>
      <c r="G49" s="101"/>
      <c r="H49" s="101"/>
      <c r="I49" s="101"/>
      <c r="J49" s="101"/>
      <c r="K49" s="101"/>
      <c r="L49" s="101"/>
      <c r="M49" s="101"/>
      <c r="N49" s="101"/>
      <c r="O49" s="101"/>
      <c r="P49" s="101"/>
      <c r="Q49" s="101"/>
      <c r="R49" s="101"/>
      <c r="S49" s="101"/>
      <c r="T49" s="101"/>
      <c r="U49" s="101"/>
      <c r="V49" s="101"/>
      <c r="W49" s="101"/>
    </row>
    <row r="50" spans="1:23" s="39" customFormat="1" ht="18" customHeight="1" x14ac:dyDescent="0.4">
      <c r="A50" s="9"/>
      <c r="B50" s="15"/>
      <c r="C50" s="101"/>
      <c r="D50" s="101"/>
      <c r="E50" s="101"/>
      <c r="F50" s="101"/>
      <c r="G50" s="101"/>
      <c r="H50" s="101"/>
      <c r="I50" s="101"/>
      <c r="J50" s="101"/>
      <c r="K50" s="101"/>
      <c r="L50" s="101"/>
      <c r="M50" s="101"/>
      <c r="N50" s="101"/>
      <c r="O50" s="101"/>
      <c r="P50" s="101"/>
      <c r="Q50" s="101"/>
      <c r="R50" s="101"/>
      <c r="S50" s="101"/>
      <c r="T50" s="101"/>
      <c r="U50" s="101"/>
      <c r="V50" s="101"/>
      <c r="W50" s="101"/>
    </row>
    <row r="51" spans="1:23" s="39" customFormat="1" ht="18" customHeight="1" x14ac:dyDescent="0.4">
      <c r="A51" s="9"/>
      <c r="B51" s="15"/>
      <c r="C51" s="101"/>
      <c r="D51" s="101"/>
      <c r="E51" s="101"/>
      <c r="F51" s="101"/>
      <c r="G51" s="101"/>
      <c r="H51" s="101"/>
      <c r="I51" s="101"/>
      <c r="J51" s="101"/>
      <c r="K51" s="101"/>
      <c r="L51" s="101"/>
      <c r="M51" s="101"/>
      <c r="N51" s="101"/>
      <c r="O51" s="101"/>
      <c r="P51" s="101"/>
      <c r="Q51" s="101"/>
      <c r="R51" s="101"/>
      <c r="S51" s="101"/>
      <c r="T51" s="101"/>
      <c r="U51" s="101"/>
      <c r="V51" s="101"/>
      <c r="W51" s="101"/>
    </row>
    <row r="52" spans="1:23" s="39" customFormat="1" ht="18" customHeight="1" x14ac:dyDescent="0.4">
      <c r="A52" s="9"/>
      <c r="B52" s="15"/>
      <c r="C52" s="101"/>
      <c r="D52" s="101"/>
      <c r="E52" s="101"/>
      <c r="F52" s="101"/>
      <c r="G52" s="101"/>
      <c r="H52" s="101"/>
      <c r="I52" s="101"/>
      <c r="J52" s="101"/>
      <c r="K52" s="101"/>
      <c r="L52" s="101"/>
      <c r="M52" s="101"/>
      <c r="N52" s="101"/>
      <c r="O52" s="101"/>
      <c r="P52" s="101"/>
      <c r="Q52" s="101"/>
      <c r="R52" s="101"/>
      <c r="S52" s="101"/>
      <c r="T52" s="101"/>
      <c r="U52" s="101"/>
      <c r="V52" s="101"/>
      <c r="W52" s="101"/>
    </row>
    <row r="53" spans="1:23" s="39" customFormat="1" ht="18" customHeight="1" x14ac:dyDescent="0.4">
      <c r="A53" s="9"/>
      <c r="B53" s="15"/>
      <c r="C53" s="101"/>
      <c r="D53" s="101"/>
      <c r="E53" s="101"/>
      <c r="F53" s="101"/>
      <c r="G53" s="101"/>
      <c r="H53" s="101"/>
      <c r="I53" s="101"/>
      <c r="J53" s="101"/>
      <c r="K53" s="101"/>
      <c r="L53" s="101"/>
      <c r="M53" s="101"/>
      <c r="N53" s="101"/>
      <c r="O53" s="101"/>
      <c r="P53" s="101"/>
      <c r="Q53" s="101"/>
      <c r="R53" s="101"/>
      <c r="S53" s="101"/>
      <c r="T53" s="101"/>
      <c r="U53" s="101"/>
      <c r="V53" s="101"/>
      <c r="W53" s="101"/>
    </row>
    <row r="54" spans="1:23" s="39" customFormat="1" ht="18" customHeight="1" x14ac:dyDescent="0.4">
      <c r="A54" s="9"/>
      <c r="B54" s="15"/>
      <c r="C54" s="101"/>
      <c r="D54" s="101"/>
      <c r="E54" s="101"/>
      <c r="F54" s="101"/>
      <c r="G54" s="101"/>
      <c r="H54" s="101"/>
      <c r="I54" s="101"/>
      <c r="J54" s="101"/>
      <c r="K54" s="101"/>
      <c r="L54" s="101"/>
      <c r="M54" s="101"/>
      <c r="N54" s="101"/>
      <c r="O54" s="101"/>
      <c r="P54" s="101"/>
      <c r="Q54" s="101"/>
      <c r="R54" s="101"/>
      <c r="S54" s="101"/>
      <c r="T54" s="101"/>
      <c r="U54" s="101"/>
      <c r="V54" s="101"/>
      <c r="W54" s="101"/>
    </row>
    <row r="55" spans="1:23" s="39" customFormat="1" ht="18" customHeight="1" x14ac:dyDescent="0.4">
      <c r="A55" s="9"/>
      <c r="B55" s="15"/>
      <c r="C55" s="101"/>
      <c r="D55" s="101"/>
      <c r="E55" s="101"/>
      <c r="F55" s="101"/>
      <c r="G55" s="101"/>
      <c r="H55" s="101"/>
      <c r="I55" s="101"/>
      <c r="J55" s="101"/>
      <c r="K55" s="101"/>
      <c r="L55" s="101"/>
      <c r="M55" s="101"/>
      <c r="N55" s="101"/>
      <c r="O55" s="101"/>
      <c r="P55" s="101"/>
      <c r="Q55" s="101"/>
      <c r="R55" s="101"/>
      <c r="S55" s="101"/>
      <c r="T55" s="101"/>
      <c r="U55" s="101"/>
      <c r="V55" s="101"/>
      <c r="W55" s="101"/>
    </row>
    <row r="56" spans="1:23" s="39" customFormat="1" ht="18" customHeight="1" x14ac:dyDescent="0.4">
      <c r="A56" s="9"/>
      <c r="B56" s="15"/>
      <c r="C56" s="101"/>
      <c r="D56" s="101"/>
      <c r="E56" s="101"/>
      <c r="F56" s="101"/>
      <c r="G56" s="101"/>
      <c r="H56" s="101"/>
      <c r="I56" s="101"/>
      <c r="J56" s="101"/>
      <c r="K56" s="101"/>
      <c r="L56" s="101"/>
      <c r="M56" s="101"/>
      <c r="N56" s="101"/>
      <c r="O56" s="101"/>
      <c r="P56" s="101"/>
      <c r="Q56" s="101"/>
      <c r="R56" s="101"/>
      <c r="S56" s="101"/>
      <c r="T56" s="101"/>
      <c r="U56" s="101"/>
      <c r="V56" s="101"/>
      <c r="W56" s="101"/>
    </row>
    <row r="57" spans="1:23" s="39" customFormat="1" ht="18" customHeight="1" x14ac:dyDescent="0.4">
      <c r="A57" s="9"/>
      <c r="B57" s="15"/>
      <c r="C57" s="101"/>
      <c r="D57" s="101"/>
      <c r="E57" s="101"/>
      <c r="F57" s="101"/>
      <c r="G57" s="101"/>
      <c r="H57" s="101"/>
      <c r="I57" s="101"/>
      <c r="J57" s="101"/>
      <c r="K57" s="101"/>
      <c r="L57" s="101"/>
      <c r="M57" s="101"/>
      <c r="N57" s="101"/>
      <c r="O57" s="101"/>
      <c r="P57" s="101"/>
      <c r="Q57" s="101"/>
      <c r="R57" s="101"/>
      <c r="S57" s="101"/>
      <c r="T57" s="101"/>
      <c r="U57" s="101"/>
      <c r="V57" s="101"/>
      <c r="W57" s="101"/>
    </row>
    <row r="58" spans="1:23" s="39" customFormat="1" ht="18" customHeight="1" x14ac:dyDescent="0.4">
      <c r="A58" s="9"/>
      <c r="B58" s="15"/>
      <c r="C58" s="101"/>
      <c r="D58" s="101"/>
      <c r="E58" s="101"/>
      <c r="F58" s="101"/>
      <c r="G58" s="101"/>
      <c r="H58" s="101"/>
      <c r="I58" s="101"/>
      <c r="J58" s="101"/>
      <c r="K58" s="101"/>
      <c r="L58" s="101"/>
      <c r="M58" s="101"/>
      <c r="N58" s="101"/>
      <c r="O58" s="101"/>
      <c r="P58" s="101"/>
      <c r="Q58" s="101"/>
      <c r="R58" s="101"/>
      <c r="S58" s="101"/>
      <c r="T58" s="101"/>
      <c r="U58" s="101"/>
      <c r="V58" s="101"/>
      <c r="W58" s="101"/>
    </row>
    <row r="59" spans="1:23" s="39" customFormat="1" ht="18" customHeight="1" x14ac:dyDescent="0.4">
      <c r="A59" s="9"/>
      <c r="B59" s="15"/>
      <c r="C59" s="101"/>
      <c r="D59" s="101"/>
      <c r="E59" s="101"/>
      <c r="F59" s="101"/>
      <c r="G59" s="101"/>
      <c r="H59" s="101"/>
      <c r="I59" s="101"/>
      <c r="J59" s="101"/>
      <c r="K59" s="101"/>
      <c r="L59" s="101"/>
      <c r="M59" s="101"/>
      <c r="N59" s="101"/>
      <c r="O59" s="101"/>
      <c r="P59" s="101"/>
      <c r="Q59" s="101"/>
      <c r="R59" s="101"/>
      <c r="S59" s="101"/>
      <c r="T59" s="101"/>
      <c r="U59" s="101"/>
      <c r="V59" s="101"/>
      <c r="W59" s="101"/>
    </row>
    <row r="60" spans="1:23" s="39" customFormat="1" ht="18" customHeight="1" x14ac:dyDescent="0.4">
      <c r="A60" s="9"/>
      <c r="B60" s="15"/>
      <c r="C60" s="101"/>
      <c r="D60" s="101"/>
      <c r="E60" s="101"/>
      <c r="F60" s="101"/>
      <c r="G60" s="101"/>
      <c r="H60" s="101"/>
      <c r="I60" s="101"/>
      <c r="J60" s="101"/>
      <c r="K60" s="101"/>
      <c r="L60" s="101"/>
      <c r="M60" s="101"/>
      <c r="N60" s="101"/>
      <c r="O60" s="101"/>
      <c r="P60" s="101"/>
      <c r="Q60" s="101"/>
      <c r="R60" s="101"/>
      <c r="S60" s="101"/>
      <c r="T60" s="101"/>
      <c r="U60" s="101"/>
      <c r="V60" s="101"/>
      <c r="W60" s="101"/>
    </row>
    <row r="61" spans="1:23" ht="18" customHeight="1" x14ac:dyDescent="0.4">
      <c r="B61" s="15"/>
      <c r="C61" s="15"/>
      <c r="D61" s="15"/>
      <c r="F61" s="15"/>
      <c r="G61" s="15"/>
      <c r="H61" s="15"/>
      <c r="K61" s="15"/>
      <c r="L61" s="15"/>
      <c r="M61" s="15"/>
      <c r="N61" s="15"/>
      <c r="O61" s="15"/>
      <c r="P61" s="15"/>
      <c r="Q61" s="15"/>
      <c r="R61" s="15"/>
      <c r="S61" s="15"/>
      <c r="T61" s="15"/>
      <c r="U61" s="15"/>
      <c r="V61" s="15"/>
      <c r="W61" s="15"/>
    </row>
    <row r="62" spans="1:23" ht="18" customHeight="1" x14ac:dyDescent="0.4">
      <c r="B62" s="15"/>
      <c r="C62" s="15"/>
      <c r="D62" s="15"/>
      <c r="F62" s="15"/>
      <c r="G62" s="15"/>
      <c r="H62" s="15"/>
      <c r="K62" s="15"/>
      <c r="L62" s="15"/>
      <c r="M62" s="15"/>
      <c r="N62" s="15"/>
      <c r="O62" s="15"/>
      <c r="P62" s="15"/>
      <c r="Q62" s="15"/>
      <c r="R62" s="15"/>
      <c r="S62" s="15"/>
      <c r="T62" s="15"/>
      <c r="U62" s="15"/>
      <c r="V62" s="15"/>
      <c r="W62" s="15"/>
    </row>
    <row r="63" spans="1:23" ht="18" customHeight="1" x14ac:dyDescent="0.4">
      <c r="B63" s="15"/>
      <c r="C63" s="15"/>
      <c r="D63" s="15"/>
      <c r="F63" s="15"/>
      <c r="G63" s="15"/>
      <c r="H63" s="15"/>
      <c r="K63" s="15"/>
      <c r="L63" s="15"/>
      <c r="M63" s="15"/>
      <c r="N63" s="15"/>
      <c r="O63" s="15"/>
      <c r="P63" s="15"/>
      <c r="Q63" s="15"/>
      <c r="R63" s="15"/>
      <c r="S63" s="15"/>
      <c r="T63" s="15"/>
      <c r="U63" s="15"/>
      <c r="V63" s="15"/>
      <c r="W63" s="15"/>
    </row>
    <row r="64" spans="1:23" ht="18" customHeight="1" x14ac:dyDescent="0.4">
      <c r="B64" s="15"/>
      <c r="C64" s="15"/>
      <c r="D64" s="15"/>
      <c r="F64" s="15"/>
      <c r="G64" s="15"/>
      <c r="H64" s="15"/>
      <c r="K64" s="15"/>
      <c r="L64" s="15"/>
      <c r="M64" s="15"/>
      <c r="N64" s="15"/>
      <c r="O64" s="15"/>
      <c r="P64" s="15"/>
      <c r="Q64" s="15"/>
      <c r="R64" s="15"/>
      <c r="S64" s="15"/>
      <c r="T64" s="15"/>
      <c r="U64" s="15"/>
      <c r="V64" s="15"/>
      <c r="W64" s="15"/>
    </row>
    <row r="65" spans="2:23" ht="18" customHeight="1" x14ac:dyDescent="0.4">
      <c r="B65" s="15"/>
      <c r="C65" s="15"/>
      <c r="D65" s="15"/>
      <c r="F65" s="15"/>
      <c r="G65" s="15"/>
      <c r="H65" s="15"/>
      <c r="K65" s="15"/>
      <c r="L65" s="15"/>
      <c r="M65" s="15"/>
      <c r="N65" s="15"/>
      <c r="O65" s="15"/>
      <c r="P65" s="15"/>
      <c r="Q65" s="15"/>
      <c r="R65" s="15"/>
      <c r="S65" s="15"/>
      <c r="T65" s="15"/>
      <c r="U65" s="15"/>
      <c r="V65" s="15"/>
      <c r="W65" s="15"/>
    </row>
    <row r="66" spans="2:23" ht="18" customHeight="1" x14ac:dyDescent="0.4">
      <c r="B66" s="15"/>
      <c r="C66" s="15"/>
      <c r="D66" s="15"/>
      <c r="F66" s="15"/>
      <c r="G66" s="15"/>
      <c r="H66" s="15"/>
      <c r="K66" s="15"/>
      <c r="L66" s="15"/>
      <c r="M66" s="15"/>
      <c r="N66" s="15"/>
      <c r="O66" s="15"/>
      <c r="P66" s="15"/>
      <c r="Q66" s="15"/>
      <c r="R66" s="15"/>
      <c r="S66" s="15"/>
      <c r="T66" s="15"/>
      <c r="U66" s="15"/>
      <c r="V66" s="15"/>
      <c r="W66" s="15"/>
    </row>
    <row r="67" spans="2:23" ht="18" customHeight="1" x14ac:dyDescent="0.4">
      <c r="B67" s="15"/>
      <c r="C67" s="15"/>
      <c r="D67" s="15"/>
      <c r="F67" s="15"/>
      <c r="G67" s="15"/>
      <c r="H67" s="15"/>
      <c r="K67" s="15"/>
      <c r="L67" s="15"/>
      <c r="M67" s="15"/>
      <c r="N67" s="15"/>
      <c r="O67" s="15"/>
      <c r="P67" s="15"/>
      <c r="Q67" s="15"/>
      <c r="R67" s="15"/>
      <c r="S67" s="15"/>
      <c r="T67" s="15"/>
      <c r="U67" s="15"/>
      <c r="V67" s="15"/>
      <c r="W67" s="15"/>
    </row>
    <row r="68" spans="2:23" ht="18" customHeight="1" x14ac:dyDescent="0.4">
      <c r="B68" s="15"/>
      <c r="C68" s="15"/>
      <c r="D68" s="15"/>
      <c r="F68" s="15"/>
      <c r="G68" s="15"/>
      <c r="H68" s="15"/>
      <c r="K68" s="15"/>
      <c r="L68" s="15"/>
      <c r="M68" s="15"/>
      <c r="N68" s="15"/>
      <c r="O68" s="15"/>
      <c r="P68" s="15"/>
      <c r="Q68" s="15"/>
      <c r="R68" s="15"/>
      <c r="S68" s="15"/>
      <c r="T68" s="15"/>
      <c r="U68" s="15"/>
      <c r="V68" s="15"/>
      <c r="W68" s="15"/>
    </row>
    <row r="69" spans="2:23" ht="18" customHeight="1" x14ac:dyDescent="0.4">
      <c r="B69" s="15"/>
      <c r="C69" s="15"/>
      <c r="D69" s="15"/>
      <c r="F69" s="15"/>
      <c r="G69" s="15"/>
      <c r="H69" s="15"/>
      <c r="K69" s="15"/>
      <c r="L69" s="15"/>
      <c r="M69" s="15"/>
      <c r="N69" s="15"/>
      <c r="O69" s="15"/>
      <c r="P69" s="15"/>
      <c r="Q69" s="15"/>
      <c r="R69" s="15"/>
      <c r="S69" s="15"/>
      <c r="T69" s="15"/>
      <c r="U69" s="15"/>
      <c r="V69" s="15"/>
      <c r="W69" s="15"/>
    </row>
    <row r="70" spans="2:23" ht="18" customHeight="1" x14ac:dyDescent="0.4">
      <c r="B70" s="15"/>
      <c r="C70" s="15"/>
      <c r="D70" s="15"/>
      <c r="F70" s="15"/>
      <c r="G70" s="15"/>
      <c r="H70" s="15"/>
      <c r="K70" s="15"/>
      <c r="L70" s="15"/>
      <c r="M70" s="15"/>
      <c r="N70" s="15"/>
      <c r="O70" s="15"/>
      <c r="P70" s="15"/>
      <c r="Q70" s="15"/>
      <c r="R70" s="15"/>
      <c r="S70" s="15"/>
      <c r="T70" s="15"/>
      <c r="U70" s="15"/>
      <c r="V70" s="15"/>
      <c r="W70" s="15"/>
    </row>
    <row r="71" spans="2:23" ht="18" customHeight="1" x14ac:dyDescent="0.4">
      <c r="B71" s="15"/>
      <c r="C71" s="15"/>
      <c r="D71" s="15"/>
      <c r="F71" s="15"/>
      <c r="G71" s="15"/>
      <c r="H71" s="15"/>
      <c r="K71" s="15"/>
      <c r="L71" s="15"/>
      <c r="M71" s="15"/>
      <c r="N71" s="15"/>
      <c r="O71" s="15"/>
      <c r="P71" s="15"/>
      <c r="Q71" s="15"/>
      <c r="R71" s="15"/>
      <c r="S71" s="15"/>
      <c r="T71" s="15"/>
      <c r="U71" s="15"/>
      <c r="V71" s="15"/>
      <c r="W71" s="15"/>
    </row>
    <row r="72" spans="2:23" ht="18" customHeight="1" x14ac:dyDescent="0.4">
      <c r="B72" s="15"/>
      <c r="C72" s="15"/>
      <c r="D72" s="15"/>
      <c r="F72" s="15"/>
      <c r="G72" s="15"/>
      <c r="H72" s="15"/>
      <c r="K72" s="15"/>
      <c r="L72" s="15"/>
      <c r="M72" s="15"/>
      <c r="N72" s="15"/>
      <c r="O72" s="15"/>
      <c r="P72" s="15"/>
      <c r="Q72" s="15"/>
      <c r="R72" s="15"/>
      <c r="S72" s="15"/>
      <c r="T72" s="15"/>
      <c r="U72" s="15"/>
      <c r="V72" s="15"/>
      <c r="W72" s="15"/>
    </row>
    <row r="73" spans="2:23" ht="18" customHeight="1" x14ac:dyDescent="0.4">
      <c r="B73" s="15"/>
      <c r="C73" s="15"/>
      <c r="D73" s="15"/>
      <c r="F73" s="15"/>
      <c r="G73" s="15"/>
      <c r="H73" s="15"/>
      <c r="K73" s="15"/>
      <c r="L73" s="15"/>
      <c r="M73" s="15"/>
      <c r="N73" s="15"/>
      <c r="O73" s="15"/>
      <c r="P73" s="15"/>
      <c r="Q73" s="15"/>
      <c r="R73" s="15"/>
      <c r="S73" s="15"/>
      <c r="T73" s="15"/>
      <c r="U73" s="15"/>
      <c r="V73" s="15"/>
      <c r="W73" s="15"/>
    </row>
    <row r="74" spans="2:23" ht="18" customHeight="1" x14ac:dyDescent="0.4">
      <c r="B74" s="15"/>
      <c r="C74" s="15"/>
      <c r="D74" s="15"/>
      <c r="F74" s="15"/>
      <c r="G74" s="15"/>
      <c r="H74" s="15"/>
      <c r="K74" s="15"/>
      <c r="L74" s="15"/>
      <c r="M74" s="15"/>
      <c r="N74" s="15"/>
      <c r="O74" s="15"/>
      <c r="P74" s="15"/>
      <c r="Q74" s="15"/>
      <c r="R74" s="15"/>
      <c r="S74" s="15"/>
      <c r="T74" s="15"/>
      <c r="U74" s="15"/>
      <c r="V74" s="15"/>
      <c r="W74" s="15"/>
    </row>
    <row r="75" spans="2:23" ht="18" customHeight="1" x14ac:dyDescent="0.4">
      <c r="B75" s="15"/>
      <c r="C75" s="15"/>
      <c r="D75" s="15"/>
      <c r="F75" s="15"/>
      <c r="G75" s="15"/>
      <c r="H75" s="15"/>
      <c r="K75" s="15"/>
      <c r="L75" s="15"/>
      <c r="M75" s="15"/>
      <c r="N75" s="15"/>
      <c r="O75" s="15"/>
      <c r="P75" s="15"/>
      <c r="Q75" s="15"/>
      <c r="R75" s="15"/>
      <c r="S75" s="15"/>
      <c r="T75" s="15"/>
      <c r="U75" s="15"/>
      <c r="V75" s="15"/>
      <c r="W75" s="15"/>
    </row>
    <row r="76" spans="2:23" ht="18" customHeight="1" x14ac:dyDescent="0.4">
      <c r="B76" s="15"/>
      <c r="C76" s="15"/>
      <c r="D76" s="15"/>
      <c r="F76" s="15"/>
      <c r="G76" s="15"/>
      <c r="H76" s="15"/>
      <c r="K76" s="15"/>
      <c r="L76" s="15"/>
      <c r="M76" s="15"/>
      <c r="N76" s="15"/>
      <c r="O76" s="15"/>
      <c r="P76" s="15"/>
      <c r="Q76" s="15"/>
      <c r="R76" s="15"/>
      <c r="S76" s="15"/>
      <c r="T76" s="15"/>
      <c r="U76" s="15"/>
      <c r="V76" s="15"/>
      <c r="W76" s="15"/>
    </row>
    <row r="77" spans="2:23" ht="18" customHeight="1" x14ac:dyDescent="0.4">
      <c r="B77" s="15"/>
      <c r="C77" s="15"/>
      <c r="D77" s="15"/>
      <c r="F77" s="15"/>
      <c r="G77" s="15"/>
      <c r="H77" s="15"/>
      <c r="K77" s="15"/>
      <c r="L77" s="15"/>
      <c r="M77" s="15"/>
      <c r="N77" s="15"/>
      <c r="O77" s="15"/>
      <c r="P77" s="15"/>
      <c r="Q77" s="15"/>
      <c r="R77" s="15"/>
      <c r="S77" s="15"/>
      <c r="T77" s="15"/>
      <c r="U77" s="15"/>
      <c r="V77" s="15"/>
      <c r="W77" s="15"/>
    </row>
    <row r="78" spans="2:23" ht="18" customHeight="1" x14ac:dyDescent="0.4">
      <c r="B78" s="15"/>
      <c r="C78" s="15"/>
      <c r="D78" s="15"/>
      <c r="F78" s="15"/>
      <c r="G78" s="15"/>
      <c r="H78" s="15"/>
      <c r="K78" s="15"/>
      <c r="L78" s="15"/>
      <c r="M78" s="15"/>
      <c r="N78" s="15"/>
      <c r="O78" s="15"/>
      <c r="P78" s="15"/>
      <c r="Q78" s="15"/>
      <c r="R78" s="15"/>
      <c r="S78" s="15"/>
      <c r="T78" s="15"/>
      <c r="U78" s="15"/>
      <c r="V78" s="15"/>
      <c r="W78" s="15"/>
    </row>
    <row r="79" spans="2:23" ht="18" customHeight="1" x14ac:dyDescent="0.4">
      <c r="B79" s="15"/>
      <c r="C79" s="15"/>
      <c r="D79" s="15"/>
      <c r="F79" s="15"/>
      <c r="G79" s="15"/>
      <c r="H79" s="15"/>
      <c r="K79" s="15"/>
      <c r="L79" s="15"/>
      <c r="M79" s="15"/>
      <c r="N79" s="15"/>
      <c r="O79" s="15"/>
      <c r="P79" s="15"/>
      <c r="Q79" s="15"/>
      <c r="R79" s="15"/>
      <c r="S79" s="15"/>
      <c r="T79" s="15"/>
      <c r="U79" s="15"/>
      <c r="V79" s="15"/>
      <c r="W79" s="15"/>
    </row>
    <row r="80" spans="2:23" ht="18" customHeight="1" x14ac:dyDescent="0.4">
      <c r="B80" s="15"/>
      <c r="C80" s="15"/>
      <c r="D80" s="15"/>
      <c r="F80" s="15"/>
      <c r="G80" s="15"/>
      <c r="H80" s="15"/>
      <c r="K80" s="15"/>
      <c r="L80" s="15"/>
      <c r="M80" s="15"/>
      <c r="N80" s="15"/>
      <c r="O80" s="15"/>
      <c r="P80" s="15"/>
      <c r="Q80" s="15"/>
      <c r="R80" s="15"/>
      <c r="S80" s="15"/>
      <c r="T80" s="15"/>
      <c r="U80" s="15"/>
      <c r="V80" s="15"/>
      <c r="W80" s="15"/>
    </row>
    <row r="81" spans="2:23" ht="18" customHeight="1" x14ac:dyDescent="0.4">
      <c r="B81" s="15"/>
      <c r="C81" s="15"/>
      <c r="D81" s="15"/>
      <c r="F81" s="15"/>
      <c r="G81" s="15"/>
      <c r="H81" s="15"/>
      <c r="K81" s="15"/>
      <c r="L81" s="15"/>
      <c r="M81" s="15"/>
      <c r="N81" s="15"/>
      <c r="O81" s="15"/>
      <c r="P81" s="15"/>
      <c r="Q81" s="15"/>
      <c r="R81" s="15"/>
      <c r="S81" s="15"/>
      <c r="T81" s="15"/>
      <c r="U81" s="15"/>
      <c r="V81" s="15"/>
      <c r="W81" s="15"/>
    </row>
    <row r="82" spans="2:23" ht="18" customHeight="1" x14ac:dyDescent="0.4">
      <c r="B82" s="15"/>
      <c r="C82" s="15"/>
      <c r="D82" s="15"/>
      <c r="F82" s="15"/>
      <c r="G82" s="15"/>
      <c r="H82" s="15"/>
      <c r="K82" s="15"/>
      <c r="L82" s="15"/>
      <c r="M82" s="15"/>
      <c r="N82" s="15"/>
      <c r="O82" s="15"/>
      <c r="P82" s="15"/>
      <c r="Q82" s="15"/>
      <c r="R82" s="15"/>
      <c r="S82" s="15"/>
      <c r="T82" s="15"/>
      <c r="U82" s="15"/>
      <c r="V82" s="15"/>
      <c r="W82" s="15"/>
    </row>
    <row r="83" spans="2:23" ht="18" customHeight="1" x14ac:dyDescent="0.4">
      <c r="B83" s="15"/>
      <c r="C83" s="15"/>
      <c r="D83" s="15"/>
      <c r="F83" s="15"/>
      <c r="G83" s="15"/>
      <c r="H83" s="15"/>
      <c r="K83" s="15"/>
      <c r="L83" s="15"/>
      <c r="M83" s="15"/>
      <c r="N83" s="15"/>
      <c r="O83" s="15"/>
      <c r="P83" s="15"/>
      <c r="Q83" s="15"/>
      <c r="R83" s="15"/>
      <c r="S83" s="15"/>
      <c r="T83" s="15"/>
      <c r="U83" s="15"/>
      <c r="V83" s="15"/>
      <c r="W83" s="15"/>
    </row>
    <row r="84" spans="2:23" ht="18" customHeight="1" x14ac:dyDescent="0.4">
      <c r="B84" s="15"/>
      <c r="C84" s="15"/>
      <c r="D84" s="15"/>
      <c r="F84" s="15"/>
      <c r="G84" s="15"/>
      <c r="H84" s="15"/>
      <c r="K84" s="15"/>
      <c r="L84" s="15"/>
      <c r="M84" s="15"/>
      <c r="N84" s="15"/>
      <c r="O84" s="15"/>
      <c r="P84" s="15"/>
      <c r="Q84" s="15"/>
      <c r="R84" s="15"/>
      <c r="S84" s="15"/>
      <c r="T84" s="15"/>
      <c r="U84" s="15"/>
      <c r="V84" s="15"/>
      <c r="W84" s="15"/>
    </row>
    <row r="85" spans="2:23" ht="18" customHeight="1" x14ac:dyDescent="0.4">
      <c r="B85" s="15"/>
      <c r="C85" s="15"/>
      <c r="D85" s="15"/>
      <c r="F85" s="15"/>
      <c r="G85" s="15"/>
      <c r="H85" s="15"/>
      <c r="K85" s="15"/>
      <c r="L85" s="15"/>
      <c r="M85" s="15"/>
      <c r="N85" s="15"/>
      <c r="O85" s="15"/>
      <c r="P85" s="15"/>
      <c r="Q85" s="15"/>
      <c r="R85" s="15"/>
      <c r="S85" s="15"/>
      <c r="T85" s="15"/>
      <c r="U85" s="15"/>
      <c r="V85" s="15"/>
      <c r="W85" s="15"/>
    </row>
    <row r="86" spans="2:23" ht="18" customHeight="1" x14ac:dyDescent="0.4">
      <c r="B86" s="15"/>
      <c r="C86" s="15"/>
      <c r="D86" s="15"/>
      <c r="F86" s="15"/>
      <c r="G86" s="15"/>
      <c r="H86" s="15"/>
      <c r="K86" s="15"/>
      <c r="L86" s="15"/>
      <c r="M86" s="15"/>
      <c r="N86" s="15"/>
      <c r="O86" s="15"/>
      <c r="P86" s="15"/>
      <c r="Q86" s="15"/>
      <c r="R86" s="15"/>
      <c r="S86" s="15"/>
      <c r="T86" s="15"/>
      <c r="U86" s="15"/>
      <c r="V86" s="15"/>
      <c r="W86" s="15"/>
    </row>
    <row r="87" spans="2:23" ht="18" customHeight="1" x14ac:dyDescent="0.4">
      <c r="B87" s="15"/>
      <c r="C87" s="15"/>
      <c r="D87" s="15"/>
      <c r="F87" s="15"/>
      <c r="G87" s="15"/>
      <c r="H87" s="15"/>
      <c r="K87" s="15"/>
      <c r="L87" s="15"/>
      <c r="M87" s="15"/>
      <c r="N87" s="15"/>
      <c r="O87" s="15"/>
      <c r="P87" s="15"/>
      <c r="Q87" s="15"/>
      <c r="R87" s="15"/>
      <c r="S87" s="15"/>
      <c r="T87" s="15"/>
      <c r="U87" s="15"/>
      <c r="V87" s="15"/>
      <c r="W87" s="15"/>
    </row>
    <row r="88" spans="2:23" ht="18" customHeight="1" x14ac:dyDescent="0.4">
      <c r="B88" s="15"/>
      <c r="C88" s="15"/>
      <c r="D88" s="15"/>
      <c r="F88" s="15"/>
      <c r="G88" s="15"/>
      <c r="H88" s="15"/>
      <c r="K88" s="15"/>
      <c r="L88" s="15"/>
      <c r="M88" s="15"/>
      <c r="N88" s="15"/>
      <c r="O88" s="15"/>
      <c r="P88" s="15"/>
      <c r="Q88" s="15"/>
      <c r="R88" s="15"/>
      <c r="S88" s="15"/>
      <c r="T88" s="15"/>
      <c r="U88" s="15"/>
      <c r="V88" s="15"/>
      <c r="W88" s="15"/>
    </row>
    <row r="89" spans="2:23" ht="18" customHeight="1" x14ac:dyDescent="0.4">
      <c r="B89" s="15"/>
      <c r="C89" s="15"/>
      <c r="D89" s="15"/>
      <c r="F89" s="15"/>
      <c r="G89" s="15"/>
      <c r="H89" s="15"/>
      <c r="K89" s="15"/>
      <c r="L89" s="15"/>
      <c r="M89" s="15"/>
      <c r="N89" s="15"/>
      <c r="O89" s="15"/>
      <c r="P89" s="15"/>
      <c r="Q89" s="15"/>
      <c r="R89" s="15"/>
      <c r="S89" s="15"/>
      <c r="T89" s="15"/>
      <c r="U89" s="15"/>
      <c r="V89" s="15"/>
      <c r="W89" s="15"/>
    </row>
    <row r="90" spans="2:23" ht="18" customHeight="1" x14ac:dyDescent="0.4">
      <c r="B90" s="15"/>
      <c r="C90" s="15"/>
      <c r="D90" s="15"/>
      <c r="F90" s="15"/>
      <c r="G90" s="15"/>
      <c r="H90" s="15"/>
      <c r="K90" s="15"/>
      <c r="L90" s="15"/>
      <c r="M90" s="15"/>
      <c r="N90" s="15"/>
      <c r="O90" s="15"/>
      <c r="P90" s="15"/>
      <c r="Q90" s="15"/>
      <c r="R90" s="15"/>
      <c r="S90" s="15"/>
      <c r="T90" s="15"/>
      <c r="U90" s="15"/>
      <c r="V90" s="15"/>
      <c r="W90" s="15"/>
    </row>
    <row r="91" spans="2:23" ht="18" customHeight="1" x14ac:dyDescent="0.4">
      <c r="B91" s="15"/>
      <c r="C91" s="15"/>
      <c r="D91" s="15"/>
      <c r="F91" s="15"/>
      <c r="G91" s="15"/>
      <c r="H91" s="15"/>
      <c r="K91" s="15"/>
      <c r="L91" s="15"/>
      <c r="M91" s="15"/>
      <c r="N91" s="15"/>
      <c r="O91" s="15"/>
      <c r="P91" s="15"/>
      <c r="Q91" s="15"/>
      <c r="R91" s="15"/>
      <c r="S91" s="15"/>
      <c r="T91" s="15"/>
      <c r="U91" s="15"/>
      <c r="V91" s="15"/>
      <c r="W91" s="15"/>
    </row>
    <row r="92" spans="2:23" ht="18" customHeight="1" x14ac:dyDescent="0.4">
      <c r="B92" s="15"/>
      <c r="C92" s="15"/>
      <c r="D92" s="15"/>
      <c r="F92" s="15"/>
      <c r="G92" s="15"/>
      <c r="H92" s="15"/>
      <c r="K92" s="15"/>
      <c r="L92" s="15"/>
      <c r="M92" s="15"/>
      <c r="N92" s="15"/>
      <c r="O92" s="15"/>
      <c r="P92" s="15"/>
      <c r="Q92" s="15"/>
      <c r="R92" s="15"/>
      <c r="S92" s="15"/>
      <c r="T92" s="15"/>
      <c r="U92" s="15"/>
      <c r="V92" s="15"/>
      <c r="W92" s="15"/>
    </row>
    <row r="93" spans="2:23" ht="18" customHeight="1" x14ac:dyDescent="0.4">
      <c r="B93" s="15"/>
      <c r="C93" s="15"/>
      <c r="D93" s="15"/>
      <c r="F93" s="15"/>
      <c r="G93" s="15"/>
      <c r="H93" s="15"/>
      <c r="K93" s="15"/>
      <c r="L93" s="15"/>
      <c r="M93" s="15"/>
      <c r="N93" s="15"/>
      <c r="O93" s="15"/>
      <c r="P93" s="15"/>
      <c r="Q93" s="15"/>
      <c r="R93" s="15"/>
      <c r="S93" s="15"/>
      <c r="T93" s="15"/>
      <c r="U93" s="15"/>
      <c r="V93" s="15"/>
      <c r="W93" s="15"/>
    </row>
    <row r="94" spans="2:23" ht="18" customHeight="1" x14ac:dyDescent="0.4">
      <c r="B94" s="15"/>
      <c r="C94" s="15"/>
      <c r="D94" s="15"/>
      <c r="F94" s="15"/>
      <c r="G94" s="15"/>
      <c r="H94" s="15"/>
      <c r="K94" s="15"/>
      <c r="L94" s="15"/>
      <c r="M94" s="15"/>
      <c r="N94" s="15"/>
      <c r="O94" s="15"/>
      <c r="P94" s="15"/>
      <c r="Q94" s="15"/>
      <c r="R94" s="15"/>
      <c r="S94" s="15"/>
      <c r="T94" s="15"/>
      <c r="U94" s="15"/>
      <c r="V94" s="15"/>
      <c r="W94" s="15"/>
    </row>
    <row r="95" spans="2:23" ht="18" customHeight="1" x14ac:dyDescent="0.4">
      <c r="B95" s="15"/>
      <c r="C95" s="15"/>
      <c r="D95" s="15"/>
      <c r="F95" s="15"/>
      <c r="G95" s="15"/>
      <c r="H95" s="15"/>
      <c r="K95" s="15"/>
      <c r="L95" s="15"/>
      <c r="M95" s="15"/>
      <c r="N95" s="15"/>
      <c r="O95" s="15"/>
      <c r="P95" s="15"/>
      <c r="Q95" s="15"/>
      <c r="R95" s="15"/>
      <c r="S95" s="15"/>
      <c r="T95" s="15"/>
      <c r="U95" s="15"/>
      <c r="V95" s="15"/>
      <c r="W95" s="15"/>
    </row>
    <row r="96" spans="2:23" ht="18" customHeight="1" x14ac:dyDescent="0.4">
      <c r="B96" s="15"/>
      <c r="C96" s="15"/>
      <c r="D96" s="15"/>
      <c r="F96" s="15"/>
      <c r="G96" s="15"/>
      <c r="H96" s="15"/>
      <c r="K96" s="15"/>
      <c r="L96" s="15"/>
      <c r="M96" s="15"/>
      <c r="N96" s="15"/>
      <c r="O96" s="15"/>
      <c r="P96" s="15"/>
      <c r="Q96" s="15"/>
      <c r="R96" s="15"/>
      <c r="S96" s="15"/>
      <c r="T96" s="15"/>
      <c r="U96" s="15"/>
      <c r="V96" s="15"/>
      <c r="W96" s="15"/>
    </row>
    <row r="97" spans="2:23" ht="18" customHeight="1" x14ac:dyDescent="0.4">
      <c r="B97" s="15"/>
      <c r="C97" s="15"/>
      <c r="D97" s="15"/>
      <c r="F97" s="15"/>
      <c r="G97" s="15"/>
      <c r="H97" s="15"/>
      <c r="K97" s="15"/>
      <c r="L97" s="15"/>
      <c r="M97" s="15"/>
      <c r="N97" s="15"/>
      <c r="O97" s="15"/>
      <c r="P97" s="15"/>
      <c r="Q97" s="15"/>
      <c r="R97" s="15"/>
      <c r="S97" s="15"/>
      <c r="T97" s="15"/>
      <c r="U97" s="15"/>
      <c r="V97" s="15"/>
      <c r="W97" s="15"/>
    </row>
    <row r="98" spans="2:23" ht="18" customHeight="1" x14ac:dyDescent="0.4">
      <c r="B98" s="15"/>
      <c r="C98" s="15"/>
      <c r="D98" s="15"/>
      <c r="F98" s="15"/>
      <c r="G98" s="15"/>
      <c r="H98" s="15"/>
      <c r="K98" s="15"/>
      <c r="L98" s="15"/>
      <c r="M98" s="15"/>
      <c r="N98" s="15"/>
      <c r="O98" s="15"/>
      <c r="P98" s="15"/>
      <c r="Q98" s="15"/>
      <c r="R98" s="15"/>
      <c r="S98" s="15"/>
      <c r="T98" s="15"/>
      <c r="U98" s="15"/>
      <c r="V98" s="15"/>
      <c r="W98" s="15"/>
    </row>
    <row r="99" spans="2:23" ht="18" customHeight="1" x14ac:dyDescent="0.4">
      <c r="B99" s="15"/>
      <c r="C99" s="15"/>
      <c r="D99" s="15"/>
      <c r="F99" s="15"/>
      <c r="G99" s="15"/>
      <c r="H99" s="15"/>
      <c r="K99" s="15"/>
      <c r="L99" s="15"/>
      <c r="M99" s="15"/>
      <c r="N99" s="15"/>
      <c r="O99" s="15"/>
      <c r="P99" s="15"/>
      <c r="Q99" s="15"/>
      <c r="R99" s="15"/>
      <c r="S99" s="15"/>
      <c r="T99" s="15"/>
      <c r="U99" s="15"/>
      <c r="V99" s="15"/>
      <c r="W99" s="15"/>
    </row>
    <row r="100" spans="2:23" ht="18" customHeight="1" x14ac:dyDescent="0.4">
      <c r="B100" s="15"/>
      <c r="C100" s="15"/>
      <c r="D100" s="15"/>
      <c r="F100" s="15"/>
      <c r="G100" s="15"/>
      <c r="H100" s="15"/>
      <c r="K100" s="15"/>
      <c r="L100" s="15"/>
      <c r="M100" s="15"/>
      <c r="N100" s="15"/>
      <c r="O100" s="15"/>
      <c r="P100" s="15"/>
      <c r="Q100" s="15"/>
      <c r="R100" s="15"/>
      <c r="S100" s="15"/>
      <c r="T100" s="15"/>
      <c r="U100" s="15"/>
      <c r="V100" s="15"/>
      <c r="W100" s="15"/>
    </row>
    <row r="101" spans="2:23" ht="18" customHeight="1" x14ac:dyDescent="0.4">
      <c r="B101" s="15"/>
      <c r="C101" s="15"/>
      <c r="D101" s="15"/>
      <c r="F101" s="15"/>
      <c r="G101" s="15"/>
      <c r="H101" s="15"/>
      <c r="K101" s="15"/>
      <c r="L101" s="15"/>
      <c r="M101" s="15"/>
      <c r="N101" s="15"/>
      <c r="O101" s="15"/>
      <c r="P101" s="15"/>
      <c r="Q101" s="15"/>
      <c r="R101" s="15"/>
      <c r="S101" s="15"/>
      <c r="T101" s="15"/>
      <c r="U101" s="15"/>
      <c r="V101" s="15"/>
      <c r="W101" s="15"/>
    </row>
    <row r="102" spans="2:23" ht="18" customHeight="1" x14ac:dyDescent="0.4">
      <c r="B102" s="15"/>
      <c r="C102" s="15"/>
      <c r="D102" s="15"/>
      <c r="F102" s="15"/>
      <c r="G102" s="15"/>
      <c r="H102" s="15"/>
      <c r="K102" s="15"/>
      <c r="L102" s="15"/>
      <c r="M102" s="15"/>
      <c r="N102" s="15"/>
      <c r="O102" s="15"/>
      <c r="P102" s="15"/>
      <c r="Q102" s="15"/>
      <c r="R102" s="15"/>
      <c r="S102" s="15"/>
      <c r="T102" s="15"/>
      <c r="U102" s="15"/>
      <c r="V102" s="15"/>
      <c r="W102" s="15"/>
    </row>
    <row r="103" spans="2:23" ht="18" customHeight="1" x14ac:dyDescent="0.4">
      <c r="B103" s="15"/>
      <c r="C103" s="15"/>
      <c r="D103" s="15"/>
      <c r="F103" s="15"/>
      <c r="G103" s="15"/>
      <c r="H103" s="15"/>
      <c r="K103" s="15"/>
      <c r="L103" s="15"/>
      <c r="M103" s="15"/>
      <c r="N103" s="15"/>
      <c r="O103" s="15"/>
      <c r="P103" s="15"/>
      <c r="Q103" s="15"/>
      <c r="R103" s="15"/>
      <c r="S103" s="15"/>
      <c r="T103" s="15"/>
      <c r="U103" s="15"/>
      <c r="V103" s="15"/>
      <c r="W103" s="15"/>
    </row>
    <row r="104" spans="2:23" ht="18" customHeight="1" x14ac:dyDescent="0.4">
      <c r="B104" s="15"/>
      <c r="C104" s="15"/>
      <c r="D104" s="15"/>
      <c r="F104" s="15"/>
      <c r="G104" s="15"/>
      <c r="H104" s="15"/>
      <c r="K104" s="15"/>
      <c r="L104" s="15"/>
      <c r="M104" s="15"/>
      <c r="N104" s="15"/>
      <c r="O104" s="15"/>
      <c r="P104" s="15"/>
      <c r="Q104" s="15"/>
      <c r="R104" s="15"/>
      <c r="S104" s="15"/>
      <c r="T104" s="15"/>
      <c r="U104" s="15"/>
      <c r="V104" s="15"/>
      <c r="W104" s="15"/>
    </row>
    <row r="105" spans="2:23" ht="18" customHeight="1" x14ac:dyDescent="0.4">
      <c r="B105" s="15"/>
      <c r="C105" s="15"/>
      <c r="D105" s="15"/>
      <c r="F105" s="15"/>
      <c r="G105" s="15"/>
      <c r="H105" s="15"/>
      <c r="K105" s="15"/>
      <c r="L105" s="15"/>
      <c r="M105" s="15"/>
      <c r="N105" s="15"/>
      <c r="O105" s="15"/>
      <c r="P105" s="15"/>
      <c r="Q105" s="15"/>
      <c r="R105" s="15"/>
      <c r="S105" s="15"/>
      <c r="T105" s="15"/>
      <c r="U105" s="15"/>
      <c r="V105" s="15"/>
      <c r="W105" s="15"/>
    </row>
    <row r="106" spans="2:23" ht="18" customHeight="1" x14ac:dyDescent="0.4">
      <c r="B106" s="15"/>
      <c r="C106" s="15"/>
      <c r="D106" s="15"/>
      <c r="F106" s="15"/>
      <c r="G106" s="15"/>
      <c r="H106" s="15"/>
      <c r="K106" s="15"/>
      <c r="L106" s="15"/>
      <c r="M106" s="15"/>
      <c r="N106" s="15"/>
      <c r="O106" s="15"/>
      <c r="P106" s="15"/>
      <c r="Q106" s="15"/>
      <c r="R106" s="15"/>
      <c r="S106" s="15"/>
      <c r="T106" s="15"/>
      <c r="U106" s="15"/>
      <c r="V106" s="15"/>
      <c r="W106" s="15"/>
    </row>
    <row r="107" spans="2:23" ht="18" customHeight="1" x14ac:dyDescent="0.4">
      <c r="B107" s="15"/>
      <c r="C107" s="15"/>
      <c r="D107" s="15"/>
      <c r="F107" s="15"/>
      <c r="G107" s="15"/>
      <c r="H107" s="15"/>
      <c r="K107" s="15"/>
      <c r="L107" s="15"/>
      <c r="M107" s="15"/>
      <c r="N107" s="15"/>
      <c r="O107" s="15"/>
      <c r="P107" s="15"/>
      <c r="Q107" s="15"/>
      <c r="R107" s="15"/>
      <c r="S107" s="15"/>
      <c r="T107" s="15"/>
      <c r="U107" s="15"/>
      <c r="V107" s="15"/>
      <c r="W107" s="15"/>
    </row>
    <row r="108" spans="2:23" ht="18" customHeight="1" x14ac:dyDescent="0.4">
      <c r="B108" s="15"/>
      <c r="C108" s="15"/>
      <c r="D108" s="15"/>
      <c r="F108" s="15"/>
      <c r="G108" s="15"/>
      <c r="H108" s="15"/>
      <c r="K108" s="15"/>
      <c r="L108" s="15"/>
      <c r="M108" s="15"/>
      <c r="N108" s="15"/>
      <c r="O108" s="15"/>
      <c r="P108" s="15"/>
      <c r="Q108" s="15"/>
      <c r="R108" s="15"/>
      <c r="S108" s="15"/>
      <c r="T108" s="15"/>
      <c r="U108" s="15"/>
      <c r="V108" s="15"/>
      <c r="W108" s="15"/>
    </row>
    <row r="109" spans="2:23" ht="18" customHeight="1" x14ac:dyDescent="0.4">
      <c r="B109" s="15"/>
      <c r="C109" s="15"/>
      <c r="D109" s="15"/>
      <c r="F109" s="15"/>
      <c r="G109" s="15"/>
      <c r="H109" s="15"/>
      <c r="K109" s="15"/>
      <c r="L109" s="15"/>
      <c r="M109" s="15"/>
      <c r="N109" s="15"/>
      <c r="O109" s="15"/>
      <c r="P109" s="15"/>
      <c r="Q109" s="15"/>
      <c r="R109" s="15"/>
      <c r="S109" s="15"/>
      <c r="T109" s="15"/>
      <c r="U109" s="15"/>
      <c r="V109" s="15"/>
      <c r="W109" s="15"/>
    </row>
    <row r="110" spans="2:23" ht="18" customHeight="1" x14ac:dyDescent="0.4">
      <c r="B110" s="15"/>
      <c r="C110" s="15"/>
      <c r="D110" s="15"/>
      <c r="F110" s="15"/>
      <c r="G110" s="15"/>
      <c r="H110" s="15"/>
      <c r="K110" s="15"/>
      <c r="L110" s="15"/>
      <c r="M110" s="15"/>
      <c r="N110" s="15"/>
      <c r="O110" s="15"/>
      <c r="P110" s="15"/>
      <c r="Q110" s="15"/>
      <c r="R110" s="15"/>
      <c r="S110" s="15"/>
      <c r="T110" s="15"/>
      <c r="U110" s="15"/>
      <c r="V110" s="15"/>
      <c r="W110" s="15"/>
    </row>
    <row r="111" spans="2:23" ht="18" customHeight="1" x14ac:dyDescent="0.4">
      <c r="B111" s="15"/>
      <c r="C111" s="15"/>
      <c r="D111" s="15"/>
      <c r="F111" s="15"/>
      <c r="G111" s="15"/>
      <c r="H111" s="15"/>
      <c r="K111" s="15"/>
      <c r="L111" s="15"/>
      <c r="M111" s="15"/>
      <c r="N111" s="15"/>
      <c r="O111" s="15"/>
      <c r="P111" s="15"/>
      <c r="Q111" s="15"/>
      <c r="R111" s="15"/>
      <c r="S111" s="15"/>
      <c r="T111" s="15"/>
      <c r="U111" s="15"/>
      <c r="V111" s="15"/>
      <c r="W111" s="15"/>
    </row>
    <row r="112" spans="2:23" ht="18" customHeight="1" x14ac:dyDescent="0.4">
      <c r="B112" s="15"/>
      <c r="C112" s="15"/>
      <c r="D112" s="15"/>
      <c r="F112" s="15"/>
      <c r="G112" s="15"/>
      <c r="H112" s="15"/>
      <c r="K112" s="15"/>
      <c r="L112" s="15"/>
      <c r="M112" s="15"/>
      <c r="N112" s="15"/>
      <c r="O112" s="15"/>
      <c r="P112" s="15"/>
      <c r="Q112" s="15"/>
      <c r="R112" s="15"/>
      <c r="S112" s="15"/>
      <c r="T112" s="15"/>
      <c r="U112" s="15"/>
      <c r="V112" s="15"/>
      <c r="W112" s="15"/>
    </row>
    <row r="113" spans="2:23" ht="18" customHeight="1" x14ac:dyDescent="0.4">
      <c r="B113" s="15"/>
      <c r="C113" s="15"/>
      <c r="D113" s="15"/>
      <c r="F113" s="15"/>
      <c r="G113" s="15"/>
      <c r="H113" s="15"/>
      <c r="K113" s="15"/>
      <c r="L113" s="15"/>
      <c r="M113" s="15"/>
      <c r="N113" s="15"/>
      <c r="O113" s="15"/>
      <c r="P113" s="15"/>
      <c r="Q113" s="15"/>
      <c r="R113" s="15"/>
      <c r="S113" s="15"/>
      <c r="T113" s="15"/>
      <c r="U113" s="15"/>
      <c r="V113" s="15"/>
      <c r="W113" s="15"/>
    </row>
    <row r="114" spans="2:23" ht="18" customHeight="1" x14ac:dyDescent="0.4">
      <c r="B114" s="15"/>
      <c r="C114" s="15"/>
      <c r="D114" s="15"/>
      <c r="F114" s="15"/>
      <c r="G114" s="15"/>
      <c r="H114" s="15"/>
      <c r="K114" s="15"/>
      <c r="L114" s="15"/>
      <c r="M114" s="15"/>
      <c r="N114" s="15"/>
      <c r="O114" s="15"/>
      <c r="P114" s="15"/>
      <c r="Q114" s="15"/>
      <c r="R114" s="15"/>
      <c r="S114" s="15"/>
      <c r="T114" s="15"/>
      <c r="U114" s="15"/>
      <c r="V114" s="15"/>
      <c r="W114" s="15"/>
    </row>
    <row r="115" spans="2:23" ht="18" customHeight="1" x14ac:dyDescent="0.4">
      <c r="B115" s="15"/>
      <c r="C115" s="15"/>
      <c r="D115" s="15"/>
      <c r="F115" s="15"/>
      <c r="G115" s="15"/>
      <c r="H115" s="15"/>
      <c r="K115" s="15"/>
      <c r="L115" s="15"/>
      <c r="M115" s="15"/>
      <c r="N115" s="15"/>
      <c r="O115" s="15"/>
      <c r="P115" s="15"/>
      <c r="Q115" s="15"/>
      <c r="R115" s="15"/>
      <c r="S115" s="15"/>
      <c r="T115" s="15"/>
      <c r="U115" s="15"/>
      <c r="V115" s="15"/>
      <c r="W115" s="15"/>
    </row>
    <row r="116" spans="2:23" ht="18" customHeight="1" x14ac:dyDescent="0.4">
      <c r="B116" s="15"/>
      <c r="C116" s="15"/>
      <c r="D116" s="15"/>
      <c r="F116" s="15"/>
      <c r="G116" s="15"/>
      <c r="H116" s="15"/>
      <c r="K116" s="15"/>
      <c r="L116" s="15"/>
      <c r="M116" s="15"/>
      <c r="N116" s="15"/>
      <c r="O116" s="15"/>
      <c r="P116" s="15"/>
      <c r="Q116" s="15"/>
      <c r="R116" s="15"/>
      <c r="S116" s="15"/>
      <c r="T116" s="15"/>
      <c r="U116" s="15"/>
      <c r="V116" s="15"/>
      <c r="W116" s="15"/>
    </row>
    <row r="117" spans="2:23" ht="18" customHeight="1" x14ac:dyDescent="0.4">
      <c r="B117" s="15"/>
      <c r="C117" s="15"/>
      <c r="D117" s="15"/>
      <c r="F117" s="15"/>
      <c r="G117" s="15"/>
      <c r="H117" s="15"/>
      <c r="K117" s="15"/>
      <c r="L117" s="15"/>
      <c r="M117" s="15"/>
      <c r="N117" s="15"/>
      <c r="O117" s="15"/>
      <c r="P117" s="15"/>
      <c r="Q117" s="15"/>
      <c r="R117" s="15"/>
      <c r="S117" s="15"/>
      <c r="T117" s="15"/>
      <c r="U117" s="15"/>
      <c r="V117" s="15"/>
      <c r="W117" s="15"/>
    </row>
    <row r="118" spans="2:23" ht="18" customHeight="1" x14ac:dyDescent="0.4">
      <c r="B118" s="15"/>
      <c r="C118" s="15"/>
      <c r="D118" s="15"/>
      <c r="F118" s="15"/>
      <c r="G118" s="15"/>
      <c r="H118" s="15"/>
      <c r="K118" s="15"/>
      <c r="L118" s="15"/>
      <c r="M118" s="15"/>
      <c r="N118" s="15"/>
      <c r="O118" s="15"/>
      <c r="P118" s="15"/>
      <c r="Q118" s="15"/>
      <c r="R118" s="15"/>
      <c r="S118" s="15"/>
      <c r="T118" s="15"/>
      <c r="U118" s="15"/>
      <c r="V118" s="15"/>
      <c r="W118" s="15"/>
    </row>
    <row r="119" spans="2:23" ht="18" customHeight="1" x14ac:dyDescent="0.4">
      <c r="B119" s="15"/>
      <c r="C119" s="15"/>
      <c r="D119" s="15"/>
      <c r="F119" s="15"/>
      <c r="G119" s="15"/>
      <c r="H119" s="15"/>
      <c r="K119" s="15"/>
      <c r="L119" s="15"/>
      <c r="M119" s="15"/>
      <c r="N119" s="15"/>
      <c r="O119" s="15"/>
      <c r="P119" s="15"/>
      <c r="Q119" s="15"/>
      <c r="R119" s="15"/>
      <c r="S119" s="15"/>
      <c r="T119" s="15"/>
      <c r="U119" s="15"/>
      <c r="V119" s="15"/>
      <c r="W119" s="15"/>
    </row>
    <row r="120" spans="2:23" ht="18" customHeight="1" x14ac:dyDescent="0.4">
      <c r="B120" s="15"/>
      <c r="C120" s="15"/>
      <c r="D120" s="15"/>
      <c r="F120" s="15"/>
      <c r="G120" s="15"/>
      <c r="H120" s="15"/>
      <c r="K120" s="15"/>
      <c r="L120" s="15"/>
      <c r="M120" s="15"/>
      <c r="N120" s="15"/>
      <c r="O120" s="15"/>
      <c r="P120" s="15"/>
      <c r="Q120" s="15"/>
      <c r="R120" s="15"/>
      <c r="S120" s="15"/>
      <c r="T120" s="15"/>
      <c r="U120" s="15"/>
      <c r="V120" s="15"/>
      <c r="W120" s="15"/>
    </row>
    <row r="121" spans="2:23" ht="18" customHeight="1" x14ac:dyDescent="0.4">
      <c r="B121" s="15"/>
      <c r="C121" s="15"/>
      <c r="D121" s="15"/>
      <c r="F121" s="15"/>
      <c r="G121" s="15"/>
      <c r="H121" s="15"/>
      <c r="K121" s="15"/>
      <c r="L121" s="15"/>
      <c r="M121" s="15"/>
      <c r="N121" s="15"/>
      <c r="O121" s="15"/>
      <c r="P121" s="15"/>
      <c r="Q121" s="15"/>
      <c r="R121" s="15"/>
      <c r="S121" s="15"/>
      <c r="T121" s="15"/>
      <c r="U121" s="15"/>
      <c r="V121" s="15"/>
      <c r="W121" s="15"/>
    </row>
    <row r="122" spans="2:23" ht="18" customHeight="1" x14ac:dyDescent="0.4">
      <c r="B122" s="15"/>
      <c r="C122" s="15"/>
      <c r="D122" s="15"/>
      <c r="F122" s="15"/>
      <c r="G122" s="15"/>
      <c r="H122" s="15"/>
      <c r="K122" s="15"/>
      <c r="L122" s="15"/>
      <c r="M122" s="15"/>
      <c r="N122" s="15"/>
      <c r="O122" s="15"/>
      <c r="P122" s="15"/>
      <c r="Q122" s="15"/>
      <c r="R122" s="15"/>
      <c r="S122" s="15"/>
      <c r="T122" s="15"/>
      <c r="U122" s="15"/>
      <c r="V122" s="15"/>
      <c r="W122" s="15"/>
    </row>
    <row r="123" spans="2:23" ht="18" customHeight="1" x14ac:dyDescent="0.4">
      <c r="B123" s="15"/>
      <c r="C123" s="15"/>
      <c r="D123" s="15"/>
      <c r="F123" s="15"/>
      <c r="G123" s="15"/>
      <c r="H123" s="15"/>
      <c r="K123" s="15"/>
      <c r="L123" s="15"/>
      <c r="M123" s="15"/>
      <c r="N123" s="15"/>
      <c r="O123" s="15"/>
      <c r="P123" s="15"/>
      <c r="Q123" s="15"/>
      <c r="R123" s="15"/>
      <c r="S123" s="15"/>
      <c r="T123" s="15"/>
      <c r="U123" s="15"/>
      <c r="V123" s="15"/>
      <c r="W123" s="15"/>
    </row>
    <row r="124" spans="2:23" ht="18" customHeight="1" x14ac:dyDescent="0.4">
      <c r="B124" s="15"/>
      <c r="C124" s="15"/>
      <c r="D124" s="15"/>
      <c r="F124" s="15"/>
      <c r="G124" s="15"/>
      <c r="H124" s="15"/>
      <c r="K124" s="15"/>
      <c r="L124" s="15"/>
      <c r="M124" s="15"/>
      <c r="N124" s="15"/>
      <c r="O124" s="15"/>
      <c r="P124" s="15"/>
      <c r="Q124" s="15"/>
      <c r="R124" s="15"/>
      <c r="S124" s="15"/>
      <c r="T124" s="15"/>
      <c r="U124" s="15"/>
      <c r="V124" s="15"/>
      <c r="W124" s="15"/>
    </row>
    <row r="125" spans="2:23" ht="18" customHeight="1" x14ac:dyDescent="0.4">
      <c r="B125" s="15"/>
      <c r="C125" s="15"/>
      <c r="D125" s="15"/>
      <c r="F125" s="15"/>
      <c r="G125" s="15"/>
      <c r="H125" s="15"/>
      <c r="K125" s="15"/>
      <c r="L125" s="15"/>
      <c r="M125" s="15"/>
      <c r="N125" s="15"/>
      <c r="O125" s="15"/>
      <c r="P125" s="15"/>
      <c r="Q125" s="15"/>
      <c r="R125" s="15"/>
      <c r="S125" s="15"/>
      <c r="T125" s="15"/>
      <c r="U125" s="15"/>
      <c r="V125" s="15"/>
      <c r="W125" s="15"/>
    </row>
    <row r="126" spans="2:23" ht="18" customHeight="1" x14ac:dyDescent="0.4">
      <c r="B126" s="15"/>
      <c r="C126" s="15"/>
      <c r="D126" s="15"/>
      <c r="F126" s="15"/>
      <c r="G126" s="15"/>
      <c r="H126" s="15"/>
      <c r="K126" s="15"/>
      <c r="L126" s="15"/>
      <c r="M126" s="15"/>
      <c r="N126" s="15"/>
      <c r="O126" s="15"/>
      <c r="P126" s="15"/>
      <c r="Q126" s="15"/>
      <c r="R126" s="15"/>
      <c r="S126" s="15"/>
      <c r="T126" s="15"/>
      <c r="U126" s="15"/>
      <c r="V126" s="15"/>
      <c r="W126" s="15"/>
    </row>
    <row r="127" spans="2:23" ht="18" customHeight="1" x14ac:dyDescent="0.4">
      <c r="B127" s="15"/>
      <c r="C127" s="15"/>
      <c r="D127" s="15"/>
      <c r="F127" s="15"/>
      <c r="G127" s="15"/>
      <c r="H127" s="15"/>
      <c r="K127" s="15"/>
      <c r="L127" s="15"/>
      <c r="M127" s="15"/>
      <c r="N127" s="15"/>
      <c r="O127" s="15"/>
      <c r="P127" s="15"/>
      <c r="Q127" s="15"/>
      <c r="R127" s="15"/>
      <c r="S127" s="15"/>
      <c r="T127" s="15"/>
      <c r="U127" s="15"/>
      <c r="V127" s="15"/>
      <c r="W127" s="15"/>
    </row>
    <row r="128" spans="2:23" ht="18" customHeight="1" x14ac:dyDescent="0.4">
      <c r="B128" s="15"/>
      <c r="C128" s="15"/>
      <c r="D128" s="15"/>
      <c r="F128" s="15"/>
      <c r="G128" s="15"/>
      <c r="H128" s="15"/>
      <c r="K128" s="15"/>
      <c r="L128" s="15"/>
      <c r="M128" s="15"/>
      <c r="N128" s="15"/>
      <c r="O128" s="15"/>
      <c r="P128" s="15"/>
      <c r="Q128" s="15"/>
      <c r="R128" s="15"/>
      <c r="S128" s="15"/>
      <c r="T128" s="15"/>
      <c r="U128" s="15"/>
      <c r="V128" s="15"/>
      <c r="W128" s="15"/>
    </row>
    <row r="129" spans="2:23" ht="18" customHeight="1" x14ac:dyDescent="0.4">
      <c r="B129" s="15"/>
      <c r="C129" s="15"/>
      <c r="D129" s="15"/>
      <c r="F129" s="15"/>
      <c r="G129" s="15"/>
      <c r="H129" s="15"/>
      <c r="K129" s="15"/>
      <c r="L129" s="15"/>
      <c r="M129" s="15"/>
      <c r="N129" s="15"/>
      <c r="O129" s="15"/>
      <c r="P129" s="15"/>
      <c r="Q129" s="15"/>
      <c r="R129" s="15"/>
      <c r="S129" s="15"/>
      <c r="T129" s="15"/>
      <c r="U129" s="15"/>
      <c r="V129" s="15"/>
      <c r="W129" s="15"/>
    </row>
    <row r="130" spans="2:23" ht="18" customHeight="1" x14ac:dyDescent="0.4">
      <c r="B130" s="15"/>
      <c r="C130" s="15"/>
      <c r="D130" s="15"/>
      <c r="F130" s="15"/>
      <c r="G130" s="15"/>
      <c r="H130" s="15"/>
      <c r="K130" s="15"/>
      <c r="L130" s="15"/>
      <c r="M130" s="15"/>
      <c r="N130" s="15"/>
      <c r="O130" s="15"/>
      <c r="P130" s="15"/>
      <c r="Q130" s="15"/>
      <c r="R130" s="15"/>
      <c r="S130" s="15"/>
      <c r="T130" s="15"/>
      <c r="U130" s="15"/>
      <c r="V130" s="15"/>
      <c r="W130" s="15"/>
    </row>
    <row r="131" spans="2:23" ht="18" customHeight="1" x14ac:dyDescent="0.4">
      <c r="B131" s="15"/>
      <c r="C131" s="15"/>
      <c r="D131" s="15"/>
      <c r="F131" s="15"/>
      <c r="G131" s="15"/>
      <c r="H131" s="15"/>
      <c r="K131" s="15"/>
      <c r="L131" s="15"/>
      <c r="M131" s="15"/>
      <c r="N131" s="15"/>
      <c r="O131" s="15"/>
      <c r="P131" s="15"/>
      <c r="Q131" s="15"/>
      <c r="R131" s="15"/>
      <c r="S131" s="15"/>
      <c r="T131" s="15"/>
      <c r="U131" s="15"/>
      <c r="V131" s="15"/>
      <c r="W131" s="15"/>
    </row>
    <row r="132" spans="2:23" ht="18" customHeight="1" x14ac:dyDescent="0.4">
      <c r="B132" s="15"/>
      <c r="C132" s="15"/>
      <c r="D132" s="15"/>
      <c r="F132" s="15"/>
      <c r="G132" s="15"/>
      <c r="H132" s="15"/>
      <c r="K132" s="15"/>
      <c r="L132" s="15"/>
      <c r="M132" s="15"/>
      <c r="N132" s="15"/>
      <c r="O132" s="15"/>
      <c r="P132" s="15"/>
      <c r="Q132" s="15"/>
      <c r="R132" s="15"/>
      <c r="S132" s="15"/>
      <c r="T132" s="15"/>
      <c r="U132" s="15"/>
      <c r="V132" s="15"/>
      <c r="W132" s="15"/>
    </row>
    <row r="133" spans="2:23" ht="18" customHeight="1" x14ac:dyDescent="0.4">
      <c r="B133" s="15"/>
      <c r="C133" s="15"/>
      <c r="D133" s="15"/>
      <c r="F133" s="15"/>
      <c r="G133" s="15"/>
      <c r="H133" s="15"/>
      <c r="K133" s="15"/>
      <c r="L133" s="15"/>
      <c r="M133" s="15"/>
      <c r="N133" s="15"/>
      <c r="O133" s="15"/>
      <c r="P133" s="15"/>
      <c r="Q133" s="15"/>
      <c r="R133" s="15"/>
      <c r="S133" s="15"/>
      <c r="T133" s="15"/>
      <c r="U133" s="15"/>
      <c r="V133" s="15"/>
      <c r="W133" s="15"/>
    </row>
    <row r="134" spans="2:23" ht="18" customHeight="1" x14ac:dyDescent="0.4">
      <c r="B134" s="15"/>
      <c r="C134" s="15"/>
      <c r="D134" s="15"/>
      <c r="F134" s="15"/>
      <c r="G134" s="15"/>
      <c r="H134" s="15"/>
      <c r="K134" s="15"/>
      <c r="L134" s="15"/>
      <c r="M134" s="15"/>
      <c r="N134" s="15"/>
      <c r="O134" s="15"/>
      <c r="P134" s="15"/>
      <c r="Q134" s="15"/>
      <c r="R134" s="15"/>
      <c r="S134" s="15"/>
      <c r="T134" s="15"/>
      <c r="U134" s="15"/>
      <c r="V134" s="15"/>
      <c r="W134" s="15"/>
    </row>
    <row r="135" spans="2:23" ht="18" customHeight="1" x14ac:dyDescent="0.4">
      <c r="B135" s="15"/>
      <c r="C135" s="15"/>
      <c r="D135" s="15"/>
      <c r="F135" s="15"/>
      <c r="G135" s="15"/>
      <c r="H135" s="15"/>
      <c r="K135" s="15"/>
      <c r="L135" s="15"/>
      <c r="M135" s="15"/>
      <c r="N135" s="15"/>
      <c r="O135" s="15"/>
      <c r="P135" s="15"/>
      <c r="Q135" s="15"/>
      <c r="R135" s="15"/>
      <c r="S135" s="15"/>
      <c r="T135" s="15"/>
      <c r="U135" s="15"/>
      <c r="V135" s="15"/>
      <c r="W135" s="15"/>
    </row>
    <row r="136" spans="2:23" ht="18" customHeight="1" x14ac:dyDescent="0.4">
      <c r="B136" s="15"/>
      <c r="C136" s="15"/>
      <c r="D136" s="15"/>
      <c r="F136" s="15"/>
      <c r="G136" s="15"/>
      <c r="H136" s="15"/>
      <c r="K136" s="15"/>
      <c r="L136" s="15"/>
      <c r="M136" s="15"/>
      <c r="N136" s="15"/>
      <c r="O136" s="15"/>
      <c r="P136" s="15"/>
      <c r="Q136" s="15"/>
      <c r="R136" s="15"/>
      <c r="S136" s="15"/>
      <c r="T136" s="15"/>
      <c r="U136" s="15"/>
      <c r="V136" s="15"/>
      <c r="W136" s="15"/>
    </row>
    <row r="137" spans="2:23" ht="18" customHeight="1" x14ac:dyDescent="0.4">
      <c r="B137" s="15"/>
      <c r="C137" s="15"/>
      <c r="D137" s="15"/>
      <c r="F137" s="15"/>
      <c r="G137" s="15"/>
      <c r="H137" s="15"/>
      <c r="K137" s="15"/>
      <c r="L137" s="15"/>
      <c r="M137" s="15"/>
      <c r="N137" s="15"/>
      <c r="O137" s="15"/>
      <c r="P137" s="15"/>
      <c r="Q137" s="15"/>
      <c r="R137" s="15"/>
      <c r="S137" s="15"/>
      <c r="T137" s="15"/>
      <c r="U137" s="15"/>
      <c r="V137" s="15"/>
      <c r="W137" s="15"/>
    </row>
    <row r="138" spans="2:23" ht="18" customHeight="1" x14ac:dyDescent="0.4">
      <c r="B138" s="15"/>
      <c r="C138" s="15"/>
      <c r="D138" s="15"/>
      <c r="F138" s="15"/>
      <c r="G138" s="15"/>
      <c r="H138" s="15"/>
      <c r="K138" s="15"/>
      <c r="L138" s="15"/>
      <c r="M138" s="15"/>
      <c r="N138" s="15"/>
      <c r="O138" s="15"/>
      <c r="P138" s="15"/>
      <c r="Q138" s="15"/>
      <c r="R138" s="15"/>
      <c r="S138" s="15"/>
      <c r="T138" s="15"/>
      <c r="U138" s="15"/>
      <c r="V138" s="15"/>
      <c r="W138" s="15"/>
    </row>
    <row r="139" spans="2:23" ht="18" customHeight="1" x14ac:dyDescent="0.4">
      <c r="B139" s="15"/>
      <c r="C139" s="15"/>
      <c r="D139" s="15"/>
      <c r="F139" s="15"/>
      <c r="G139" s="15"/>
      <c r="H139" s="15"/>
      <c r="K139" s="15"/>
      <c r="L139" s="15"/>
      <c r="M139" s="15"/>
      <c r="N139" s="15"/>
      <c r="O139" s="15"/>
      <c r="P139" s="15"/>
      <c r="Q139" s="15"/>
      <c r="R139" s="15"/>
      <c r="S139" s="15"/>
      <c r="T139" s="15"/>
      <c r="U139" s="15"/>
      <c r="V139" s="15"/>
      <c r="W139" s="15"/>
    </row>
    <row r="140" spans="2:23" ht="18" customHeight="1" x14ac:dyDescent="0.4">
      <c r="B140" s="15"/>
      <c r="C140" s="15"/>
      <c r="D140" s="15"/>
      <c r="F140" s="15"/>
      <c r="G140" s="15"/>
      <c r="H140" s="15"/>
      <c r="K140" s="15"/>
      <c r="L140" s="15"/>
      <c r="M140" s="15"/>
      <c r="N140" s="15"/>
      <c r="O140" s="15"/>
      <c r="P140" s="15"/>
      <c r="Q140" s="15"/>
      <c r="R140" s="15"/>
      <c r="S140" s="15"/>
      <c r="T140" s="15"/>
      <c r="U140" s="15"/>
      <c r="V140" s="15"/>
      <c r="W140" s="15"/>
    </row>
    <row r="141" spans="2:23" ht="18" customHeight="1" x14ac:dyDescent="0.4">
      <c r="B141" s="15"/>
      <c r="C141" s="15"/>
      <c r="D141" s="15"/>
      <c r="F141" s="15"/>
      <c r="G141" s="15"/>
      <c r="H141" s="15"/>
      <c r="K141" s="15"/>
      <c r="L141" s="15"/>
      <c r="M141" s="15"/>
      <c r="N141" s="15"/>
      <c r="O141" s="15"/>
      <c r="P141" s="15"/>
      <c r="Q141" s="15"/>
      <c r="R141" s="15"/>
      <c r="S141" s="15"/>
      <c r="T141" s="15"/>
      <c r="U141" s="15"/>
      <c r="V141" s="15"/>
      <c r="W141" s="15"/>
    </row>
    <row r="142" spans="2:23" ht="18" customHeight="1" x14ac:dyDescent="0.4">
      <c r="B142" s="15"/>
      <c r="C142" s="15"/>
      <c r="D142" s="15"/>
      <c r="F142" s="15"/>
      <c r="G142" s="15"/>
      <c r="H142" s="15"/>
      <c r="K142" s="15"/>
      <c r="L142" s="15"/>
      <c r="M142" s="15"/>
      <c r="N142" s="15"/>
      <c r="O142" s="15"/>
      <c r="P142" s="15"/>
      <c r="Q142" s="15"/>
      <c r="R142" s="15"/>
      <c r="S142" s="15"/>
      <c r="T142" s="15"/>
      <c r="U142" s="15"/>
      <c r="V142" s="15"/>
      <c r="W142" s="15"/>
    </row>
    <row r="143" spans="2:23" ht="18" customHeight="1" x14ac:dyDescent="0.4">
      <c r="B143" s="15"/>
      <c r="C143" s="15"/>
      <c r="D143" s="15"/>
      <c r="F143" s="15"/>
      <c r="G143" s="15"/>
      <c r="H143" s="15"/>
      <c r="K143" s="15"/>
      <c r="L143" s="15"/>
      <c r="M143" s="15"/>
      <c r="N143" s="15"/>
      <c r="O143" s="15"/>
      <c r="P143" s="15"/>
      <c r="Q143" s="15"/>
      <c r="R143" s="15"/>
      <c r="S143" s="15"/>
      <c r="T143" s="15"/>
      <c r="U143" s="15"/>
      <c r="V143" s="15"/>
      <c r="W143" s="15"/>
    </row>
    <row r="144" spans="2:23" ht="18" customHeight="1" x14ac:dyDescent="0.4">
      <c r="B144" s="15"/>
      <c r="C144" s="15"/>
      <c r="D144" s="15"/>
      <c r="F144" s="15"/>
      <c r="G144" s="15"/>
      <c r="H144" s="15"/>
      <c r="K144" s="15"/>
      <c r="L144" s="15"/>
      <c r="M144" s="15"/>
      <c r="N144" s="15"/>
      <c r="O144" s="15"/>
      <c r="P144" s="15"/>
      <c r="Q144" s="15"/>
      <c r="R144" s="15"/>
      <c r="S144" s="15"/>
      <c r="T144" s="15"/>
      <c r="U144" s="15"/>
      <c r="V144" s="15"/>
      <c r="W144" s="15"/>
    </row>
    <row r="145" spans="2:23" ht="18" customHeight="1" x14ac:dyDescent="0.4">
      <c r="B145" s="15"/>
      <c r="C145" s="15"/>
      <c r="D145" s="15"/>
      <c r="F145" s="15"/>
      <c r="G145" s="15"/>
      <c r="H145" s="15"/>
      <c r="K145" s="15"/>
      <c r="L145" s="15"/>
      <c r="M145" s="15"/>
      <c r="N145" s="15"/>
      <c r="O145" s="15"/>
      <c r="P145" s="15"/>
      <c r="Q145" s="15"/>
      <c r="R145" s="15"/>
      <c r="S145" s="15"/>
      <c r="T145" s="15"/>
      <c r="U145" s="15"/>
      <c r="V145" s="15"/>
      <c r="W145" s="15"/>
    </row>
    <row r="146" spans="2:23" ht="18" customHeight="1" x14ac:dyDescent="0.4">
      <c r="B146" s="15"/>
      <c r="C146" s="15"/>
      <c r="D146" s="15"/>
      <c r="F146" s="15"/>
      <c r="G146" s="15"/>
      <c r="H146" s="15"/>
      <c r="K146" s="15"/>
      <c r="L146" s="15"/>
      <c r="M146" s="15"/>
      <c r="N146" s="15"/>
      <c r="O146" s="15"/>
      <c r="P146" s="15"/>
      <c r="Q146" s="15"/>
      <c r="R146" s="15"/>
      <c r="S146" s="15"/>
      <c r="T146" s="15"/>
      <c r="U146" s="15"/>
      <c r="V146" s="15"/>
      <c r="W146" s="15"/>
    </row>
    <row r="147" spans="2:23" ht="18" customHeight="1" x14ac:dyDescent="0.4">
      <c r="B147" s="15"/>
      <c r="C147" s="15"/>
      <c r="D147" s="15"/>
      <c r="F147" s="15"/>
      <c r="G147" s="15"/>
      <c r="H147" s="15"/>
      <c r="K147" s="15"/>
      <c r="L147" s="15"/>
      <c r="M147" s="15"/>
      <c r="N147" s="15"/>
      <c r="O147" s="15"/>
      <c r="P147" s="15"/>
      <c r="Q147" s="15"/>
      <c r="R147" s="15"/>
      <c r="S147" s="15"/>
      <c r="T147" s="15"/>
      <c r="U147" s="15"/>
      <c r="V147" s="15"/>
      <c r="W147" s="15"/>
    </row>
    <row r="148" spans="2:23" ht="18" customHeight="1" x14ac:dyDescent="0.4">
      <c r="B148" s="15"/>
      <c r="C148" s="15"/>
      <c r="D148" s="15"/>
      <c r="F148" s="15"/>
      <c r="G148" s="15"/>
      <c r="H148" s="15"/>
      <c r="K148" s="15"/>
      <c r="L148" s="15"/>
      <c r="M148" s="15"/>
      <c r="N148" s="15"/>
      <c r="O148" s="15"/>
      <c r="P148" s="15"/>
      <c r="Q148" s="15"/>
      <c r="R148" s="15"/>
      <c r="S148" s="15"/>
      <c r="T148" s="15"/>
      <c r="U148" s="15"/>
      <c r="V148" s="15"/>
      <c r="W148" s="15"/>
    </row>
    <row r="149" spans="2:23" ht="18" customHeight="1" x14ac:dyDescent="0.4">
      <c r="B149" s="15"/>
      <c r="C149" s="15"/>
      <c r="D149" s="15"/>
      <c r="F149" s="15"/>
      <c r="G149" s="15"/>
      <c r="H149" s="15"/>
      <c r="K149" s="15"/>
      <c r="L149" s="15"/>
      <c r="M149" s="15"/>
      <c r="N149" s="15"/>
      <c r="O149" s="15"/>
      <c r="P149" s="15"/>
      <c r="Q149" s="15"/>
      <c r="R149" s="15"/>
      <c r="S149" s="15"/>
      <c r="T149" s="15"/>
      <c r="U149" s="15"/>
      <c r="V149" s="15"/>
      <c r="W149" s="15"/>
    </row>
    <row r="150" spans="2:23" ht="18" customHeight="1" x14ac:dyDescent="0.4">
      <c r="B150" s="15"/>
      <c r="C150" s="15"/>
      <c r="D150" s="15"/>
      <c r="F150" s="15"/>
      <c r="G150" s="15"/>
      <c r="H150" s="15"/>
      <c r="K150" s="15"/>
      <c r="L150" s="15"/>
      <c r="M150" s="15"/>
      <c r="N150" s="15"/>
      <c r="O150" s="15"/>
      <c r="P150" s="15"/>
      <c r="Q150" s="15"/>
      <c r="R150" s="15"/>
      <c r="S150" s="15"/>
      <c r="T150" s="15"/>
      <c r="U150" s="15"/>
      <c r="V150" s="15"/>
      <c r="W150" s="15"/>
    </row>
    <row r="151" spans="2:23" ht="18" customHeight="1" x14ac:dyDescent="0.4">
      <c r="B151" s="15"/>
      <c r="C151" s="15"/>
      <c r="D151" s="15"/>
      <c r="F151" s="15"/>
      <c r="G151" s="15"/>
      <c r="H151" s="15"/>
      <c r="K151" s="15"/>
      <c r="L151" s="15"/>
      <c r="M151" s="15"/>
      <c r="N151" s="15"/>
      <c r="O151" s="15"/>
      <c r="P151" s="15"/>
      <c r="Q151" s="15"/>
      <c r="R151" s="15"/>
      <c r="S151" s="15"/>
      <c r="T151" s="15"/>
      <c r="U151" s="15"/>
      <c r="V151" s="15"/>
      <c r="W151" s="15"/>
    </row>
    <row r="152" spans="2:23" ht="18" customHeight="1" x14ac:dyDescent="0.4">
      <c r="B152" s="15"/>
      <c r="C152" s="15"/>
      <c r="D152" s="15"/>
      <c r="F152" s="15"/>
      <c r="G152" s="15"/>
      <c r="H152" s="15"/>
      <c r="K152" s="15"/>
      <c r="L152" s="15"/>
      <c r="M152" s="15"/>
      <c r="N152" s="15"/>
      <c r="O152" s="15"/>
      <c r="P152" s="15"/>
      <c r="Q152" s="15"/>
      <c r="R152" s="15"/>
      <c r="S152" s="15"/>
      <c r="T152" s="15"/>
      <c r="U152" s="15"/>
      <c r="V152" s="15"/>
      <c r="W152" s="15"/>
    </row>
    <row r="153" spans="2:23" ht="18" customHeight="1" x14ac:dyDescent="0.4">
      <c r="B153" s="15"/>
      <c r="C153" s="15"/>
      <c r="D153" s="15"/>
      <c r="F153" s="15"/>
      <c r="G153" s="15"/>
      <c r="H153" s="15"/>
      <c r="K153" s="15"/>
      <c r="L153" s="15"/>
      <c r="M153" s="15"/>
      <c r="N153" s="15"/>
      <c r="O153" s="15"/>
      <c r="P153" s="15"/>
      <c r="Q153" s="15"/>
      <c r="R153" s="15"/>
      <c r="S153" s="15"/>
      <c r="T153" s="15"/>
      <c r="U153" s="15"/>
      <c r="V153" s="15"/>
      <c r="W153" s="15"/>
    </row>
    <row r="154" spans="2:23" ht="18" customHeight="1" x14ac:dyDescent="0.4">
      <c r="B154" s="15"/>
      <c r="C154" s="15"/>
      <c r="D154" s="15"/>
      <c r="F154" s="15"/>
      <c r="G154" s="15"/>
      <c r="H154" s="15"/>
      <c r="K154" s="15"/>
      <c r="L154" s="15"/>
      <c r="M154" s="15"/>
      <c r="N154" s="15"/>
      <c r="O154" s="15"/>
      <c r="P154" s="15"/>
      <c r="Q154" s="15"/>
      <c r="R154" s="15"/>
      <c r="S154" s="15"/>
      <c r="T154" s="15"/>
      <c r="U154" s="15"/>
      <c r="V154" s="15"/>
      <c r="W154" s="15"/>
    </row>
    <row r="155" spans="2:23" ht="18" customHeight="1" x14ac:dyDescent="0.4">
      <c r="B155" s="15"/>
      <c r="C155" s="15"/>
      <c r="D155" s="15"/>
      <c r="F155" s="15"/>
      <c r="G155" s="15"/>
      <c r="H155" s="15"/>
      <c r="K155" s="15"/>
      <c r="L155" s="15"/>
      <c r="M155" s="15"/>
      <c r="N155" s="15"/>
      <c r="O155" s="15"/>
      <c r="P155" s="15"/>
      <c r="Q155" s="15"/>
      <c r="R155" s="15"/>
      <c r="S155" s="15"/>
      <c r="T155" s="15"/>
      <c r="U155" s="15"/>
      <c r="V155" s="15"/>
      <c r="W155" s="15"/>
    </row>
    <row r="156" spans="2:23" ht="18" customHeight="1" x14ac:dyDescent="0.4">
      <c r="B156" s="15"/>
      <c r="C156" s="15"/>
      <c r="D156" s="15"/>
      <c r="F156" s="15"/>
      <c r="G156" s="15"/>
      <c r="H156" s="15"/>
      <c r="K156" s="15"/>
      <c r="L156" s="15"/>
      <c r="M156" s="15"/>
      <c r="N156" s="15"/>
      <c r="O156" s="15"/>
      <c r="P156" s="15"/>
      <c r="Q156" s="15"/>
      <c r="R156" s="15"/>
      <c r="S156" s="15"/>
      <c r="T156" s="15"/>
      <c r="U156" s="15"/>
      <c r="V156" s="15"/>
      <c r="W156" s="15"/>
    </row>
    <row r="157" spans="2:23" ht="18" customHeight="1" x14ac:dyDescent="0.4">
      <c r="B157" s="15"/>
      <c r="C157" s="15"/>
      <c r="D157" s="15"/>
      <c r="F157" s="15"/>
      <c r="G157" s="15"/>
      <c r="H157" s="15"/>
      <c r="K157" s="15"/>
      <c r="L157" s="15"/>
      <c r="M157" s="15"/>
      <c r="N157" s="15"/>
      <c r="O157" s="15"/>
      <c r="P157" s="15"/>
      <c r="Q157" s="15"/>
      <c r="R157" s="15"/>
      <c r="S157" s="15"/>
      <c r="T157" s="15"/>
      <c r="U157" s="15"/>
      <c r="V157" s="15"/>
      <c r="W157" s="15"/>
    </row>
    <row r="158" spans="2:23" ht="18" customHeight="1" x14ac:dyDescent="0.4">
      <c r="B158" s="15"/>
      <c r="C158" s="15"/>
      <c r="D158" s="15"/>
      <c r="F158" s="15"/>
      <c r="G158" s="15"/>
      <c r="H158" s="15"/>
      <c r="K158" s="15"/>
      <c r="L158" s="15"/>
      <c r="M158" s="15"/>
      <c r="N158" s="15"/>
      <c r="O158" s="15"/>
      <c r="P158" s="15"/>
      <c r="Q158" s="15"/>
      <c r="R158" s="15"/>
      <c r="S158" s="15"/>
      <c r="T158" s="15"/>
      <c r="U158" s="15"/>
      <c r="V158" s="15"/>
      <c r="W158" s="15"/>
    </row>
    <row r="159" spans="2:23" ht="18" customHeight="1" x14ac:dyDescent="0.4">
      <c r="B159" s="15"/>
      <c r="C159" s="15"/>
      <c r="D159" s="15"/>
      <c r="F159" s="15"/>
      <c r="G159" s="15"/>
      <c r="H159" s="15"/>
      <c r="K159" s="15"/>
      <c r="L159" s="15"/>
      <c r="M159" s="15"/>
      <c r="N159" s="15"/>
      <c r="O159" s="15"/>
      <c r="P159" s="15"/>
      <c r="Q159" s="15"/>
      <c r="R159" s="15"/>
      <c r="S159" s="15"/>
      <c r="T159" s="15"/>
      <c r="U159" s="15"/>
      <c r="V159" s="15"/>
      <c r="W159" s="15"/>
    </row>
    <row r="160" spans="2:23" ht="18" customHeight="1" x14ac:dyDescent="0.4">
      <c r="B160" s="15"/>
      <c r="C160" s="15"/>
      <c r="D160" s="15"/>
      <c r="F160" s="15"/>
      <c r="G160" s="15"/>
      <c r="H160" s="15"/>
      <c r="K160" s="15"/>
      <c r="L160" s="15"/>
      <c r="M160" s="15"/>
      <c r="N160" s="15"/>
      <c r="O160" s="15"/>
      <c r="P160" s="15"/>
      <c r="Q160" s="15"/>
      <c r="R160" s="15"/>
      <c r="S160" s="15"/>
      <c r="T160" s="15"/>
      <c r="U160" s="15"/>
      <c r="V160" s="15"/>
      <c r="W160" s="15"/>
    </row>
    <row r="161" spans="2:23" ht="18" customHeight="1" x14ac:dyDescent="0.4">
      <c r="B161" s="15"/>
      <c r="C161" s="15"/>
      <c r="D161" s="15"/>
      <c r="F161" s="15"/>
      <c r="G161" s="15"/>
      <c r="H161" s="15"/>
      <c r="K161" s="15"/>
      <c r="L161" s="15"/>
      <c r="M161" s="15"/>
      <c r="N161" s="15"/>
      <c r="O161" s="15"/>
      <c r="P161" s="15"/>
      <c r="Q161" s="15"/>
      <c r="R161" s="15"/>
      <c r="S161" s="15"/>
      <c r="T161" s="15"/>
      <c r="U161" s="15"/>
      <c r="V161" s="15"/>
      <c r="W161" s="15"/>
    </row>
    <row r="162" spans="2:23" ht="18" customHeight="1" x14ac:dyDescent="0.4">
      <c r="B162" s="15"/>
      <c r="C162" s="15"/>
      <c r="D162" s="15"/>
      <c r="F162" s="15"/>
      <c r="G162" s="15"/>
      <c r="H162" s="15"/>
      <c r="K162" s="15"/>
      <c r="L162" s="15"/>
      <c r="M162" s="15"/>
      <c r="N162" s="15"/>
      <c r="O162" s="15"/>
      <c r="P162" s="15"/>
      <c r="Q162" s="15"/>
      <c r="R162" s="15"/>
      <c r="S162" s="15"/>
      <c r="T162" s="15"/>
      <c r="U162" s="15"/>
      <c r="V162" s="15"/>
      <c r="W162" s="15"/>
    </row>
    <row r="163" spans="2:23" ht="18" customHeight="1" x14ac:dyDescent="0.4">
      <c r="B163" s="15"/>
      <c r="C163" s="15"/>
      <c r="D163" s="15"/>
      <c r="F163" s="15"/>
      <c r="G163" s="15"/>
      <c r="H163" s="15"/>
      <c r="K163" s="15"/>
      <c r="L163" s="15"/>
      <c r="M163" s="15"/>
      <c r="N163" s="15"/>
      <c r="O163" s="15"/>
      <c r="P163" s="15"/>
      <c r="Q163" s="15"/>
      <c r="R163" s="15"/>
      <c r="S163" s="15"/>
      <c r="T163" s="15"/>
      <c r="U163" s="15"/>
      <c r="V163" s="15"/>
      <c r="W163" s="15"/>
    </row>
    <row r="164" spans="2:23" ht="18" customHeight="1" x14ac:dyDescent="0.4">
      <c r="B164" s="15"/>
      <c r="C164" s="15"/>
      <c r="D164" s="15"/>
      <c r="F164" s="15"/>
      <c r="G164" s="15"/>
      <c r="H164" s="15"/>
      <c r="K164" s="15"/>
      <c r="L164" s="15"/>
      <c r="M164" s="15"/>
      <c r="N164" s="15"/>
      <c r="O164" s="15"/>
      <c r="P164" s="15"/>
      <c r="Q164" s="15"/>
      <c r="R164" s="15"/>
      <c r="S164" s="15"/>
      <c r="T164" s="15"/>
      <c r="U164" s="15"/>
      <c r="V164" s="15"/>
      <c r="W164" s="15"/>
    </row>
    <row r="165" spans="2:23" ht="18" customHeight="1" x14ac:dyDescent="0.4">
      <c r="B165" s="15"/>
      <c r="C165" s="15"/>
      <c r="D165" s="15"/>
      <c r="F165" s="15"/>
      <c r="G165" s="15"/>
      <c r="H165" s="15"/>
      <c r="K165" s="15"/>
      <c r="L165" s="15"/>
      <c r="M165" s="15"/>
      <c r="N165" s="15"/>
      <c r="O165" s="15"/>
      <c r="P165" s="15"/>
      <c r="Q165" s="15"/>
      <c r="R165" s="15"/>
      <c r="S165" s="15"/>
      <c r="T165" s="15"/>
      <c r="U165" s="15"/>
      <c r="V165" s="15"/>
      <c r="W165" s="15"/>
    </row>
    <row r="166" spans="2:23" ht="18" customHeight="1" x14ac:dyDescent="0.4">
      <c r="B166" s="15"/>
      <c r="C166" s="15"/>
      <c r="D166" s="15"/>
      <c r="F166" s="15"/>
      <c r="G166" s="15"/>
      <c r="H166" s="15"/>
      <c r="K166" s="15"/>
      <c r="L166" s="15"/>
      <c r="M166" s="15"/>
      <c r="N166" s="15"/>
      <c r="O166" s="15"/>
      <c r="P166" s="15"/>
      <c r="Q166" s="15"/>
      <c r="R166" s="15"/>
      <c r="S166" s="15"/>
      <c r="T166" s="15"/>
      <c r="U166" s="15"/>
      <c r="V166" s="15"/>
      <c r="W166" s="15"/>
    </row>
    <row r="167" spans="2:23" ht="18" customHeight="1" x14ac:dyDescent="0.4">
      <c r="B167" s="15"/>
      <c r="C167" s="15"/>
      <c r="D167" s="15"/>
      <c r="F167" s="15"/>
      <c r="G167" s="15"/>
      <c r="H167" s="15"/>
      <c r="K167" s="15"/>
      <c r="L167" s="15"/>
      <c r="M167" s="15"/>
      <c r="N167" s="15"/>
      <c r="O167" s="15"/>
      <c r="P167" s="15"/>
      <c r="Q167" s="15"/>
      <c r="R167" s="15"/>
      <c r="S167" s="15"/>
      <c r="T167" s="15"/>
      <c r="U167" s="15"/>
      <c r="V167" s="15"/>
      <c r="W167" s="15"/>
    </row>
    <row r="168" spans="2:23" ht="18" customHeight="1" x14ac:dyDescent="0.4">
      <c r="B168" s="15"/>
      <c r="C168" s="15"/>
      <c r="D168" s="15"/>
      <c r="F168" s="15"/>
      <c r="G168" s="15"/>
      <c r="H168" s="15"/>
      <c r="K168" s="15"/>
      <c r="L168" s="15"/>
      <c r="M168" s="15"/>
      <c r="N168" s="15"/>
      <c r="O168" s="15"/>
      <c r="P168" s="15"/>
      <c r="Q168" s="15"/>
      <c r="R168" s="15"/>
      <c r="S168" s="15"/>
      <c r="T168" s="15"/>
      <c r="U168" s="15"/>
      <c r="V168" s="15"/>
      <c r="W168" s="15"/>
    </row>
    <row r="169" spans="2:23" ht="18" customHeight="1" x14ac:dyDescent="0.4">
      <c r="B169" s="15"/>
      <c r="C169" s="15"/>
      <c r="D169" s="15"/>
      <c r="F169" s="15"/>
      <c r="G169" s="15"/>
      <c r="H169" s="15"/>
      <c r="K169" s="15"/>
      <c r="L169" s="15"/>
      <c r="M169" s="15"/>
      <c r="N169" s="15"/>
      <c r="O169" s="15"/>
      <c r="P169" s="15"/>
      <c r="Q169" s="15"/>
      <c r="R169" s="15"/>
      <c r="S169" s="15"/>
      <c r="T169" s="15"/>
      <c r="U169" s="15"/>
      <c r="V169" s="15"/>
      <c r="W169" s="15"/>
    </row>
    <row r="170" spans="2:23" ht="18" customHeight="1" x14ac:dyDescent="0.4">
      <c r="B170" s="15"/>
      <c r="C170" s="15"/>
      <c r="D170" s="15"/>
      <c r="F170" s="15"/>
      <c r="G170" s="15"/>
      <c r="H170" s="15"/>
      <c r="K170" s="15"/>
      <c r="L170" s="15"/>
      <c r="M170" s="15"/>
      <c r="N170" s="15"/>
      <c r="O170" s="15"/>
      <c r="P170" s="15"/>
      <c r="Q170" s="15"/>
      <c r="R170" s="15"/>
      <c r="S170" s="15"/>
      <c r="T170" s="15"/>
      <c r="U170" s="15"/>
      <c r="V170" s="15"/>
      <c r="W170" s="15"/>
    </row>
    <row r="171" spans="2:23" ht="18" customHeight="1" x14ac:dyDescent="0.4">
      <c r="B171" s="15"/>
      <c r="C171" s="15"/>
      <c r="D171" s="15"/>
      <c r="F171" s="15"/>
      <c r="G171" s="15"/>
      <c r="H171" s="15"/>
      <c r="K171" s="15"/>
      <c r="L171" s="15"/>
      <c r="M171" s="15"/>
      <c r="N171" s="15"/>
      <c r="O171" s="15"/>
      <c r="P171" s="15"/>
      <c r="Q171" s="15"/>
      <c r="R171" s="15"/>
      <c r="S171" s="15"/>
      <c r="T171" s="15"/>
      <c r="U171" s="15"/>
      <c r="V171" s="15"/>
      <c r="W171" s="15"/>
    </row>
    <row r="172" spans="2:23" ht="18" customHeight="1" x14ac:dyDescent="0.4">
      <c r="B172" s="15"/>
      <c r="C172" s="15"/>
      <c r="D172" s="15"/>
      <c r="F172" s="15"/>
      <c r="G172" s="15"/>
      <c r="H172" s="15"/>
      <c r="K172" s="15"/>
      <c r="L172" s="15"/>
      <c r="M172" s="15"/>
      <c r="N172" s="15"/>
      <c r="O172" s="15"/>
      <c r="P172" s="15"/>
      <c r="Q172" s="15"/>
      <c r="R172" s="15"/>
      <c r="S172" s="15"/>
      <c r="T172" s="15"/>
      <c r="U172" s="15"/>
      <c r="V172" s="15"/>
      <c r="W172" s="15"/>
    </row>
    <row r="173" spans="2:23" ht="18" customHeight="1" x14ac:dyDescent="0.4">
      <c r="B173" s="15"/>
      <c r="C173" s="15"/>
      <c r="D173" s="15"/>
      <c r="F173" s="15"/>
      <c r="G173" s="15"/>
      <c r="H173" s="15"/>
      <c r="K173" s="15"/>
      <c r="L173" s="15"/>
      <c r="M173" s="15"/>
      <c r="N173" s="15"/>
      <c r="O173" s="15"/>
      <c r="P173" s="15"/>
      <c r="Q173" s="15"/>
      <c r="R173" s="15"/>
      <c r="S173" s="15"/>
      <c r="T173" s="15"/>
      <c r="U173" s="15"/>
      <c r="V173" s="15"/>
      <c r="W173" s="15"/>
    </row>
    <row r="174" spans="2:23" ht="18" customHeight="1" x14ac:dyDescent="0.4">
      <c r="B174" s="15"/>
      <c r="C174" s="15"/>
      <c r="D174" s="15"/>
      <c r="F174" s="15"/>
      <c r="G174" s="15"/>
      <c r="H174" s="15"/>
      <c r="K174" s="15"/>
      <c r="L174" s="15"/>
      <c r="M174" s="15"/>
      <c r="N174" s="15"/>
      <c r="O174" s="15"/>
      <c r="P174" s="15"/>
      <c r="Q174" s="15"/>
      <c r="R174" s="15"/>
      <c r="S174" s="15"/>
      <c r="T174" s="15"/>
      <c r="U174" s="15"/>
      <c r="V174" s="15"/>
      <c r="W174" s="15"/>
    </row>
    <row r="175" spans="2:23" ht="18" customHeight="1" x14ac:dyDescent="0.4">
      <c r="B175" s="15"/>
      <c r="C175" s="15"/>
      <c r="D175" s="15"/>
      <c r="F175" s="15"/>
      <c r="G175" s="15"/>
      <c r="H175" s="15"/>
      <c r="K175" s="15"/>
      <c r="L175" s="15"/>
      <c r="M175" s="15"/>
      <c r="N175" s="15"/>
      <c r="O175" s="15"/>
      <c r="P175" s="15"/>
      <c r="Q175" s="15"/>
      <c r="R175" s="15"/>
      <c r="S175" s="15"/>
      <c r="T175" s="15"/>
      <c r="U175" s="15"/>
      <c r="V175" s="15"/>
      <c r="W175" s="15"/>
    </row>
    <row r="176" spans="2:23" ht="18" customHeight="1" x14ac:dyDescent="0.4">
      <c r="B176" s="15"/>
      <c r="C176" s="15"/>
      <c r="D176" s="15"/>
      <c r="F176" s="15"/>
      <c r="G176" s="15"/>
      <c r="H176" s="15"/>
      <c r="K176" s="15"/>
      <c r="L176" s="15"/>
      <c r="M176" s="15"/>
      <c r="N176" s="15"/>
      <c r="O176" s="15"/>
      <c r="P176" s="15"/>
      <c r="Q176" s="15"/>
      <c r="R176" s="15"/>
      <c r="S176" s="15"/>
      <c r="T176" s="15"/>
      <c r="U176" s="15"/>
      <c r="V176" s="15"/>
      <c r="W176" s="15"/>
    </row>
    <row r="177" spans="2:23" ht="18" customHeight="1" x14ac:dyDescent="0.4">
      <c r="B177" s="15"/>
      <c r="C177" s="15"/>
      <c r="D177" s="15"/>
      <c r="F177" s="15"/>
      <c r="G177" s="15"/>
      <c r="H177" s="15"/>
      <c r="K177" s="15"/>
      <c r="L177" s="15"/>
      <c r="M177" s="15"/>
      <c r="N177" s="15"/>
      <c r="O177" s="15"/>
      <c r="P177" s="15"/>
      <c r="Q177" s="15"/>
      <c r="R177" s="15"/>
      <c r="S177" s="15"/>
      <c r="T177" s="15"/>
      <c r="U177" s="15"/>
      <c r="V177" s="15"/>
      <c r="W177" s="15"/>
    </row>
    <row r="178" spans="2:23" ht="18" customHeight="1" x14ac:dyDescent="0.4">
      <c r="B178" s="15"/>
      <c r="C178" s="15"/>
      <c r="D178" s="15"/>
      <c r="F178" s="15"/>
      <c r="G178" s="15"/>
      <c r="H178" s="15"/>
      <c r="K178" s="15"/>
      <c r="L178" s="15"/>
      <c r="M178" s="15"/>
      <c r="N178" s="15"/>
      <c r="O178" s="15"/>
      <c r="P178" s="15"/>
      <c r="Q178" s="15"/>
      <c r="R178" s="15"/>
      <c r="S178" s="15"/>
      <c r="T178" s="15"/>
      <c r="U178" s="15"/>
      <c r="V178" s="15"/>
      <c r="W178" s="15"/>
    </row>
    <row r="179" spans="2:23" ht="18" customHeight="1" x14ac:dyDescent="0.4">
      <c r="B179" s="15"/>
      <c r="C179" s="15"/>
      <c r="D179" s="15"/>
      <c r="F179" s="15"/>
      <c r="G179" s="15"/>
      <c r="H179" s="15"/>
      <c r="K179" s="15"/>
      <c r="L179" s="15"/>
      <c r="M179" s="15"/>
      <c r="N179" s="15"/>
      <c r="O179" s="15"/>
      <c r="P179" s="15"/>
      <c r="Q179" s="15"/>
      <c r="R179" s="15"/>
      <c r="S179" s="15"/>
      <c r="T179" s="15"/>
      <c r="U179" s="15"/>
      <c r="V179" s="15"/>
      <c r="W179" s="15"/>
    </row>
    <row r="180" spans="2:23" ht="18" customHeight="1" x14ac:dyDescent="0.4">
      <c r="B180" s="15"/>
      <c r="C180" s="15"/>
      <c r="D180" s="15"/>
      <c r="F180" s="15"/>
      <c r="G180" s="15"/>
      <c r="H180" s="15"/>
      <c r="K180" s="15"/>
      <c r="L180" s="15"/>
      <c r="M180" s="15"/>
      <c r="N180" s="15"/>
      <c r="O180" s="15"/>
      <c r="P180" s="15"/>
      <c r="Q180" s="15"/>
      <c r="R180" s="15"/>
      <c r="S180" s="15"/>
      <c r="T180" s="15"/>
      <c r="U180" s="15"/>
      <c r="V180" s="15"/>
      <c r="W180" s="15"/>
    </row>
    <row r="181" spans="2:23" ht="18" customHeight="1" x14ac:dyDescent="0.4">
      <c r="B181" s="15"/>
      <c r="C181" s="15"/>
      <c r="D181" s="15"/>
      <c r="F181" s="15"/>
      <c r="G181" s="15"/>
      <c r="H181" s="15"/>
      <c r="K181" s="15"/>
      <c r="L181" s="15"/>
      <c r="M181" s="15"/>
      <c r="N181" s="15"/>
      <c r="O181" s="15"/>
      <c r="P181" s="15"/>
      <c r="Q181" s="15"/>
      <c r="R181" s="15"/>
      <c r="S181" s="15"/>
      <c r="T181" s="15"/>
      <c r="U181" s="15"/>
      <c r="V181" s="15"/>
      <c r="W181" s="15"/>
    </row>
    <row r="182" spans="2:23" ht="18" customHeight="1" x14ac:dyDescent="0.4">
      <c r="B182" s="15"/>
      <c r="C182" s="15"/>
      <c r="D182" s="15"/>
      <c r="F182" s="15"/>
      <c r="G182" s="15"/>
      <c r="H182" s="15"/>
      <c r="K182" s="15"/>
      <c r="L182" s="15"/>
      <c r="M182" s="15"/>
      <c r="N182" s="15"/>
      <c r="O182" s="15"/>
      <c r="P182" s="15"/>
      <c r="Q182" s="15"/>
      <c r="R182" s="15"/>
      <c r="S182" s="15"/>
      <c r="T182" s="15"/>
      <c r="U182" s="15"/>
      <c r="V182" s="15"/>
      <c r="W182" s="15"/>
    </row>
    <row r="183" spans="2:23" ht="18" customHeight="1" x14ac:dyDescent="0.4">
      <c r="B183" s="15"/>
      <c r="C183" s="15"/>
      <c r="D183" s="15"/>
      <c r="F183" s="15"/>
      <c r="G183" s="15"/>
      <c r="H183" s="15"/>
      <c r="K183" s="15"/>
      <c r="L183" s="15"/>
      <c r="M183" s="15"/>
      <c r="N183" s="15"/>
      <c r="O183" s="15"/>
      <c r="P183" s="15"/>
      <c r="Q183" s="15"/>
      <c r="R183" s="15"/>
      <c r="S183" s="15"/>
      <c r="T183" s="15"/>
      <c r="U183" s="15"/>
      <c r="V183" s="15"/>
      <c r="W183" s="15"/>
    </row>
    <row r="184" spans="2:23" ht="18" customHeight="1" x14ac:dyDescent="0.4">
      <c r="B184" s="15"/>
      <c r="C184" s="15"/>
      <c r="D184" s="15"/>
      <c r="F184" s="15"/>
      <c r="G184" s="15"/>
      <c r="H184" s="15"/>
      <c r="K184" s="15"/>
      <c r="L184" s="15"/>
      <c r="M184" s="15"/>
      <c r="N184" s="15"/>
      <c r="O184" s="15"/>
      <c r="P184" s="15"/>
      <c r="Q184" s="15"/>
      <c r="R184" s="15"/>
      <c r="S184" s="15"/>
      <c r="T184" s="15"/>
      <c r="U184" s="15"/>
      <c r="V184" s="15"/>
      <c r="W184" s="15"/>
    </row>
    <row r="185" spans="2:23" ht="18" customHeight="1" x14ac:dyDescent="0.4">
      <c r="B185" s="15"/>
      <c r="C185" s="15"/>
      <c r="D185" s="15"/>
      <c r="F185" s="15"/>
      <c r="G185" s="15"/>
      <c r="H185" s="15"/>
      <c r="K185" s="15"/>
      <c r="L185" s="15"/>
      <c r="M185" s="15"/>
      <c r="N185" s="15"/>
      <c r="O185" s="15"/>
      <c r="P185" s="15"/>
      <c r="Q185" s="15"/>
      <c r="R185" s="15"/>
      <c r="S185" s="15"/>
      <c r="T185" s="15"/>
      <c r="U185" s="15"/>
      <c r="V185" s="15"/>
      <c r="W185" s="15"/>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4"/>
  <sheetViews>
    <sheetView showGridLines="0" view="pageBreakPreview" zoomScale="85" zoomScaleNormal="40" zoomScaleSheetLayoutView="85" workbookViewId="0"/>
  </sheetViews>
  <sheetFormatPr defaultColWidth="9" defaultRowHeight="18" customHeight="1" x14ac:dyDescent="0.4"/>
  <cols>
    <col min="1" max="3" width="3" style="75" customWidth="1"/>
    <col min="4" max="5" width="3" style="39" customWidth="1"/>
    <col min="6" max="7" width="3" style="101" customWidth="1"/>
    <col min="8" max="8" width="16.25" style="101" customWidth="1"/>
    <col min="9" max="9" width="16.25" style="7" customWidth="1"/>
    <col min="10" max="10" width="16.25" style="93" customWidth="1"/>
    <col min="11" max="11" width="16.25" style="7" customWidth="1"/>
    <col min="12" max="31" width="11.625" style="4" customWidth="1"/>
    <col min="32" max="16384" width="9" style="4"/>
  </cols>
  <sheetData>
    <row r="1" spans="1:31" ht="18" customHeight="1" x14ac:dyDescent="0.4">
      <c r="A1" s="107" t="s">
        <v>661</v>
      </c>
      <c r="B1" s="36"/>
      <c r="C1" s="238"/>
      <c r="D1" s="238"/>
      <c r="E1" s="238"/>
      <c r="F1" s="13"/>
      <c r="G1" s="13"/>
      <c r="H1" s="13"/>
      <c r="I1" s="13"/>
      <c r="J1" s="91"/>
      <c r="K1" s="13"/>
      <c r="L1" s="238"/>
      <c r="M1" s="14"/>
      <c r="N1" s="14"/>
      <c r="O1" s="14"/>
    </row>
    <row r="2" spans="1:31" ht="18" customHeight="1" x14ac:dyDescent="0.4">
      <c r="A2" s="36"/>
      <c r="B2" s="36"/>
      <c r="C2" s="238"/>
      <c r="D2" s="238"/>
      <c r="E2" s="238"/>
      <c r="F2" s="13"/>
      <c r="G2" s="13"/>
      <c r="H2" s="13"/>
      <c r="I2" s="75"/>
      <c r="J2" s="75"/>
      <c r="K2" s="432"/>
      <c r="L2" s="75" t="s">
        <v>633</v>
      </c>
      <c r="M2" s="14"/>
      <c r="N2" s="14"/>
      <c r="O2" s="14"/>
    </row>
    <row r="3" spans="1:31" ht="18" customHeight="1" x14ac:dyDescent="0.4">
      <c r="B3" s="107" t="s">
        <v>631</v>
      </c>
      <c r="AE3" s="65" t="s">
        <v>710</v>
      </c>
    </row>
    <row r="4" spans="1:31" ht="18" customHeight="1" x14ac:dyDescent="0.4">
      <c r="B4" s="10"/>
      <c r="C4" s="384"/>
      <c r="D4" s="384"/>
      <c r="E4" s="384"/>
      <c r="F4" s="384"/>
      <c r="G4" s="384"/>
      <c r="H4" s="384"/>
      <c r="I4" s="4"/>
      <c r="J4" s="4"/>
      <c r="K4" s="51"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31" ht="18" customHeight="1" x14ac:dyDescent="0.4">
      <c r="B5" s="10"/>
      <c r="C5" s="384"/>
      <c r="D5" s="384"/>
      <c r="E5" s="384"/>
      <c r="F5" s="384"/>
      <c r="G5" s="384"/>
      <c r="H5" s="384"/>
      <c r="I5" s="4"/>
      <c r="J5" s="4"/>
      <c r="K5" s="51"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31" ht="18" customHeight="1" x14ac:dyDescent="0.4">
      <c r="B6" s="148" t="s">
        <v>33</v>
      </c>
      <c r="C6" s="76"/>
      <c r="D6" s="86"/>
      <c r="E6" s="87"/>
      <c r="F6" s="87"/>
      <c r="G6" s="87"/>
      <c r="H6" s="87"/>
      <c r="I6" s="506"/>
      <c r="J6" s="87"/>
      <c r="K6" s="87"/>
      <c r="L6" s="199">
        <f>SUM(L7,L11)</f>
        <v>195862.65</v>
      </c>
      <c r="M6" s="199">
        <f t="shared" ref="M6:AE6" si="0">SUM(M7,M11)</f>
        <v>195862.65</v>
      </c>
      <c r="N6" s="199">
        <f t="shared" si="0"/>
        <v>196384.65</v>
      </c>
      <c r="O6" s="199">
        <f t="shared" si="0"/>
        <v>195862.65</v>
      </c>
      <c r="P6" s="199">
        <f t="shared" si="0"/>
        <v>195862.65</v>
      </c>
      <c r="Q6" s="199">
        <f t="shared" si="0"/>
        <v>195862.65</v>
      </c>
      <c r="R6" s="199">
        <f t="shared" si="0"/>
        <v>196384.65</v>
      </c>
      <c r="S6" s="199">
        <f t="shared" si="0"/>
        <v>195862.65</v>
      </c>
      <c r="T6" s="199">
        <f t="shared" si="0"/>
        <v>195862.65</v>
      </c>
      <c r="U6" s="199">
        <f t="shared" si="0"/>
        <v>195862.65</v>
      </c>
      <c r="V6" s="199">
        <f t="shared" si="0"/>
        <v>196384.65</v>
      </c>
      <c r="W6" s="199">
        <f t="shared" si="0"/>
        <v>195862.65</v>
      </c>
      <c r="X6" s="199">
        <f t="shared" si="0"/>
        <v>195862.65</v>
      </c>
      <c r="Y6" s="199">
        <f t="shared" si="0"/>
        <v>195862.65</v>
      </c>
      <c r="Z6" s="199">
        <f t="shared" si="0"/>
        <v>196384.65</v>
      </c>
      <c r="AA6" s="199">
        <f t="shared" si="0"/>
        <v>195862.65</v>
      </c>
      <c r="AB6" s="199">
        <f t="shared" si="0"/>
        <v>195862.65</v>
      </c>
      <c r="AC6" s="199">
        <f t="shared" si="0"/>
        <v>195862.65</v>
      </c>
      <c r="AD6" s="199">
        <f t="shared" si="0"/>
        <v>196384.65</v>
      </c>
      <c r="AE6" s="199">
        <f t="shared" si="0"/>
        <v>195862.65</v>
      </c>
    </row>
    <row r="7" spans="1:31" ht="18" customHeight="1" x14ac:dyDescent="0.4">
      <c r="B7" s="77"/>
      <c r="C7" s="195" t="s">
        <v>37</v>
      </c>
      <c r="D7" s="155"/>
      <c r="E7" s="156"/>
      <c r="F7" s="156"/>
      <c r="G7" s="156"/>
      <c r="H7" s="156"/>
      <c r="I7" s="507"/>
      <c r="J7" s="156"/>
      <c r="K7" s="156"/>
      <c r="L7" s="158">
        <f>L8</f>
        <v>195862.65</v>
      </c>
      <c r="M7" s="158">
        <f t="shared" ref="M7:AE7" si="1">M8</f>
        <v>195862.65</v>
      </c>
      <c r="N7" s="158">
        <f t="shared" si="1"/>
        <v>196384.65</v>
      </c>
      <c r="O7" s="158">
        <f t="shared" si="1"/>
        <v>195862.65</v>
      </c>
      <c r="P7" s="158">
        <f t="shared" si="1"/>
        <v>195862.65</v>
      </c>
      <c r="Q7" s="158">
        <f t="shared" si="1"/>
        <v>195862.65</v>
      </c>
      <c r="R7" s="158">
        <f t="shared" si="1"/>
        <v>196384.65</v>
      </c>
      <c r="S7" s="158">
        <f t="shared" si="1"/>
        <v>195862.65</v>
      </c>
      <c r="T7" s="158">
        <f t="shared" si="1"/>
        <v>195862.65</v>
      </c>
      <c r="U7" s="158">
        <f t="shared" si="1"/>
        <v>195862.65</v>
      </c>
      <c r="V7" s="158">
        <f t="shared" si="1"/>
        <v>196384.65</v>
      </c>
      <c r="W7" s="158">
        <f t="shared" si="1"/>
        <v>195862.65</v>
      </c>
      <c r="X7" s="158">
        <f t="shared" si="1"/>
        <v>195862.65</v>
      </c>
      <c r="Y7" s="158">
        <f t="shared" si="1"/>
        <v>195862.65</v>
      </c>
      <c r="Z7" s="158">
        <f t="shared" si="1"/>
        <v>196384.65</v>
      </c>
      <c r="AA7" s="158">
        <f t="shared" si="1"/>
        <v>195862.65</v>
      </c>
      <c r="AB7" s="158">
        <f t="shared" si="1"/>
        <v>195862.65</v>
      </c>
      <c r="AC7" s="158">
        <f t="shared" si="1"/>
        <v>195862.65</v>
      </c>
      <c r="AD7" s="158">
        <f t="shared" si="1"/>
        <v>196384.65</v>
      </c>
      <c r="AE7" s="158">
        <f t="shared" si="1"/>
        <v>195862.65</v>
      </c>
    </row>
    <row r="8" spans="1:31" ht="18" customHeight="1" x14ac:dyDescent="0.4">
      <c r="B8" s="85"/>
      <c r="C8" s="150"/>
      <c r="D8" s="58" t="s">
        <v>628</v>
      </c>
      <c r="E8" s="377"/>
      <c r="F8" s="377"/>
      <c r="G8" s="377"/>
      <c r="H8" s="377"/>
      <c r="I8" s="326"/>
      <c r="J8" s="587"/>
      <c r="K8" s="588"/>
      <c r="L8" s="74">
        <f>SUM(L9:L10)</f>
        <v>195862.65</v>
      </c>
      <c r="M8" s="74">
        <f t="shared" ref="M8:AE8" si="2">SUM(M9:M10)</f>
        <v>195862.65</v>
      </c>
      <c r="N8" s="74">
        <f t="shared" si="2"/>
        <v>196384.65</v>
      </c>
      <c r="O8" s="74">
        <f t="shared" si="2"/>
        <v>195862.65</v>
      </c>
      <c r="P8" s="74">
        <f t="shared" si="2"/>
        <v>195862.65</v>
      </c>
      <c r="Q8" s="74">
        <f t="shared" si="2"/>
        <v>195862.65</v>
      </c>
      <c r="R8" s="74">
        <f t="shared" si="2"/>
        <v>196384.65</v>
      </c>
      <c r="S8" s="74">
        <f t="shared" si="2"/>
        <v>195862.65</v>
      </c>
      <c r="T8" s="74">
        <f t="shared" si="2"/>
        <v>195862.65</v>
      </c>
      <c r="U8" s="74">
        <f t="shared" si="2"/>
        <v>195862.65</v>
      </c>
      <c r="V8" s="74">
        <f t="shared" si="2"/>
        <v>196384.65</v>
      </c>
      <c r="W8" s="74">
        <f t="shared" si="2"/>
        <v>195862.65</v>
      </c>
      <c r="X8" s="74">
        <f t="shared" si="2"/>
        <v>195862.65</v>
      </c>
      <c r="Y8" s="74">
        <f t="shared" si="2"/>
        <v>195862.65</v>
      </c>
      <c r="Z8" s="74">
        <f t="shared" si="2"/>
        <v>196384.65</v>
      </c>
      <c r="AA8" s="74">
        <f t="shared" si="2"/>
        <v>195862.65</v>
      </c>
      <c r="AB8" s="74">
        <f t="shared" si="2"/>
        <v>195862.65</v>
      </c>
      <c r="AC8" s="74">
        <f t="shared" si="2"/>
        <v>195862.65</v>
      </c>
      <c r="AD8" s="74">
        <f t="shared" si="2"/>
        <v>196384.65</v>
      </c>
      <c r="AE8" s="74">
        <f t="shared" si="2"/>
        <v>195862.65</v>
      </c>
    </row>
    <row r="9" spans="1:31" ht="18" customHeight="1" x14ac:dyDescent="0.4">
      <c r="B9" s="95"/>
      <c r="C9" s="152"/>
      <c r="D9" s="97"/>
      <c r="E9" s="23" t="s">
        <v>728</v>
      </c>
      <c r="F9" s="24"/>
      <c r="G9" s="24"/>
      <c r="H9" s="24"/>
      <c r="I9" s="408" t="s">
        <v>630</v>
      </c>
      <c r="J9" s="406">
        <v>50</v>
      </c>
      <c r="K9" s="406" t="s">
        <v>629</v>
      </c>
      <c r="L9" s="59">
        <f>$J$9*'【様式Ａ－７－１】計画給水量'!L177/1000</f>
        <v>190530</v>
      </c>
      <c r="M9" s="59">
        <f>$J$9*'【様式Ａ－７－１】計画給水量'!M177/1000</f>
        <v>190530</v>
      </c>
      <c r="N9" s="59">
        <f>$J$9*'【様式Ａ－７－１】計画給水量'!N177/1000</f>
        <v>191052</v>
      </c>
      <c r="O9" s="59">
        <f>$J$9*'【様式Ａ－７－１】計画給水量'!O177/1000</f>
        <v>190530</v>
      </c>
      <c r="P9" s="59">
        <f>$J$9*'【様式Ａ－７－１】計画給水量'!P177/1000</f>
        <v>190530</v>
      </c>
      <c r="Q9" s="59">
        <f>$J$9*'【様式Ａ－７－１】計画給水量'!Q177/1000</f>
        <v>190530</v>
      </c>
      <c r="R9" s="59">
        <f>$J$9*'【様式Ａ－７－１】計画給水量'!R177/1000</f>
        <v>191052</v>
      </c>
      <c r="S9" s="59">
        <f>$J$9*'【様式Ａ－７－１】計画給水量'!S177/1000</f>
        <v>190530</v>
      </c>
      <c r="T9" s="59">
        <f>$J$9*'【様式Ａ－７－１】計画給水量'!T177/1000</f>
        <v>190530</v>
      </c>
      <c r="U9" s="59">
        <f>$J$9*'【様式Ａ－７－１】計画給水量'!U177/1000</f>
        <v>190530</v>
      </c>
      <c r="V9" s="59">
        <f>$J$9*'【様式Ａ－７－１】計画給水量'!V177/1000</f>
        <v>191052</v>
      </c>
      <c r="W9" s="59">
        <f>$J$9*'【様式Ａ－７－１】計画給水量'!W177/1000</f>
        <v>190530</v>
      </c>
      <c r="X9" s="59">
        <f>$J$9*'【様式Ａ－７－１】計画給水量'!X177/1000</f>
        <v>190530</v>
      </c>
      <c r="Y9" s="59">
        <f>$J$9*'【様式Ａ－７－１】計画給水量'!Y177/1000</f>
        <v>190530</v>
      </c>
      <c r="Z9" s="59">
        <f>$J$9*'【様式Ａ－７－１】計画給水量'!Z177/1000</f>
        <v>191052</v>
      </c>
      <c r="AA9" s="59">
        <f>$J$9*'【様式Ａ－７－１】計画給水量'!AA177/1000</f>
        <v>190530</v>
      </c>
      <c r="AB9" s="59">
        <f>$J$9*'【様式Ａ－７－１】計画給水量'!AB177/1000</f>
        <v>190530</v>
      </c>
      <c r="AC9" s="59">
        <f>$J$9*'【様式Ａ－７－１】計画給水量'!AC177/1000</f>
        <v>190530</v>
      </c>
      <c r="AD9" s="59">
        <f>$J$9*'【様式Ａ－７－１】計画給水量'!AD177/1000</f>
        <v>191052</v>
      </c>
      <c r="AE9" s="59">
        <f>$J$9*'【様式Ａ－７－１】計画給水量'!AE177/1000</f>
        <v>190530</v>
      </c>
    </row>
    <row r="10" spans="1:31" ht="18" customHeight="1" x14ac:dyDescent="0.4">
      <c r="B10" s="98"/>
      <c r="C10" s="154"/>
      <c r="D10" s="99"/>
      <c r="E10" s="415" t="s">
        <v>727</v>
      </c>
      <c r="F10" s="223"/>
      <c r="G10" s="223"/>
      <c r="H10" s="223"/>
      <c r="I10" s="408" t="s">
        <v>630</v>
      </c>
      <c r="J10" s="406">
        <v>50</v>
      </c>
      <c r="K10" s="406" t="s">
        <v>629</v>
      </c>
      <c r="L10" s="6">
        <f>$J$10*'【様式Ａ－７－１】計画給水量'!L191/1000</f>
        <v>5332.65</v>
      </c>
      <c r="M10" s="6">
        <f>$J$10*'【様式Ａ－７－１】計画給水量'!M191/1000</f>
        <v>5332.65</v>
      </c>
      <c r="N10" s="6">
        <f>$J$10*'【様式Ａ－７－１】計画給水量'!N191/1000</f>
        <v>5332.65</v>
      </c>
      <c r="O10" s="6">
        <f>$J$10*'【様式Ａ－７－１】計画給水量'!O191/1000</f>
        <v>5332.65</v>
      </c>
      <c r="P10" s="6">
        <f>$J$10*'【様式Ａ－７－１】計画給水量'!P191/1000</f>
        <v>5332.65</v>
      </c>
      <c r="Q10" s="6">
        <f>$J$10*'【様式Ａ－７－１】計画給水量'!Q191/1000</f>
        <v>5332.65</v>
      </c>
      <c r="R10" s="6">
        <f>$J$10*'【様式Ａ－７－１】計画給水量'!R191/1000</f>
        <v>5332.65</v>
      </c>
      <c r="S10" s="6">
        <f>$J$10*'【様式Ａ－７－１】計画給水量'!S191/1000</f>
        <v>5332.65</v>
      </c>
      <c r="T10" s="6">
        <f>$J$10*'【様式Ａ－７－１】計画給水量'!T191/1000</f>
        <v>5332.65</v>
      </c>
      <c r="U10" s="6">
        <f>$J$10*'【様式Ａ－７－１】計画給水量'!U191/1000</f>
        <v>5332.65</v>
      </c>
      <c r="V10" s="6">
        <f>$J$10*'【様式Ａ－７－１】計画給水量'!V191/1000</f>
        <v>5332.65</v>
      </c>
      <c r="W10" s="6">
        <f>$J$10*'【様式Ａ－７－１】計画給水量'!W191/1000</f>
        <v>5332.65</v>
      </c>
      <c r="X10" s="6">
        <f>$J$10*'【様式Ａ－７－１】計画給水量'!X191/1000</f>
        <v>5332.65</v>
      </c>
      <c r="Y10" s="6">
        <f>$J$10*'【様式Ａ－７－１】計画給水量'!Y191/1000</f>
        <v>5332.65</v>
      </c>
      <c r="Z10" s="6">
        <f>$J$10*'【様式Ａ－７－１】計画給水量'!Z191/1000</f>
        <v>5332.65</v>
      </c>
      <c r="AA10" s="6">
        <f>$J$10*'【様式Ａ－７－１】計画給水量'!AA191/1000</f>
        <v>5332.65</v>
      </c>
      <c r="AB10" s="6">
        <f>$J$10*'【様式Ａ－７－１】計画給水量'!AB191/1000</f>
        <v>5332.65</v>
      </c>
      <c r="AC10" s="6">
        <f>$J$10*'【様式Ａ－７－１】計画給水量'!AC191/1000</f>
        <v>5332.65</v>
      </c>
      <c r="AD10" s="6">
        <f>$J$10*'【様式Ａ－７－１】計画給水量'!AD191/1000</f>
        <v>5332.65</v>
      </c>
      <c r="AE10" s="6">
        <f>$J$10*'【様式Ａ－７－１】計画給水量'!AE191/1000</f>
        <v>5332.65</v>
      </c>
    </row>
    <row r="11" spans="1:31" ht="18" customHeight="1" x14ac:dyDescent="0.4">
      <c r="B11" s="98"/>
      <c r="C11" s="163" t="s">
        <v>407</v>
      </c>
      <c r="D11" s="159"/>
      <c r="E11" s="159"/>
      <c r="F11" s="159"/>
      <c r="G11" s="159"/>
      <c r="H11" s="159"/>
      <c r="I11" s="508"/>
      <c r="J11" s="227"/>
      <c r="K11" s="228"/>
      <c r="L11" s="205">
        <f>SUM(L12,L14)</f>
        <v>0</v>
      </c>
      <c r="M11" s="205">
        <f t="shared" ref="M11:AE11" si="3">SUM(M12,M14)</f>
        <v>0</v>
      </c>
      <c r="N11" s="205">
        <f t="shared" si="3"/>
        <v>0</v>
      </c>
      <c r="O11" s="205">
        <f t="shared" si="3"/>
        <v>0</v>
      </c>
      <c r="P11" s="205">
        <f t="shared" si="3"/>
        <v>0</v>
      </c>
      <c r="Q11" s="205">
        <f t="shared" si="3"/>
        <v>0</v>
      </c>
      <c r="R11" s="205">
        <f t="shared" si="3"/>
        <v>0</v>
      </c>
      <c r="S11" s="205">
        <f t="shared" si="3"/>
        <v>0</v>
      </c>
      <c r="T11" s="205">
        <f t="shared" si="3"/>
        <v>0</v>
      </c>
      <c r="U11" s="205">
        <f t="shared" si="3"/>
        <v>0</v>
      </c>
      <c r="V11" s="205">
        <f t="shared" si="3"/>
        <v>0</v>
      </c>
      <c r="W11" s="205">
        <f t="shared" si="3"/>
        <v>0</v>
      </c>
      <c r="X11" s="205">
        <f t="shared" si="3"/>
        <v>0</v>
      </c>
      <c r="Y11" s="205">
        <f t="shared" si="3"/>
        <v>0</v>
      </c>
      <c r="Z11" s="205">
        <f t="shared" si="3"/>
        <v>0</v>
      </c>
      <c r="AA11" s="205">
        <f t="shared" si="3"/>
        <v>0</v>
      </c>
      <c r="AB11" s="205">
        <f t="shared" si="3"/>
        <v>0</v>
      </c>
      <c r="AC11" s="205">
        <f t="shared" si="3"/>
        <v>0</v>
      </c>
      <c r="AD11" s="205">
        <f t="shared" si="3"/>
        <v>0</v>
      </c>
      <c r="AE11" s="205">
        <f t="shared" si="3"/>
        <v>0</v>
      </c>
    </row>
    <row r="12" spans="1:31" ht="18" customHeight="1" x14ac:dyDescent="0.4">
      <c r="B12" s="98"/>
      <c r="C12" s="153"/>
      <c r="D12" s="58" t="s">
        <v>628</v>
      </c>
      <c r="E12" s="224"/>
      <c r="F12" s="224"/>
      <c r="G12" s="224"/>
      <c r="H12" s="224"/>
      <c r="I12" s="509"/>
      <c r="J12" s="212"/>
      <c r="K12" s="226"/>
      <c r="L12" s="198">
        <f>SUM(L13)</f>
        <v>0</v>
      </c>
      <c r="M12" s="198">
        <f t="shared" ref="M12:AE12" si="4">SUM(M13)</f>
        <v>0</v>
      </c>
      <c r="N12" s="198">
        <f t="shared" si="4"/>
        <v>0</v>
      </c>
      <c r="O12" s="198">
        <f t="shared" si="4"/>
        <v>0</v>
      </c>
      <c r="P12" s="198">
        <f t="shared" si="4"/>
        <v>0</v>
      </c>
      <c r="Q12" s="198">
        <f t="shared" si="4"/>
        <v>0</v>
      </c>
      <c r="R12" s="198">
        <f t="shared" si="4"/>
        <v>0</v>
      </c>
      <c r="S12" s="198">
        <f t="shared" si="4"/>
        <v>0</v>
      </c>
      <c r="T12" s="198">
        <f t="shared" si="4"/>
        <v>0</v>
      </c>
      <c r="U12" s="198">
        <f t="shared" si="4"/>
        <v>0</v>
      </c>
      <c r="V12" s="198">
        <f t="shared" si="4"/>
        <v>0</v>
      </c>
      <c r="W12" s="198">
        <f t="shared" si="4"/>
        <v>0</v>
      </c>
      <c r="X12" s="198">
        <f t="shared" si="4"/>
        <v>0</v>
      </c>
      <c r="Y12" s="198">
        <f t="shared" si="4"/>
        <v>0</v>
      </c>
      <c r="Z12" s="198">
        <f t="shared" si="4"/>
        <v>0</v>
      </c>
      <c r="AA12" s="198">
        <f t="shared" si="4"/>
        <v>0</v>
      </c>
      <c r="AB12" s="198">
        <f t="shared" si="4"/>
        <v>0</v>
      </c>
      <c r="AC12" s="198">
        <f t="shared" si="4"/>
        <v>0</v>
      </c>
      <c r="AD12" s="198">
        <f t="shared" si="4"/>
        <v>0</v>
      </c>
      <c r="AE12" s="198">
        <f t="shared" si="4"/>
        <v>0</v>
      </c>
    </row>
    <row r="13" spans="1:31" ht="18" customHeight="1" x14ac:dyDescent="0.4">
      <c r="B13" s="98"/>
      <c r="C13" s="153"/>
      <c r="D13" s="99"/>
      <c r="E13" s="415" t="s">
        <v>729</v>
      </c>
      <c r="F13" s="223"/>
      <c r="G13" s="223"/>
      <c r="H13" s="223"/>
      <c r="I13" s="408" t="s">
        <v>630</v>
      </c>
      <c r="J13" s="406">
        <v>100</v>
      </c>
      <c r="K13" s="406" t="s">
        <v>629</v>
      </c>
      <c r="L13" s="400">
        <f>$J$13*'【様式Ａ－７－１】計画給水量'!L243/1000</f>
        <v>0</v>
      </c>
      <c r="M13" s="400">
        <f>$J$13*'【様式Ａ－７－１】計画給水量'!M243/1000</f>
        <v>0</v>
      </c>
      <c r="N13" s="400">
        <f>$J$13*'【様式Ａ－７－１】計画給水量'!N243/1000</f>
        <v>0</v>
      </c>
      <c r="O13" s="400">
        <f>$J$13*'【様式Ａ－７－１】計画給水量'!O243/1000</f>
        <v>0</v>
      </c>
      <c r="P13" s="400">
        <f>$J$13*'【様式Ａ－７－１】計画給水量'!P243/1000</f>
        <v>0</v>
      </c>
      <c r="Q13" s="400">
        <f>$J$13*'【様式Ａ－７－１】計画給水量'!Q243/1000</f>
        <v>0</v>
      </c>
      <c r="R13" s="400">
        <f>$J$13*'【様式Ａ－７－１】計画給水量'!R243/1000</f>
        <v>0</v>
      </c>
      <c r="S13" s="400">
        <f>$J$13*'【様式Ａ－７－１】計画給水量'!S243/1000</f>
        <v>0</v>
      </c>
      <c r="T13" s="400">
        <f>$J$13*'【様式Ａ－７－１】計画給水量'!T243/1000</f>
        <v>0</v>
      </c>
      <c r="U13" s="400">
        <f>$J$13*'【様式Ａ－７－１】計画給水量'!U243/1000</f>
        <v>0</v>
      </c>
      <c r="V13" s="400">
        <f>$J$13*'【様式Ａ－７－１】計画給水量'!V243/1000</f>
        <v>0</v>
      </c>
      <c r="W13" s="400">
        <f>$J$13*'【様式Ａ－７－１】計画給水量'!W243/1000</f>
        <v>0</v>
      </c>
      <c r="X13" s="400">
        <f>$J$13*'【様式Ａ－７－１】計画給水量'!X243/1000</f>
        <v>0</v>
      </c>
      <c r="Y13" s="400">
        <f>$J$13*'【様式Ａ－７－１】計画給水量'!Y243/1000</f>
        <v>0</v>
      </c>
      <c r="Z13" s="400">
        <f>$J$13*'【様式Ａ－７－１】計画給水量'!Z243/1000</f>
        <v>0</v>
      </c>
      <c r="AA13" s="400">
        <f>$J$13*'【様式Ａ－７－１】計画給水量'!AA243/1000</f>
        <v>0</v>
      </c>
      <c r="AB13" s="400">
        <f>$J$13*'【様式Ａ－７－１】計画給水量'!AB243/1000</f>
        <v>0</v>
      </c>
      <c r="AC13" s="400">
        <f>$J$13*'【様式Ａ－７－１】計画給水量'!AC243/1000</f>
        <v>0</v>
      </c>
      <c r="AD13" s="400">
        <f>$J$13*'【様式Ａ－７－１】計画給水量'!AD243/1000</f>
        <v>0</v>
      </c>
      <c r="AE13" s="400">
        <f>$J$13*'【様式Ａ－７－１】計画給水量'!AE243/1000</f>
        <v>0</v>
      </c>
    </row>
    <row r="14" spans="1:31" ht="18" customHeight="1" x14ac:dyDescent="0.4">
      <c r="B14" s="98"/>
      <c r="C14" s="153"/>
      <c r="D14" s="166" t="s">
        <v>444</v>
      </c>
      <c r="E14" s="224"/>
      <c r="F14" s="224"/>
      <c r="G14" s="224"/>
      <c r="H14" s="224"/>
      <c r="I14" s="509"/>
      <c r="J14" s="212"/>
      <c r="K14" s="226"/>
      <c r="L14" s="198">
        <f>SUM(L15:L17)</f>
        <v>0</v>
      </c>
      <c r="M14" s="198">
        <f t="shared" ref="M14:AE14" si="5">SUM(M15:M17)</f>
        <v>0</v>
      </c>
      <c r="N14" s="198">
        <f t="shared" si="5"/>
        <v>0</v>
      </c>
      <c r="O14" s="198">
        <f t="shared" si="5"/>
        <v>0</v>
      </c>
      <c r="P14" s="198">
        <f t="shared" si="5"/>
        <v>0</v>
      </c>
      <c r="Q14" s="198">
        <f t="shared" si="5"/>
        <v>0</v>
      </c>
      <c r="R14" s="198">
        <f t="shared" si="5"/>
        <v>0</v>
      </c>
      <c r="S14" s="198">
        <f t="shared" si="5"/>
        <v>0</v>
      </c>
      <c r="T14" s="198">
        <f t="shared" si="5"/>
        <v>0</v>
      </c>
      <c r="U14" s="198">
        <f t="shared" si="5"/>
        <v>0</v>
      </c>
      <c r="V14" s="198">
        <f t="shared" si="5"/>
        <v>0</v>
      </c>
      <c r="W14" s="198">
        <f t="shared" si="5"/>
        <v>0</v>
      </c>
      <c r="X14" s="198">
        <f t="shared" si="5"/>
        <v>0</v>
      </c>
      <c r="Y14" s="198">
        <f t="shared" si="5"/>
        <v>0</v>
      </c>
      <c r="Z14" s="198">
        <f t="shared" si="5"/>
        <v>0</v>
      </c>
      <c r="AA14" s="198">
        <f t="shared" si="5"/>
        <v>0</v>
      </c>
      <c r="AB14" s="198">
        <f t="shared" si="5"/>
        <v>0</v>
      </c>
      <c r="AC14" s="198">
        <f t="shared" si="5"/>
        <v>0</v>
      </c>
      <c r="AD14" s="198">
        <f t="shared" si="5"/>
        <v>0</v>
      </c>
      <c r="AE14" s="198">
        <f t="shared" si="5"/>
        <v>0</v>
      </c>
    </row>
    <row r="15" spans="1:31" ht="18" customHeight="1" x14ac:dyDescent="0.4">
      <c r="B15" s="98"/>
      <c r="C15" s="153"/>
      <c r="D15" s="97"/>
      <c r="E15" s="23" t="s">
        <v>728</v>
      </c>
      <c r="F15" s="24"/>
      <c r="G15" s="24"/>
      <c r="H15" s="24"/>
      <c r="I15" s="408" t="s">
        <v>630</v>
      </c>
      <c r="J15" s="406">
        <v>50</v>
      </c>
      <c r="K15" s="406" t="s">
        <v>629</v>
      </c>
      <c r="L15" s="400">
        <f>$J$15*'【様式Ａ－７－１】計画給水量'!L258/1000</f>
        <v>0</v>
      </c>
      <c r="M15" s="400">
        <f>$J$15*'【様式Ａ－７－１】計画給水量'!M258/1000</f>
        <v>0</v>
      </c>
      <c r="N15" s="400">
        <f>$J$15*'【様式Ａ－７－１】計画給水量'!N258/1000</f>
        <v>0</v>
      </c>
      <c r="O15" s="400">
        <f>$J$15*'【様式Ａ－７－１】計画給水量'!O258/1000</f>
        <v>0</v>
      </c>
      <c r="P15" s="400">
        <f>$J$15*'【様式Ａ－７－１】計画給水量'!P258/1000</f>
        <v>0</v>
      </c>
      <c r="Q15" s="400">
        <f>$J$15*'【様式Ａ－７－１】計画給水量'!Q258/1000</f>
        <v>0</v>
      </c>
      <c r="R15" s="400">
        <f>$J$15*'【様式Ａ－７－１】計画給水量'!R258/1000</f>
        <v>0</v>
      </c>
      <c r="S15" s="400">
        <f>$J$15*'【様式Ａ－７－１】計画給水量'!S258/1000</f>
        <v>0</v>
      </c>
      <c r="T15" s="400">
        <f>$J$15*'【様式Ａ－７－１】計画給水量'!T258/1000</f>
        <v>0</v>
      </c>
      <c r="U15" s="400">
        <f>$J$15*'【様式Ａ－７－１】計画給水量'!U258/1000</f>
        <v>0</v>
      </c>
      <c r="V15" s="400">
        <f>$J$15*'【様式Ａ－７－１】計画給水量'!V258/1000</f>
        <v>0</v>
      </c>
      <c r="W15" s="400">
        <f>$J$15*'【様式Ａ－７－１】計画給水量'!W258/1000</f>
        <v>0</v>
      </c>
      <c r="X15" s="400">
        <f>$J$15*'【様式Ａ－７－１】計画給水量'!X258/1000</f>
        <v>0</v>
      </c>
      <c r="Y15" s="400">
        <f>$J$15*'【様式Ａ－７－１】計画給水量'!Y258/1000</f>
        <v>0</v>
      </c>
      <c r="Z15" s="400">
        <f>$J$15*'【様式Ａ－７－１】計画給水量'!Z258/1000</f>
        <v>0</v>
      </c>
      <c r="AA15" s="400">
        <f>$J$15*'【様式Ａ－７－１】計画給水量'!AA258/1000</f>
        <v>0</v>
      </c>
      <c r="AB15" s="400">
        <f>$J$15*'【様式Ａ－７－１】計画給水量'!AB258/1000</f>
        <v>0</v>
      </c>
      <c r="AC15" s="400">
        <f>$J$15*'【様式Ａ－７－１】計画給水量'!AC258/1000</f>
        <v>0</v>
      </c>
      <c r="AD15" s="400">
        <f>$J$15*'【様式Ａ－７－１】計画給水量'!AD258/1000</f>
        <v>0</v>
      </c>
      <c r="AE15" s="400">
        <f>$J$15*'【様式Ａ－７－１】計画給水量'!AE258/1000</f>
        <v>0</v>
      </c>
    </row>
    <row r="16" spans="1:31" ht="18" customHeight="1" x14ac:dyDescent="0.4">
      <c r="B16" s="98"/>
      <c r="C16" s="153"/>
      <c r="D16" s="97"/>
      <c r="E16" s="415" t="s">
        <v>727</v>
      </c>
      <c r="F16" s="223"/>
      <c r="G16" s="223"/>
      <c r="H16" s="223"/>
      <c r="I16" s="408" t="s">
        <v>630</v>
      </c>
      <c r="J16" s="406">
        <v>50</v>
      </c>
      <c r="K16" s="406" t="s">
        <v>629</v>
      </c>
      <c r="L16" s="400">
        <f>$J$16*'【様式Ａ－７－１】計画給水量'!L263/1000</f>
        <v>0</v>
      </c>
      <c r="M16" s="400">
        <f>$J$16*'【様式Ａ－７－１】計画給水量'!M263/1000</f>
        <v>0</v>
      </c>
      <c r="N16" s="400">
        <f>$J$16*'【様式Ａ－７－１】計画給水量'!N263/1000</f>
        <v>0</v>
      </c>
      <c r="O16" s="400">
        <f>$J$16*'【様式Ａ－７－１】計画給水量'!O263/1000</f>
        <v>0</v>
      </c>
      <c r="P16" s="400">
        <f>$J$16*'【様式Ａ－７－１】計画給水量'!P263/1000</f>
        <v>0</v>
      </c>
      <c r="Q16" s="400">
        <f>$J$16*'【様式Ａ－７－１】計画給水量'!Q263/1000</f>
        <v>0</v>
      </c>
      <c r="R16" s="400">
        <f>$J$16*'【様式Ａ－７－１】計画給水量'!R263/1000</f>
        <v>0</v>
      </c>
      <c r="S16" s="400">
        <f>$J$16*'【様式Ａ－７－１】計画給水量'!S263/1000</f>
        <v>0</v>
      </c>
      <c r="T16" s="400">
        <f>$J$16*'【様式Ａ－７－１】計画給水量'!T263/1000</f>
        <v>0</v>
      </c>
      <c r="U16" s="400">
        <f>$J$16*'【様式Ａ－７－１】計画給水量'!U263/1000</f>
        <v>0</v>
      </c>
      <c r="V16" s="400">
        <f>$J$16*'【様式Ａ－７－１】計画給水量'!V263/1000</f>
        <v>0</v>
      </c>
      <c r="W16" s="400">
        <f>$J$16*'【様式Ａ－７－１】計画給水量'!W263/1000</f>
        <v>0</v>
      </c>
      <c r="X16" s="400">
        <f>$J$16*'【様式Ａ－７－１】計画給水量'!X263/1000</f>
        <v>0</v>
      </c>
      <c r="Y16" s="400">
        <f>$J$16*'【様式Ａ－７－１】計画給水量'!Y263/1000</f>
        <v>0</v>
      </c>
      <c r="Z16" s="400">
        <f>$J$16*'【様式Ａ－７－１】計画給水量'!Z263/1000</f>
        <v>0</v>
      </c>
      <c r="AA16" s="400">
        <f>$J$16*'【様式Ａ－７－１】計画給水量'!AA263/1000</f>
        <v>0</v>
      </c>
      <c r="AB16" s="400">
        <f>$J$16*'【様式Ａ－７－１】計画給水量'!AB263/1000</f>
        <v>0</v>
      </c>
      <c r="AC16" s="400">
        <f>$J$16*'【様式Ａ－７－１】計画給水量'!AC263/1000</f>
        <v>0</v>
      </c>
      <c r="AD16" s="400">
        <f>$J$16*'【様式Ａ－７－１】計画給水量'!AD263/1000</f>
        <v>0</v>
      </c>
      <c r="AE16" s="400">
        <f>$J$16*'【様式Ａ－７－１】計画給水量'!AE263/1000</f>
        <v>0</v>
      </c>
    </row>
    <row r="17" spans="2:31" ht="18" customHeight="1" x14ac:dyDescent="0.4">
      <c r="B17" s="100"/>
      <c r="C17" s="154"/>
      <c r="D17" s="99"/>
      <c r="E17" s="415" t="s">
        <v>729</v>
      </c>
      <c r="F17" s="223"/>
      <c r="G17" s="223"/>
      <c r="H17" s="223"/>
      <c r="I17" s="408" t="s">
        <v>630</v>
      </c>
      <c r="J17" s="406">
        <v>100</v>
      </c>
      <c r="K17" s="406" t="s">
        <v>629</v>
      </c>
      <c r="L17" s="400">
        <f>$J$17*'【様式Ａ－７－１】計画給水量'!L268/1000</f>
        <v>0</v>
      </c>
      <c r="M17" s="400">
        <f>$J$17*'【様式Ａ－７－１】計画給水量'!M268/1000</f>
        <v>0</v>
      </c>
      <c r="N17" s="400">
        <f>$J$17*'【様式Ａ－７－１】計画給水量'!N268/1000</f>
        <v>0</v>
      </c>
      <c r="O17" s="400">
        <f>$J$17*'【様式Ａ－７－１】計画給水量'!O268/1000</f>
        <v>0</v>
      </c>
      <c r="P17" s="400">
        <f>$J$17*'【様式Ａ－７－１】計画給水量'!P268/1000</f>
        <v>0</v>
      </c>
      <c r="Q17" s="400">
        <f>$J$17*'【様式Ａ－７－１】計画給水量'!Q268/1000</f>
        <v>0</v>
      </c>
      <c r="R17" s="400">
        <f>$J$17*'【様式Ａ－７－１】計画給水量'!R268/1000</f>
        <v>0</v>
      </c>
      <c r="S17" s="400">
        <f>$J$17*'【様式Ａ－７－１】計画給水量'!S268/1000</f>
        <v>0</v>
      </c>
      <c r="T17" s="400">
        <f>$J$17*'【様式Ａ－７－１】計画給水量'!T268/1000</f>
        <v>0</v>
      </c>
      <c r="U17" s="400">
        <f>$J$17*'【様式Ａ－７－１】計画給水量'!U268/1000</f>
        <v>0</v>
      </c>
      <c r="V17" s="400">
        <f>$J$17*'【様式Ａ－７－１】計画給水量'!V268/1000</f>
        <v>0</v>
      </c>
      <c r="W17" s="400">
        <f>$J$17*'【様式Ａ－７－１】計画給水量'!W268/1000</f>
        <v>0</v>
      </c>
      <c r="X17" s="400">
        <f>$J$17*'【様式Ａ－７－１】計画給水量'!X268/1000</f>
        <v>0</v>
      </c>
      <c r="Y17" s="400">
        <f>$J$17*'【様式Ａ－７－１】計画給水量'!Y268/1000</f>
        <v>0</v>
      </c>
      <c r="Z17" s="400">
        <f>$J$17*'【様式Ａ－７－１】計画給水量'!Z268/1000</f>
        <v>0</v>
      </c>
      <c r="AA17" s="400">
        <f>$J$17*'【様式Ａ－７－１】計画給水量'!AA268/1000</f>
        <v>0</v>
      </c>
      <c r="AB17" s="400">
        <f>$J$17*'【様式Ａ－７－１】計画給水量'!AB268/1000</f>
        <v>0</v>
      </c>
      <c r="AC17" s="400">
        <f>$J$17*'【様式Ａ－７－１】計画給水量'!AC268/1000</f>
        <v>0</v>
      </c>
      <c r="AD17" s="400">
        <f>$J$17*'【様式Ａ－７－１】計画給水量'!AD268/1000</f>
        <v>0</v>
      </c>
      <c r="AE17" s="400">
        <f>$J$17*'【様式Ａ－７－１】計画給水量'!AE268/1000</f>
        <v>0</v>
      </c>
    </row>
    <row r="18" spans="2:31" ht="18" customHeight="1" x14ac:dyDescent="0.4">
      <c r="B18" s="173" t="s">
        <v>454</v>
      </c>
      <c r="C18" s="174"/>
      <c r="D18" s="174"/>
      <c r="E18" s="175"/>
      <c r="F18" s="176"/>
      <c r="G18" s="175"/>
      <c r="H18" s="175"/>
      <c r="I18" s="510"/>
      <c r="J18" s="175"/>
      <c r="K18" s="175"/>
      <c r="L18" s="222">
        <f>SUM(L19,L23)</f>
        <v>102021.15</v>
      </c>
      <c r="M18" s="222">
        <f t="shared" ref="M18:AE18" si="6">SUM(M19,M23)</f>
        <v>102021.15</v>
      </c>
      <c r="N18" s="222">
        <f t="shared" si="6"/>
        <v>102300.66</v>
      </c>
      <c r="O18" s="222">
        <f t="shared" si="6"/>
        <v>102021.15</v>
      </c>
      <c r="P18" s="222">
        <f t="shared" si="6"/>
        <v>102021.15</v>
      </c>
      <c r="Q18" s="222">
        <f t="shared" si="6"/>
        <v>102021.15</v>
      </c>
      <c r="R18" s="222">
        <f t="shared" si="6"/>
        <v>102300.66</v>
      </c>
      <c r="S18" s="222">
        <f t="shared" si="6"/>
        <v>102021.15</v>
      </c>
      <c r="T18" s="222">
        <f t="shared" si="6"/>
        <v>102021.15</v>
      </c>
      <c r="U18" s="222">
        <f t="shared" si="6"/>
        <v>102021.15</v>
      </c>
      <c r="V18" s="222">
        <f t="shared" si="6"/>
        <v>102300.66</v>
      </c>
      <c r="W18" s="222">
        <f t="shared" si="6"/>
        <v>102021.15</v>
      </c>
      <c r="X18" s="222">
        <f t="shared" si="6"/>
        <v>102021.15</v>
      </c>
      <c r="Y18" s="222">
        <f t="shared" si="6"/>
        <v>102021.15</v>
      </c>
      <c r="Z18" s="222">
        <f t="shared" si="6"/>
        <v>102300.66</v>
      </c>
      <c r="AA18" s="222">
        <f t="shared" si="6"/>
        <v>102021.15</v>
      </c>
      <c r="AB18" s="222">
        <f t="shared" si="6"/>
        <v>102021.15</v>
      </c>
      <c r="AC18" s="222">
        <f t="shared" si="6"/>
        <v>102021.15</v>
      </c>
      <c r="AD18" s="222">
        <f t="shared" si="6"/>
        <v>102300.66</v>
      </c>
      <c r="AE18" s="222">
        <f t="shared" si="6"/>
        <v>102021.15</v>
      </c>
    </row>
    <row r="19" spans="2:31" ht="18" customHeight="1" x14ac:dyDescent="0.4">
      <c r="B19" s="196"/>
      <c r="C19" s="180" t="s">
        <v>37</v>
      </c>
      <c r="D19" s="168"/>
      <c r="E19" s="169"/>
      <c r="F19" s="170"/>
      <c r="G19" s="169"/>
      <c r="H19" s="169"/>
      <c r="I19" s="511"/>
      <c r="J19" s="169"/>
      <c r="K19" s="169"/>
      <c r="L19" s="237">
        <f>L20</f>
        <v>102021.15</v>
      </c>
      <c r="M19" s="237">
        <f t="shared" ref="M19:AE19" si="7">M20</f>
        <v>102021.15</v>
      </c>
      <c r="N19" s="237">
        <f t="shared" si="7"/>
        <v>102300.66</v>
      </c>
      <c r="O19" s="237">
        <f t="shared" si="7"/>
        <v>102021.15</v>
      </c>
      <c r="P19" s="237">
        <f t="shared" si="7"/>
        <v>102021.15</v>
      </c>
      <c r="Q19" s="237">
        <f t="shared" si="7"/>
        <v>102021.15</v>
      </c>
      <c r="R19" s="237">
        <f t="shared" si="7"/>
        <v>102300.66</v>
      </c>
      <c r="S19" s="237">
        <f t="shared" si="7"/>
        <v>102021.15</v>
      </c>
      <c r="T19" s="237">
        <f t="shared" si="7"/>
        <v>102021.15</v>
      </c>
      <c r="U19" s="237">
        <f t="shared" si="7"/>
        <v>102021.15</v>
      </c>
      <c r="V19" s="237">
        <f t="shared" si="7"/>
        <v>102300.66</v>
      </c>
      <c r="W19" s="237">
        <f t="shared" si="7"/>
        <v>102021.15</v>
      </c>
      <c r="X19" s="237">
        <f t="shared" si="7"/>
        <v>102021.15</v>
      </c>
      <c r="Y19" s="237">
        <f t="shared" si="7"/>
        <v>102021.15</v>
      </c>
      <c r="Z19" s="237">
        <f t="shared" si="7"/>
        <v>102300.66</v>
      </c>
      <c r="AA19" s="237">
        <f t="shared" si="7"/>
        <v>102021.15</v>
      </c>
      <c r="AB19" s="237">
        <f t="shared" si="7"/>
        <v>102021.15</v>
      </c>
      <c r="AC19" s="237">
        <f t="shared" si="7"/>
        <v>102021.15</v>
      </c>
      <c r="AD19" s="237">
        <f t="shared" si="7"/>
        <v>102300.66</v>
      </c>
      <c r="AE19" s="237">
        <f t="shared" si="7"/>
        <v>102021.15</v>
      </c>
    </row>
    <row r="20" spans="2:31" ht="18" customHeight="1" x14ac:dyDescent="0.4">
      <c r="B20" s="178"/>
      <c r="C20" s="181"/>
      <c r="D20" s="58" t="s">
        <v>628</v>
      </c>
      <c r="E20" s="377"/>
      <c r="F20" s="377"/>
      <c r="G20" s="377"/>
      <c r="H20" s="377"/>
      <c r="I20" s="326"/>
      <c r="J20" s="404"/>
      <c r="K20" s="404"/>
      <c r="L20" s="214">
        <f>SUM(L21:L22)</f>
        <v>102021.15</v>
      </c>
      <c r="M20" s="214">
        <f t="shared" ref="M20:AE20" si="8">SUM(M21:M22)</f>
        <v>102021.15</v>
      </c>
      <c r="N20" s="214">
        <f t="shared" si="8"/>
        <v>102300.66</v>
      </c>
      <c r="O20" s="214">
        <f t="shared" si="8"/>
        <v>102021.15</v>
      </c>
      <c r="P20" s="214">
        <f t="shared" si="8"/>
        <v>102021.15</v>
      </c>
      <c r="Q20" s="214">
        <f t="shared" si="8"/>
        <v>102021.15</v>
      </c>
      <c r="R20" s="214">
        <f t="shared" si="8"/>
        <v>102300.66</v>
      </c>
      <c r="S20" s="214">
        <f t="shared" si="8"/>
        <v>102021.15</v>
      </c>
      <c r="T20" s="214">
        <f t="shared" si="8"/>
        <v>102021.15</v>
      </c>
      <c r="U20" s="214">
        <f t="shared" si="8"/>
        <v>102021.15</v>
      </c>
      <c r="V20" s="214">
        <f t="shared" si="8"/>
        <v>102300.66</v>
      </c>
      <c r="W20" s="214">
        <f t="shared" si="8"/>
        <v>102021.15</v>
      </c>
      <c r="X20" s="214">
        <f t="shared" si="8"/>
        <v>102021.15</v>
      </c>
      <c r="Y20" s="214">
        <f t="shared" si="8"/>
        <v>102021.15</v>
      </c>
      <c r="Z20" s="214">
        <f t="shared" si="8"/>
        <v>102300.66</v>
      </c>
      <c r="AA20" s="214">
        <f t="shared" si="8"/>
        <v>102021.15</v>
      </c>
      <c r="AB20" s="214">
        <f t="shared" si="8"/>
        <v>102021.15</v>
      </c>
      <c r="AC20" s="214">
        <f t="shared" si="8"/>
        <v>102021.15</v>
      </c>
      <c r="AD20" s="214">
        <f t="shared" si="8"/>
        <v>102300.66</v>
      </c>
      <c r="AE20" s="214">
        <f t="shared" si="8"/>
        <v>102021.15</v>
      </c>
    </row>
    <row r="21" spans="2:31" ht="18" customHeight="1" x14ac:dyDescent="0.4">
      <c r="B21" s="233"/>
      <c r="C21" s="229"/>
      <c r="D21" s="97"/>
      <c r="E21" s="23" t="s">
        <v>728</v>
      </c>
      <c r="F21" s="24"/>
      <c r="G21" s="24"/>
      <c r="H21" s="24"/>
      <c r="I21" s="408" t="s">
        <v>630</v>
      </c>
      <c r="J21" s="406">
        <v>35</v>
      </c>
      <c r="K21" s="406" t="s">
        <v>629</v>
      </c>
      <c r="L21" s="6">
        <f>$J$21*'【様式Ａ－７－１】計画給水量'!L276/1000</f>
        <v>102021.15</v>
      </c>
      <c r="M21" s="6">
        <f>$J$21*'【様式Ａ－７－１】計画給水量'!M276/1000</f>
        <v>102021.15</v>
      </c>
      <c r="N21" s="6">
        <f>$J$21*'【様式Ａ－７－１】計画給水量'!N276/1000</f>
        <v>102300.66</v>
      </c>
      <c r="O21" s="6">
        <f>$J$21*'【様式Ａ－７－１】計画給水量'!O276/1000</f>
        <v>102021.15</v>
      </c>
      <c r="P21" s="6">
        <f>$J$21*'【様式Ａ－７－１】計画給水量'!P276/1000</f>
        <v>102021.15</v>
      </c>
      <c r="Q21" s="6">
        <f>$J$21*'【様式Ａ－７－１】計画給水量'!Q276/1000</f>
        <v>102021.15</v>
      </c>
      <c r="R21" s="6">
        <f>$J$21*'【様式Ａ－７－１】計画給水量'!R276/1000</f>
        <v>102300.66</v>
      </c>
      <c r="S21" s="6">
        <f>$J$21*'【様式Ａ－７－１】計画給水量'!S276/1000</f>
        <v>102021.15</v>
      </c>
      <c r="T21" s="6">
        <f>$J$21*'【様式Ａ－７－１】計画給水量'!T276/1000</f>
        <v>102021.15</v>
      </c>
      <c r="U21" s="6">
        <f>$J$21*'【様式Ａ－７－１】計画給水量'!U276/1000</f>
        <v>102021.15</v>
      </c>
      <c r="V21" s="6">
        <f>$J$21*'【様式Ａ－７－１】計画給水量'!V276/1000</f>
        <v>102300.66</v>
      </c>
      <c r="W21" s="6">
        <f>$J$21*'【様式Ａ－７－１】計画給水量'!W276/1000</f>
        <v>102021.15</v>
      </c>
      <c r="X21" s="6">
        <f>$J$21*'【様式Ａ－７－１】計画給水量'!X276/1000</f>
        <v>102021.15</v>
      </c>
      <c r="Y21" s="6">
        <f>$J$21*'【様式Ａ－７－１】計画給水量'!Y276/1000</f>
        <v>102021.15</v>
      </c>
      <c r="Z21" s="6">
        <f>$J$21*'【様式Ａ－７－１】計画給水量'!Z276/1000</f>
        <v>102300.66</v>
      </c>
      <c r="AA21" s="6">
        <f>$J$21*'【様式Ａ－７－１】計画給水量'!AA276/1000</f>
        <v>102021.15</v>
      </c>
      <c r="AB21" s="6">
        <f>$J$21*'【様式Ａ－７－１】計画給水量'!AB276/1000</f>
        <v>102021.15</v>
      </c>
      <c r="AC21" s="6">
        <f>$J$21*'【様式Ａ－７－１】計画給水量'!AC276/1000</f>
        <v>102021.15</v>
      </c>
      <c r="AD21" s="6">
        <f>$J$21*'【様式Ａ－７－１】計画給水量'!AD276/1000</f>
        <v>102300.66</v>
      </c>
      <c r="AE21" s="6">
        <f>$J$21*'【様式Ａ－７－１】計画給水量'!AE276/1000</f>
        <v>102021.15</v>
      </c>
    </row>
    <row r="22" spans="2:31" ht="18" customHeight="1" x14ac:dyDescent="0.4">
      <c r="B22" s="233"/>
      <c r="C22" s="230"/>
      <c r="D22" s="99"/>
      <c r="E22" s="415" t="s">
        <v>727</v>
      </c>
      <c r="F22" s="223"/>
      <c r="G22" s="223"/>
      <c r="H22" s="223"/>
      <c r="I22" s="408" t="s">
        <v>630</v>
      </c>
      <c r="J22" s="406">
        <v>35</v>
      </c>
      <c r="K22" s="406" t="s">
        <v>629</v>
      </c>
      <c r="L22" s="400">
        <f>$J$22*'【様式Ａ－７－１】計画給水量'!L302/1000</f>
        <v>0</v>
      </c>
      <c r="M22" s="400">
        <f>$J$22*'【様式Ａ－７－１】計画給水量'!M302/1000</f>
        <v>0</v>
      </c>
      <c r="N22" s="400">
        <f>$J$22*'【様式Ａ－７－１】計画給水量'!N302/1000</f>
        <v>0</v>
      </c>
      <c r="O22" s="400">
        <f>$J$22*'【様式Ａ－７－１】計画給水量'!O302/1000</f>
        <v>0</v>
      </c>
      <c r="P22" s="400">
        <f>$J$22*'【様式Ａ－７－１】計画給水量'!P302/1000</f>
        <v>0</v>
      </c>
      <c r="Q22" s="400">
        <f>$J$22*'【様式Ａ－７－１】計画給水量'!Q302/1000</f>
        <v>0</v>
      </c>
      <c r="R22" s="400">
        <f>$J$22*'【様式Ａ－７－１】計画給水量'!R302/1000</f>
        <v>0</v>
      </c>
      <c r="S22" s="400">
        <f>$J$22*'【様式Ａ－７－１】計画給水量'!S302/1000</f>
        <v>0</v>
      </c>
      <c r="T22" s="400">
        <f>$J$22*'【様式Ａ－７－１】計画給水量'!T302/1000</f>
        <v>0</v>
      </c>
      <c r="U22" s="400">
        <f>$J$22*'【様式Ａ－７－１】計画給水量'!U302/1000</f>
        <v>0</v>
      </c>
      <c r="V22" s="400">
        <f>$J$22*'【様式Ａ－７－１】計画給水量'!V302/1000</f>
        <v>0</v>
      </c>
      <c r="W22" s="400">
        <f>$J$22*'【様式Ａ－７－１】計画給水量'!W302/1000</f>
        <v>0</v>
      </c>
      <c r="X22" s="400">
        <f>$J$22*'【様式Ａ－７－１】計画給水量'!X302/1000</f>
        <v>0</v>
      </c>
      <c r="Y22" s="400">
        <f>$J$22*'【様式Ａ－７－１】計画給水量'!Y302/1000</f>
        <v>0</v>
      </c>
      <c r="Z22" s="400">
        <f>$J$22*'【様式Ａ－７－１】計画給水量'!Z302/1000</f>
        <v>0</v>
      </c>
      <c r="AA22" s="400">
        <f>$J$22*'【様式Ａ－７－１】計画給水量'!AA302/1000</f>
        <v>0</v>
      </c>
      <c r="AB22" s="400">
        <f>$J$22*'【様式Ａ－７－１】計画給水量'!AB302/1000</f>
        <v>0</v>
      </c>
      <c r="AC22" s="400">
        <f>$J$22*'【様式Ａ－７－１】計画給水量'!AC302/1000</f>
        <v>0</v>
      </c>
      <c r="AD22" s="400">
        <f>$J$22*'【様式Ａ－７－１】計画給水量'!AD302/1000</f>
        <v>0</v>
      </c>
      <c r="AE22" s="400">
        <f>$J$22*'【様式Ａ－７－１】計画給水量'!AE302/1000</f>
        <v>0</v>
      </c>
    </row>
    <row r="23" spans="2:31" ht="18" customHeight="1" x14ac:dyDescent="0.4">
      <c r="B23" s="233"/>
      <c r="C23" s="180" t="s">
        <v>407</v>
      </c>
      <c r="D23" s="184"/>
      <c r="E23" s="184"/>
      <c r="F23" s="184"/>
      <c r="G23" s="184"/>
      <c r="H23" s="184"/>
      <c r="I23" s="512"/>
      <c r="J23" s="231"/>
      <c r="K23" s="232"/>
      <c r="L23" s="197">
        <f>SUM(L24,L26)</f>
        <v>0</v>
      </c>
      <c r="M23" s="197">
        <f t="shared" ref="M23:AE23" si="9">SUM(M24,M26)</f>
        <v>0</v>
      </c>
      <c r="N23" s="197">
        <f t="shared" si="9"/>
        <v>0</v>
      </c>
      <c r="O23" s="197">
        <f t="shared" si="9"/>
        <v>0</v>
      </c>
      <c r="P23" s="197">
        <f t="shared" si="9"/>
        <v>0</v>
      </c>
      <c r="Q23" s="197">
        <f t="shared" si="9"/>
        <v>0</v>
      </c>
      <c r="R23" s="197">
        <f t="shared" si="9"/>
        <v>0</v>
      </c>
      <c r="S23" s="197">
        <f t="shared" si="9"/>
        <v>0</v>
      </c>
      <c r="T23" s="197">
        <f t="shared" si="9"/>
        <v>0</v>
      </c>
      <c r="U23" s="197">
        <f t="shared" si="9"/>
        <v>0</v>
      </c>
      <c r="V23" s="197">
        <f t="shared" si="9"/>
        <v>0</v>
      </c>
      <c r="W23" s="197">
        <f t="shared" si="9"/>
        <v>0</v>
      </c>
      <c r="X23" s="197">
        <f t="shared" si="9"/>
        <v>0</v>
      </c>
      <c r="Y23" s="197">
        <f t="shared" si="9"/>
        <v>0</v>
      </c>
      <c r="Z23" s="197">
        <f t="shared" si="9"/>
        <v>0</v>
      </c>
      <c r="AA23" s="197">
        <f t="shared" si="9"/>
        <v>0</v>
      </c>
      <c r="AB23" s="197">
        <f t="shared" si="9"/>
        <v>0</v>
      </c>
      <c r="AC23" s="197">
        <f t="shared" si="9"/>
        <v>0</v>
      </c>
      <c r="AD23" s="197">
        <f t="shared" si="9"/>
        <v>0</v>
      </c>
      <c r="AE23" s="197">
        <f t="shared" si="9"/>
        <v>0</v>
      </c>
    </row>
    <row r="24" spans="2:31" ht="18" customHeight="1" x14ac:dyDescent="0.4">
      <c r="B24" s="233"/>
      <c r="C24" s="229"/>
      <c r="D24" s="58" t="s">
        <v>628</v>
      </c>
      <c r="E24" s="224"/>
      <c r="F24" s="224"/>
      <c r="G24" s="224"/>
      <c r="H24" s="224"/>
      <c r="I24" s="509"/>
      <c r="J24" s="212"/>
      <c r="K24" s="226"/>
      <c r="L24" s="198">
        <f>SUM(L25)</f>
        <v>0</v>
      </c>
      <c r="M24" s="198">
        <f t="shared" ref="M24:AE24" si="10">SUM(M25)</f>
        <v>0</v>
      </c>
      <c r="N24" s="198">
        <f t="shared" si="10"/>
        <v>0</v>
      </c>
      <c r="O24" s="198">
        <f t="shared" si="10"/>
        <v>0</v>
      </c>
      <c r="P24" s="198">
        <f t="shared" si="10"/>
        <v>0</v>
      </c>
      <c r="Q24" s="198">
        <f t="shared" si="10"/>
        <v>0</v>
      </c>
      <c r="R24" s="198">
        <f t="shared" si="10"/>
        <v>0</v>
      </c>
      <c r="S24" s="198">
        <f t="shared" si="10"/>
        <v>0</v>
      </c>
      <c r="T24" s="198">
        <f t="shared" si="10"/>
        <v>0</v>
      </c>
      <c r="U24" s="198">
        <f t="shared" si="10"/>
        <v>0</v>
      </c>
      <c r="V24" s="198">
        <f t="shared" si="10"/>
        <v>0</v>
      </c>
      <c r="W24" s="198">
        <f t="shared" si="10"/>
        <v>0</v>
      </c>
      <c r="X24" s="198">
        <f t="shared" si="10"/>
        <v>0</v>
      </c>
      <c r="Y24" s="198">
        <f t="shared" si="10"/>
        <v>0</v>
      </c>
      <c r="Z24" s="198">
        <f t="shared" si="10"/>
        <v>0</v>
      </c>
      <c r="AA24" s="198">
        <f t="shared" si="10"/>
        <v>0</v>
      </c>
      <c r="AB24" s="198">
        <f t="shared" si="10"/>
        <v>0</v>
      </c>
      <c r="AC24" s="198">
        <f t="shared" si="10"/>
        <v>0</v>
      </c>
      <c r="AD24" s="198">
        <f t="shared" si="10"/>
        <v>0</v>
      </c>
      <c r="AE24" s="198">
        <f t="shared" si="10"/>
        <v>0</v>
      </c>
    </row>
    <row r="25" spans="2:31" ht="18" customHeight="1" x14ac:dyDescent="0.4">
      <c r="B25" s="233"/>
      <c r="C25" s="229"/>
      <c r="D25" s="99"/>
      <c r="E25" s="415" t="s">
        <v>729</v>
      </c>
      <c r="F25" s="223"/>
      <c r="G25" s="223"/>
      <c r="H25" s="223"/>
      <c r="I25" s="408" t="s">
        <v>630</v>
      </c>
      <c r="J25" s="406">
        <v>70</v>
      </c>
      <c r="K25" s="406" t="s">
        <v>629</v>
      </c>
      <c r="L25" s="400">
        <f>$J$25*'【様式Ａ－７－１】計画給水量'!L330/1000</f>
        <v>0</v>
      </c>
      <c r="M25" s="400">
        <f>$J$25*'【様式Ａ－７－１】計画給水量'!M330/1000</f>
        <v>0</v>
      </c>
      <c r="N25" s="400">
        <f>$J$25*'【様式Ａ－７－１】計画給水量'!N330/1000</f>
        <v>0</v>
      </c>
      <c r="O25" s="400">
        <f>$J$25*'【様式Ａ－７－１】計画給水量'!O330/1000</f>
        <v>0</v>
      </c>
      <c r="P25" s="400">
        <f>$J$25*'【様式Ａ－７－１】計画給水量'!P330/1000</f>
        <v>0</v>
      </c>
      <c r="Q25" s="400">
        <f>$J$25*'【様式Ａ－７－１】計画給水量'!Q330/1000</f>
        <v>0</v>
      </c>
      <c r="R25" s="400">
        <f>$J$25*'【様式Ａ－７－１】計画給水量'!R330/1000</f>
        <v>0</v>
      </c>
      <c r="S25" s="400">
        <f>$J$25*'【様式Ａ－７－１】計画給水量'!S330/1000</f>
        <v>0</v>
      </c>
      <c r="T25" s="400">
        <f>$J$25*'【様式Ａ－７－１】計画給水量'!T330/1000</f>
        <v>0</v>
      </c>
      <c r="U25" s="400">
        <f>$J$25*'【様式Ａ－７－１】計画給水量'!U330/1000</f>
        <v>0</v>
      </c>
      <c r="V25" s="400">
        <f>$J$25*'【様式Ａ－７－１】計画給水量'!V330/1000</f>
        <v>0</v>
      </c>
      <c r="W25" s="400">
        <f>$J$25*'【様式Ａ－７－１】計画給水量'!W330/1000</f>
        <v>0</v>
      </c>
      <c r="X25" s="400">
        <f>$J$25*'【様式Ａ－７－１】計画給水量'!X330/1000</f>
        <v>0</v>
      </c>
      <c r="Y25" s="400">
        <f>$J$25*'【様式Ａ－７－１】計画給水量'!Y330/1000</f>
        <v>0</v>
      </c>
      <c r="Z25" s="400">
        <f>$J$25*'【様式Ａ－７－１】計画給水量'!Z330/1000</f>
        <v>0</v>
      </c>
      <c r="AA25" s="400">
        <f>$J$25*'【様式Ａ－７－１】計画給水量'!AA330/1000</f>
        <v>0</v>
      </c>
      <c r="AB25" s="400">
        <f>$J$25*'【様式Ａ－７－１】計画給水量'!AB330/1000</f>
        <v>0</v>
      </c>
      <c r="AC25" s="400">
        <f>$J$25*'【様式Ａ－７－１】計画給水量'!AC330/1000</f>
        <v>0</v>
      </c>
      <c r="AD25" s="400">
        <f>$J$25*'【様式Ａ－７－１】計画給水量'!AD330/1000</f>
        <v>0</v>
      </c>
      <c r="AE25" s="400">
        <f>$J$25*'【様式Ａ－７－１】計画給水量'!AE330/1000</f>
        <v>0</v>
      </c>
    </row>
    <row r="26" spans="2:31" ht="18" customHeight="1" x14ac:dyDescent="0.4">
      <c r="B26" s="233"/>
      <c r="C26" s="229"/>
      <c r="D26" s="166" t="s">
        <v>444</v>
      </c>
      <c r="E26" s="224"/>
      <c r="F26" s="224"/>
      <c r="G26" s="224"/>
      <c r="H26" s="224"/>
      <c r="I26" s="509"/>
      <c r="J26" s="212"/>
      <c r="K26" s="226"/>
      <c r="L26" s="198">
        <f>SUM(L27:L29)</f>
        <v>0</v>
      </c>
      <c r="M26" s="198">
        <f t="shared" ref="M26:AE26" si="11">SUM(M27:M29)</f>
        <v>0</v>
      </c>
      <c r="N26" s="198">
        <f t="shared" si="11"/>
        <v>0</v>
      </c>
      <c r="O26" s="198">
        <f t="shared" si="11"/>
        <v>0</v>
      </c>
      <c r="P26" s="198">
        <f t="shared" si="11"/>
        <v>0</v>
      </c>
      <c r="Q26" s="198">
        <f t="shared" si="11"/>
        <v>0</v>
      </c>
      <c r="R26" s="198">
        <f t="shared" si="11"/>
        <v>0</v>
      </c>
      <c r="S26" s="198">
        <f t="shared" si="11"/>
        <v>0</v>
      </c>
      <c r="T26" s="198">
        <f t="shared" si="11"/>
        <v>0</v>
      </c>
      <c r="U26" s="198">
        <f t="shared" si="11"/>
        <v>0</v>
      </c>
      <c r="V26" s="198">
        <f t="shared" si="11"/>
        <v>0</v>
      </c>
      <c r="W26" s="198">
        <f t="shared" si="11"/>
        <v>0</v>
      </c>
      <c r="X26" s="198">
        <f t="shared" si="11"/>
        <v>0</v>
      </c>
      <c r="Y26" s="198">
        <f t="shared" si="11"/>
        <v>0</v>
      </c>
      <c r="Z26" s="198">
        <f t="shared" si="11"/>
        <v>0</v>
      </c>
      <c r="AA26" s="198">
        <f t="shared" si="11"/>
        <v>0</v>
      </c>
      <c r="AB26" s="198">
        <f t="shared" si="11"/>
        <v>0</v>
      </c>
      <c r="AC26" s="198">
        <f t="shared" si="11"/>
        <v>0</v>
      </c>
      <c r="AD26" s="198">
        <f t="shared" si="11"/>
        <v>0</v>
      </c>
      <c r="AE26" s="198">
        <f t="shared" si="11"/>
        <v>0</v>
      </c>
    </row>
    <row r="27" spans="2:31" ht="18" customHeight="1" x14ac:dyDescent="0.4">
      <c r="B27" s="233"/>
      <c r="C27" s="229"/>
      <c r="D27" s="97"/>
      <c r="E27" s="23" t="s">
        <v>728</v>
      </c>
      <c r="F27" s="24"/>
      <c r="G27" s="24"/>
      <c r="H27" s="24"/>
      <c r="I27" s="408" t="s">
        <v>630</v>
      </c>
      <c r="J27" s="406">
        <v>35</v>
      </c>
      <c r="K27" s="406" t="s">
        <v>629</v>
      </c>
      <c r="L27" s="400">
        <f>$J$27*'【様式Ａ－７－１】計画給水量'!L357/1000</f>
        <v>0</v>
      </c>
      <c r="M27" s="400">
        <f>$J$27*'【様式Ａ－７－１】計画給水量'!M357/1000</f>
        <v>0</v>
      </c>
      <c r="N27" s="400">
        <f>$J$27*'【様式Ａ－７－１】計画給水量'!N357/1000</f>
        <v>0</v>
      </c>
      <c r="O27" s="400">
        <f>$J$27*'【様式Ａ－７－１】計画給水量'!O357/1000</f>
        <v>0</v>
      </c>
      <c r="P27" s="400">
        <f>$J$27*'【様式Ａ－７－１】計画給水量'!P357/1000</f>
        <v>0</v>
      </c>
      <c r="Q27" s="400">
        <f>$J$27*'【様式Ａ－７－１】計画給水量'!Q357/1000</f>
        <v>0</v>
      </c>
      <c r="R27" s="400">
        <f>$J$27*'【様式Ａ－７－１】計画給水量'!R357/1000</f>
        <v>0</v>
      </c>
      <c r="S27" s="400">
        <f>$J$27*'【様式Ａ－７－１】計画給水量'!S357/1000</f>
        <v>0</v>
      </c>
      <c r="T27" s="400">
        <f>$J$27*'【様式Ａ－７－１】計画給水量'!T357/1000</f>
        <v>0</v>
      </c>
      <c r="U27" s="400">
        <f>$J$27*'【様式Ａ－７－１】計画給水量'!U357/1000</f>
        <v>0</v>
      </c>
      <c r="V27" s="400">
        <f>$J$27*'【様式Ａ－７－１】計画給水量'!V357/1000</f>
        <v>0</v>
      </c>
      <c r="W27" s="400">
        <f>$J$27*'【様式Ａ－７－１】計画給水量'!W357/1000</f>
        <v>0</v>
      </c>
      <c r="X27" s="400">
        <f>$J$27*'【様式Ａ－７－１】計画給水量'!X357/1000</f>
        <v>0</v>
      </c>
      <c r="Y27" s="400">
        <f>$J$27*'【様式Ａ－７－１】計画給水量'!Y357/1000</f>
        <v>0</v>
      </c>
      <c r="Z27" s="400">
        <f>$J$27*'【様式Ａ－７－１】計画給水量'!Z357/1000</f>
        <v>0</v>
      </c>
      <c r="AA27" s="400">
        <f>$J$27*'【様式Ａ－７－１】計画給水量'!AA357/1000</f>
        <v>0</v>
      </c>
      <c r="AB27" s="400">
        <f>$J$27*'【様式Ａ－７－１】計画給水量'!AB357/1000</f>
        <v>0</v>
      </c>
      <c r="AC27" s="400">
        <f>$J$27*'【様式Ａ－７－１】計画給水量'!AC357/1000</f>
        <v>0</v>
      </c>
      <c r="AD27" s="400">
        <f>$J$27*'【様式Ａ－７－１】計画給水量'!AD357/1000</f>
        <v>0</v>
      </c>
      <c r="AE27" s="400">
        <f>$J$27*'【様式Ａ－７－１】計画給水量'!AE357/1000</f>
        <v>0</v>
      </c>
    </row>
    <row r="28" spans="2:31" ht="18" customHeight="1" x14ac:dyDescent="0.4">
      <c r="B28" s="233"/>
      <c r="C28" s="229"/>
      <c r="D28" s="97"/>
      <c r="E28" s="415" t="s">
        <v>727</v>
      </c>
      <c r="F28" s="223"/>
      <c r="G28" s="223"/>
      <c r="H28" s="223"/>
      <c r="I28" s="408" t="s">
        <v>630</v>
      </c>
      <c r="J28" s="406">
        <v>35</v>
      </c>
      <c r="K28" s="406" t="s">
        <v>629</v>
      </c>
      <c r="L28" s="400">
        <f>$J$28*'【様式Ａ－７－１】計画給水量'!L362/1000</f>
        <v>0</v>
      </c>
      <c r="M28" s="400">
        <f>$J$28*'【様式Ａ－７－１】計画給水量'!M362/1000</f>
        <v>0</v>
      </c>
      <c r="N28" s="400">
        <f>$J$28*'【様式Ａ－７－１】計画給水量'!N362/1000</f>
        <v>0</v>
      </c>
      <c r="O28" s="400">
        <f>$J$28*'【様式Ａ－７－１】計画給水量'!O362/1000</f>
        <v>0</v>
      </c>
      <c r="P28" s="400">
        <f>$J$28*'【様式Ａ－７－１】計画給水量'!P362/1000</f>
        <v>0</v>
      </c>
      <c r="Q28" s="400">
        <f>$J$28*'【様式Ａ－７－１】計画給水量'!Q362/1000</f>
        <v>0</v>
      </c>
      <c r="R28" s="400">
        <f>$J$28*'【様式Ａ－７－１】計画給水量'!R362/1000</f>
        <v>0</v>
      </c>
      <c r="S28" s="400">
        <f>$J$28*'【様式Ａ－７－１】計画給水量'!S362/1000</f>
        <v>0</v>
      </c>
      <c r="T28" s="400">
        <f>$J$28*'【様式Ａ－７－１】計画給水量'!T362/1000</f>
        <v>0</v>
      </c>
      <c r="U28" s="400">
        <f>$J$28*'【様式Ａ－７－１】計画給水量'!U362/1000</f>
        <v>0</v>
      </c>
      <c r="V28" s="400">
        <f>$J$28*'【様式Ａ－７－１】計画給水量'!V362/1000</f>
        <v>0</v>
      </c>
      <c r="W28" s="400">
        <f>$J$28*'【様式Ａ－７－１】計画給水量'!W362/1000</f>
        <v>0</v>
      </c>
      <c r="X28" s="400">
        <f>$J$28*'【様式Ａ－７－１】計画給水量'!X362/1000</f>
        <v>0</v>
      </c>
      <c r="Y28" s="400">
        <f>$J$28*'【様式Ａ－７－１】計画給水量'!Y362/1000</f>
        <v>0</v>
      </c>
      <c r="Z28" s="400">
        <f>$J$28*'【様式Ａ－７－１】計画給水量'!Z362/1000</f>
        <v>0</v>
      </c>
      <c r="AA28" s="400">
        <f>$J$28*'【様式Ａ－７－１】計画給水量'!AA362/1000</f>
        <v>0</v>
      </c>
      <c r="AB28" s="400">
        <f>$J$28*'【様式Ａ－７－１】計画給水量'!AB362/1000</f>
        <v>0</v>
      </c>
      <c r="AC28" s="400">
        <f>$J$28*'【様式Ａ－７－１】計画給水量'!AC362/1000</f>
        <v>0</v>
      </c>
      <c r="AD28" s="400">
        <f>$J$28*'【様式Ａ－７－１】計画給水量'!AD362/1000</f>
        <v>0</v>
      </c>
      <c r="AE28" s="400">
        <f>$J$28*'【様式Ａ－７－１】計画給水量'!AE362/1000</f>
        <v>0</v>
      </c>
    </row>
    <row r="29" spans="2:31" ht="18" customHeight="1" x14ac:dyDescent="0.4">
      <c r="B29" s="234"/>
      <c r="C29" s="230"/>
      <c r="D29" s="99"/>
      <c r="E29" s="415" t="s">
        <v>729</v>
      </c>
      <c r="F29" s="223"/>
      <c r="G29" s="223"/>
      <c r="H29" s="223"/>
      <c r="I29" s="408" t="s">
        <v>630</v>
      </c>
      <c r="J29" s="406">
        <v>70</v>
      </c>
      <c r="K29" s="406" t="s">
        <v>629</v>
      </c>
      <c r="L29" s="400">
        <f>$J$29*'【様式Ａ－７－１】計画給水量'!L367/1000</f>
        <v>0</v>
      </c>
      <c r="M29" s="400">
        <f>$J$29*'【様式Ａ－７－１】計画給水量'!M367/1000</f>
        <v>0</v>
      </c>
      <c r="N29" s="400">
        <f>$J$29*'【様式Ａ－７－１】計画給水量'!N367/1000</f>
        <v>0</v>
      </c>
      <c r="O29" s="400">
        <f>$J$29*'【様式Ａ－７－１】計画給水量'!O367/1000</f>
        <v>0</v>
      </c>
      <c r="P29" s="400">
        <f>$J$29*'【様式Ａ－７－１】計画給水量'!P367/1000</f>
        <v>0</v>
      </c>
      <c r="Q29" s="400">
        <f>$J$29*'【様式Ａ－７－１】計画給水量'!Q367/1000</f>
        <v>0</v>
      </c>
      <c r="R29" s="400">
        <f>$J$29*'【様式Ａ－７－１】計画給水量'!R367/1000</f>
        <v>0</v>
      </c>
      <c r="S29" s="400">
        <f>$J$29*'【様式Ａ－７－１】計画給水量'!S367/1000</f>
        <v>0</v>
      </c>
      <c r="T29" s="400">
        <f>$J$29*'【様式Ａ－７－１】計画給水量'!T367/1000</f>
        <v>0</v>
      </c>
      <c r="U29" s="400">
        <f>$J$29*'【様式Ａ－７－１】計画給水量'!U367/1000</f>
        <v>0</v>
      </c>
      <c r="V29" s="400">
        <f>$J$29*'【様式Ａ－７－１】計画給水量'!V367/1000</f>
        <v>0</v>
      </c>
      <c r="W29" s="400">
        <f>$J$29*'【様式Ａ－７－１】計画給水量'!W367/1000</f>
        <v>0</v>
      </c>
      <c r="X29" s="400">
        <f>$J$29*'【様式Ａ－７－１】計画給水量'!X367/1000</f>
        <v>0</v>
      </c>
      <c r="Y29" s="400">
        <f>$J$29*'【様式Ａ－７－１】計画給水量'!Y367/1000</f>
        <v>0</v>
      </c>
      <c r="Z29" s="400">
        <f>$J$29*'【様式Ａ－７－１】計画給水量'!Z367/1000</f>
        <v>0</v>
      </c>
      <c r="AA29" s="400">
        <f>$J$29*'【様式Ａ－７－１】計画給水量'!AA367/1000</f>
        <v>0</v>
      </c>
      <c r="AB29" s="400">
        <f>$J$29*'【様式Ａ－７－１】計画給水量'!AB367/1000</f>
        <v>0</v>
      </c>
      <c r="AC29" s="400">
        <f>$J$29*'【様式Ａ－７－１】計画給水量'!AC367/1000</f>
        <v>0</v>
      </c>
      <c r="AD29" s="400">
        <f>$J$29*'【様式Ａ－７－１】計画給水量'!AD367/1000</f>
        <v>0</v>
      </c>
      <c r="AE29" s="400">
        <f>$J$29*'【様式Ａ－７－１】計画給水量'!AE367/1000</f>
        <v>0</v>
      </c>
    </row>
    <row r="30" spans="2:31" ht="18" customHeight="1" x14ac:dyDescent="0.4">
      <c r="I30" s="495"/>
    </row>
    <row r="31" spans="2:31" ht="18" customHeight="1" x14ac:dyDescent="0.4">
      <c r="B31" s="103" t="s">
        <v>757</v>
      </c>
      <c r="I31" s="495"/>
      <c r="AE31" s="65" t="s">
        <v>710</v>
      </c>
    </row>
    <row r="32" spans="2:31" ht="18" customHeight="1" x14ac:dyDescent="0.4">
      <c r="B32" s="10"/>
      <c r="C32" s="384"/>
      <c r="D32" s="384"/>
      <c r="E32" s="384"/>
      <c r="F32" s="384"/>
      <c r="G32" s="384"/>
      <c r="H32" s="384"/>
      <c r="I32" s="65"/>
      <c r="J32" s="4"/>
      <c r="K32" s="51" t="s">
        <v>624</v>
      </c>
      <c r="L32" s="44">
        <v>3</v>
      </c>
      <c r="M32" s="44">
        <v>4</v>
      </c>
      <c r="N32" s="44">
        <v>5</v>
      </c>
      <c r="O32" s="44">
        <v>6</v>
      </c>
      <c r="P32" s="44">
        <v>7</v>
      </c>
      <c r="Q32" s="44">
        <v>8</v>
      </c>
      <c r="R32" s="44">
        <v>9</v>
      </c>
      <c r="S32" s="44">
        <v>10</v>
      </c>
      <c r="T32" s="44">
        <v>11</v>
      </c>
      <c r="U32" s="44">
        <v>12</v>
      </c>
      <c r="V32" s="44">
        <v>13</v>
      </c>
      <c r="W32" s="44">
        <v>14</v>
      </c>
      <c r="X32" s="44">
        <v>15</v>
      </c>
      <c r="Y32" s="44">
        <v>16</v>
      </c>
      <c r="Z32" s="44">
        <v>17</v>
      </c>
      <c r="AA32" s="44">
        <v>18</v>
      </c>
      <c r="AB32" s="44">
        <v>19</v>
      </c>
      <c r="AC32" s="44">
        <v>20</v>
      </c>
      <c r="AD32" s="44">
        <v>21</v>
      </c>
      <c r="AE32" s="44">
        <v>22</v>
      </c>
    </row>
    <row r="33" spans="2:31" ht="18" customHeight="1" x14ac:dyDescent="0.4">
      <c r="B33" s="10"/>
      <c r="C33" s="384"/>
      <c r="D33" s="384"/>
      <c r="E33" s="384"/>
      <c r="F33" s="384"/>
      <c r="G33" s="384"/>
      <c r="H33" s="384"/>
      <c r="I33" s="65"/>
      <c r="J33" s="4"/>
      <c r="K33" s="51" t="s">
        <v>691</v>
      </c>
      <c r="L33" s="102">
        <v>1</v>
      </c>
      <c r="M33" s="102">
        <v>2</v>
      </c>
      <c r="N33" s="102">
        <v>3</v>
      </c>
      <c r="O33" s="102">
        <v>4</v>
      </c>
      <c r="P33" s="102">
        <v>5</v>
      </c>
      <c r="Q33" s="102">
        <v>6</v>
      </c>
      <c r="R33" s="102">
        <v>7</v>
      </c>
      <c r="S33" s="102">
        <v>8</v>
      </c>
      <c r="T33" s="102">
        <v>9</v>
      </c>
      <c r="U33" s="102">
        <v>10</v>
      </c>
      <c r="V33" s="102">
        <v>11</v>
      </c>
      <c r="W33" s="102">
        <v>12</v>
      </c>
      <c r="X33" s="102">
        <v>13</v>
      </c>
      <c r="Y33" s="102">
        <v>14</v>
      </c>
      <c r="Z33" s="102">
        <v>15</v>
      </c>
      <c r="AA33" s="102">
        <v>16</v>
      </c>
      <c r="AB33" s="102">
        <v>17</v>
      </c>
      <c r="AC33" s="102">
        <v>18</v>
      </c>
      <c r="AD33" s="102">
        <v>19</v>
      </c>
      <c r="AE33" s="102">
        <v>20</v>
      </c>
    </row>
    <row r="34" spans="2:31" ht="18" customHeight="1" x14ac:dyDescent="0.4">
      <c r="B34" s="148" t="s">
        <v>33</v>
      </c>
      <c r="C34" s="201"/>
      <c r="D34" s="235"/>
      <c r="E34" s="235"/>
      <c r="F34" s="235"/>
      <c r="G34" s="235"/>
      <c r="H34" s="235"/>
      <c r="I34" s="513"/>
      <c r="J34" s="513"/>
      <c r="K34" s="236"/>
      <c r="L34" s="204"/>
      <c r="M34" s="204"/>
      <c r="N34" s="204"/>
      <c r="O34" s="204"/>
      <c r="P34" s="204"/>
      <c r="Q34" s="204"/>
      <c r="R34" s="204"/>
      <c r="S34" s="204"/>
      <c r="T34" s="204"/>
      <c r="U34" s="204"/>
      <c r="V34" s="204"/>
      <c r="W34" s="204"/>
      <c r="X34" s="204"/>
      <c r="Y34" s="204"/>
      <c r="Z34" s="204"/>
      <c r="AA34" s="204"/>
      <c r="AB34" s="204"/>
      <c r="AC34" s="204"/>
      <c r="AD34" s="204"/>
      <c r="AE34" s="204"/>
    </row>
    <row r="35" spans="2:31" ht="18" customHeight="1" x14ac:dyDescent="0.4">
      <c r="B35" s="98"/>
      <c r="C35" s="385" t="s">
        <v>730</v>
      </c>
      <c r="D35" s="223"/>
      <c r="E35" s="223"/>
      <c r="F35" s="223"/>
      <c r="G35" s="223"/>
      <c r="H35" s="223"/>
      <c r="I35" s="373"/>
      <c r="J35" s="409"/>
      <c r="K35" s="502"/>
      <c r="L35" s="6">
        <f t="shared" ref="L35:AE35" si="12">L36*L6</f>
        <v>0</v>
      </c>
      <c r="M35" s="6">
        <f t="shared" si="12"/>
        <v>0</v>
      </c>
      <c r="N35" s="6">
        <f t="shared" si="12"/>
        <v>0</v>
      </c>
      <c r="O35" s="6">
        <f t="shared" si="12"/>
        <v>0</v>
      </c>
      <c r="P35" s="6">
        <f t="shared" si="12"/>
        <v>0</v>
      </c>
      <c r="Q35" s="6">
        <f t="shared" si="12"/>
        <v>0</v>
      </c>
      <c r="R35" s="6">
        <f t="shared" si="12"/>
        <v>0</v>
      </c>
      <c r="S35" s="6">
        <f t="shared" si="12"/>
        <v>0</v>
      </c>
      <c r="T35" s="6">
        <f t="shared" si="12"/>
        <v>0</v>
      </c>
      <c r="U35" s="6">
        <f t="shared" si="12"/>
        <v>0</v>
      </c>
      <c r="V35" s="6">
        <f t="shared" si="12"/>
        <v>0</v>
      </c>
      <c r="W35" s="6">
        <f t="shared" si="12"/>
        <v>0</v>
      </c>
      <c r="X35" s="6">
        <f t="shared" si="12"/>
        <v>0</v>
      </c>
      <c r="Y35" s="6">
        <f t="shared" si="12"/>
        <v>0</v>
      </c>
      <c r="Z35" s="6">
        <f t="shared" si="12"/>
        <v>0</v>
      </c>
      <c r="AA35" s="6">
        <f t="shared" si="12"/>
        <v>0</v>
      </c>
      <c r="AB35" s="6">
        <f t="shared" si="12"/>
        <v>0</v>
      </c>
      <c r="AC35" s="6">
        <f t="shared" si="12"/>
        <v>0</v>
      </c>
      <c r="AD35" s="6">
        <f t="shared" si="12"/>
        <v>0</v>
      </c>
      <c r="AE35" s="6">
        <f t="shared" si="12"/>
        <v>0</v>
      </c>
    </row>
    <row r="36" spans="2:31" ht="18" customHeight="1" x14ac:dyDescent="0.4">
      <c r="B36" s="98"/>
      <c r="C36" s="385"/>
      <c r="D36" s="223"/>
      <c r="E36" s="223"/>
      <c r="F36" s="223"/>
      <c r="G36" s="223"/>
      <c r="H36" s="223"/>
      <c r="I36" s="373"/>
      <c r="J36" s="409"/>
      <c r="K36" s="410" t="s">
        <v>632</v>
      </c>
      <c r="L36" s="369"/>
      <c r="M36" s="370">
        <f>L36</f>
        <v>0</v>
      </c>
      <c r="N36" s="370">
        <f t="shared" ref="N36:P36" si="13">M36</f>
        <v>0</v>
      </c>
      <c r="O36" s="370">
        <f t="shared" si="13"/>
        <v>0</v>
      </c>
      <c r="P36" s="370">
        <f t="shared" si="13"/>
        <v>0</v>
      </c>
      <c r="Q36" s="369"/>
      <c r="R36" s="332">
        <f>Q36</f>
        <v>0</v>
      </c>
      <c r="S36" s="332">
        <f t="shared" ref="S36:U36" si="14">R36</f>
        <v>0</v>
      </c>
      <c r="T36" s="332">
        <f t="shared" si="14"/>
        <v>0</v>
      </c>
      <c r="U36" s="332">
        <f t="shared" si="14"/>
        <v>0</v>
      </c>
      <c r="V36" s="369"/>
      <c r="W36" s="332">
        <f>V36</f>
        <v>0</v>
      </c>
      <c r="X36" s="332">
        <f t="shared" ref="X36:Z36" si="15">W36</f>
        <v>0</v>
      </c>
      <c r="Y36" s="332">
        <f t="shared" si="15"/>
        <v>0</v>
      </c>
      <c r="Z36" s="332">
        <f t="shared" si="15"/>
        <v>0</v>
      </c>
      <c r="AA36" s="369"/>
      <c r="AB36" s="332">
        <f>AA36</f>
        <v>0</v>
      </c>
      <c r="AC36" s="332">
        <f t="shared" ref="AC36:AD36" si="16">AB36</f>
        <v>0</v>
      </c>
      <c r="AD36" s="332">
        <f t="shared" si="16"/>
        <v>0</v>
      </c>
      <c r="AE36" s="332">
        <f>AD36</f>
        <v>0</v>
      </c>
    </row>
    <row r="37" spans="2:31" ht="18" customHeight="1" x14ac:dyDescent="0.4">
      <c r="B37" s="100"/>
      <c r="C37" s="385" t="s">
        <v>758</v>
      </c>
      <c r="D37" s="223"/>
      <c r="E37" s="223"/>
      <c r="F37" s="223"/>
      <c r="G37" s="223"/>
      <c r="H37" s="223"/>
      <c r="I37" s="373"/>
      <c r="J37" s="373" t="s">
        <v>632</v>
      </c>
      <c r="K37" s="503">
        <f>1-AVERAGE(L36:AE36)</f>
        <v>1</v>
      </c>
      <c r="L37" s="47">
        <f t="shared" ref="L37:AE37" si="17">L6-L35</f>
        <v>195862.65</v>
      </c>
      <c r="M37" s="47">
        <f t="shared" si="17"/>
        <v>195862.65</v>
      </c>
      <c r="N37" s="47">
        <f t="shared" si="17"/>
        <v>196384.65</v>
      </c>
      <c r="O37" s="47">
        <f t="shared" si="17"/>
        <v>195862.65</v>
      </c>
      <c r="P37" s="47">
        <f t="shared" si="17"/>
        <v>195862.65</v>
      </c>
      <c r="Q37" s="47">
        <f t="shared" si="17"/>
        <v>195862.65</v>
      </c>
      <c r="R37" s="47">
        <f t="shared" si="17"/>
        <v>196384.65</v>
      </c>
      <c r="S37" s="47">
        <f t="shared" si="17"/>
        <v>195862.65</v>
      </c>
      <c r="T37" s="47">
        <f t="shared" si="17"/>
        <v>195862.65</v>
      </c>
      <c r="U37" s="47">
        <f t="shared" si="17"/>
        <v>195862.65</v>
      </c>
      <c r="V37" s="47">
        <f t="shared" si="17"/>
        <v>196384.65</v>
      </c>
      <c r="W37" s="47">
        <f t="shared" si="17"/>
        <v>195862.65</v>
      </c>
      <c r="X37" s="47">
        <f t="shared" si="17"/>
        <v>195862.65</v>
      </c>
      <c r="Y37" s="47">
        <f t="shared" si="17"/>
        <v>195862.65</v>
      </c>
      <c r="Z37" s="47">
        <f t="shared" si="17"/>
        <v>196384.65</v>
      </c>
      <c r="AA37" s="47">
        <f t="shared" si="17"/>
        <v>195862.65</v>
      </c>
      <c r="AB37" s="47">
        <f t="shared" si="17"/>
        <v>195862.65</v>
      </c>
      <c r="AC37" s="47">
        <f t="shared" si="17"/>
        <v>195862.65</v>
      </c>
      <c r="AD37" s="47">
        <f t="shared" si="17"/>
        <v>196384.65</v>
      </c>
      <c r="AE37" s="47">
        <f t="shared" si="17"/>
        <v>195862.65</v>
      </c>
    </row>
    <row r="38" spans="2:31" ht="18" customHeight="1" x14ac:dyDescent="0.4">
      <c r="B38" s="173" t="s">
        <v>454</v>
      </c>
      <c r="C38" s="174"/>
      <c r="D38" s="174"/>
      <c r="E38" s="175"/>
      <c r="F38" s="176"/>
      <c r="G38" s="175"/>
      <c r="H38" s="175"/>
      <c r="I38" s="510"/>
      <c r="J38" s="510"/>
      <c r="K38" s="175"/>
      <c r="L38" s="400"/>
      <c r="M38" s="400"/>
      <c r="N38" s="400"/>
      <c r="O38" s="400"/>
      <c r="P38" s="400"/>
      <c r="Q38" s="400"/>
      <c r="R38" s="400"/>
      <c r="S38" s="400"/>
      <c r="T38" s="400"/>
      <c r="U38" s="400"/>
      <c r="V38" s="400"/>
      <c r="W38" s="400"/>
      <c r="X38" s="400"/>
      <c r="Y38" s="400"/>
      <c r="Z38" s="400"/>
      <c r="AA38" s="400"/>
      <c r="AB38" s="400"/>
      <c r="AC38" s="400"/>
      <c r="AD38" s="400"/>
      <c r="AE38" s="400"/>
    </row>
    <row r="39" spans="2:31" ht="18" customHeight="1" x14ac:dyDescent="0.4">
      <c r="B39" s="233"/>
      <c r="C39" s="385" t="s">
        <v>730</v>
      </c>
      <c r="D39" s="223"/>
      <c r="E39" s="223"/>
      <c r="F39" s="223"/>
      <c r="G39" s="223"/>
      <c r="H39" s="223"/>
      <c r="I39" s="373"/>
      <c r="J39" s="409"/>
      <c r="K39" s="502"/>
      <c r="L39" s="6">
        <f t="shared" ref="L39:AE39" si="18">L18*L40</f>
        <v>0</v>
      </c>
      <c r="M39" s="6">
        <f t="shared" si="18"/>
        <v>0</v>
      </c>
      <c r="N39" s="6">
        <f t="shared" si="18"/>
        <v>0</v>
      </c>
      <c r="O39" s="6">
        <f t="shared" si="18"/>
        <v>0</v>
      </c>
      <c r="P39" s="6">
        <f t="shared" si="18"/>
        <v>0</v>
      </c>
      <c r="Q39" s="6">
        <f t="shared" si="18"/>
        <v>0</v>
      </c>
      <c r="R39" s="6">
        <f t="shared" si="18"/>
        <v>0</v>
      </c>
      <c r="S39" s="6">
        <f t="shared" si="18"/>
        <v>0</v>
      </c>
      <c r="T39" s="6">
        <f t="shared" si="18"/>
        <v>0</v>
      </c>
      <c r="U39" s="6">
        <f t="shared" si="18"/>
        <v>0</v>
      </c>
      <c r="V39" s="6">
        <f t="shared" si="18"/>
        <v>0</v>
      </c>
      <c r="W39" s="6">
        <f t="shared" si="18"/>
        <v>0</v>
      </c>
      <c r="X39" s="6">
        <f t="shared" si="18"/>
        <v>0</v>
      </c>
      <c r="Y39" s="6">
        <f t="shared" si="18"/>
        <v>0</v>
      </c>
      <c r="Z39" s="6">
        <f t="shared" si="18"/>
        <v>0</v>
      </c>
      <c r="AA39" s="6">
        <f t="shared" si="18"/>
        <v>0</v>
      </c>
      <c r="AB39" s="6">
        <f t="shared" si="18"/>
        <v>0</v>
      </c>
      <c r="AC39" s="6">
        <f t="shared" si="18"/>
        <v>0</v>
      </c>
      <c r="AD39" s="6">
        <f t="shared" si="18"/>
        <v>0</v>
      </c>
      <c r="AE39" s="6">
        <f t="shared" si="18"/>
        <v>0</v>
      </c>
    </row>
    <row r="40" spans="2:31" ht="18" customHeight="1" x14ac:dyDescent="0.4">
      <c r="B40" s="233"/>
      <c r="C40" s="385"/>
      <c r="D40" s="223"/>
      <c r="E40" s="223"/>
      <c r="F40" s="223"/>
      <c r="G40" s="223"/>
      <c r="H40" s="223"/>
      <c r="I40" s="373"/>
      <c r="J40" s="409"/>
      <c r="K40" s="410" t="s">
        <v>632</v>
      </c>
      <c r="L40" s="369"/>
      <c r="M40" s="370">
        <f>L40</f>
        <v>0</v>
      </c>
      <c r="N40" s="370">
        <f>M40</f>
        <v>0</v>
      </c>
      <c r="O40" s="370">
        <f t="shared" ref="O40:P40" si="19">N40</f>
        <v>0</v>
      </c>
      <c r="P40" s="370">
        <f t="shared" si="19"/>
        <v>0</v>
      </c>
      <c r="Q40" s="369"/>
      <c r="R40" s="332">
        <f>Q40</f>
        <v>0</v>
      </c>
      <c r="S40" s="332">
        <f t="shared" ref="S40:U40" si="20">R40</f>
        <v>0</v>
      </c>
      <c r="T40" s="332">
        <f t="shared" si="20"/>
        <v>0</v>
      </c>
      <c r="U40" s="332">
        <f t="shared" si="20"/>
        <v>0</v>
      </c>
      <c r="V40" s="369"/>
      <c r="W40" s="332">
        <f>V40</f>
        <v>0</v>
      </c>
      <c r="X40" s="332">
        <f t="shared" ref="X40:Z40" si="21">W40</f>
        <v>0</v>
      </c>
      <c r="Y40" s="332">
        <f t="shared" si="21"/>
        <v>0</v>
      </c>
      <c r="Z40" s="332">
        <f t="shared" si="21"/>
        <v>0</v>
      </c>
      <c r="AA40" s="369"/>
      <c r="AB40" s="332">
        <f>AA40</f>
        <v>0</v>
      </c>
      <c r="AC40" s="332">
        <f t="shared" ref="AC40:AD40" si="22">AB40</f>
        <v>0</v>
      </c>
      <c r="AD40" s="332">
        <f t="shared" si="22"/>
        <v>0</v>
      </c>
      <c r="AE40" s="332">
        <f>AD40</f>
        <v>0</v>
      </c>
    </row>
    <row r="41" spans="2:31" ht="18" customHeight="1" x14ac:dyDescent="0.4">
      <c r="B41" s="234"/>
      <c r="C41" s="385" t="s">
        <v>758</v>
      </c>
      <c r="D41" s="223"/>
      <c r="E41" s="223"/>
      <c r="F41" s="223"/>
      <c r="G41" s="223"/>
      <c r="H41" s="223"/>
      <c r="I41" s="373"/>
      <c r="J41" s="373" t="s">
        <v>632</v>
      </c>
      <c r="K41" s="503">
        <f>1-AVERAGE(L40:AE40)</f>
        <v>1</v>
      </c>
      <c r="L41" s="47">
        <f t="shared" ref="L41:AE41" si="23">L18-L39</f>
        <v>102021.15</v>
      </c>
      <c r="M41" s="47">
        <f t="shared" si="23"/>
        <v>102021.15</v>
      </c>
      <c r="N41" s="47">
        <f t="shared" si="23"/>
        <v>102300.66</v>
      </c>
      <c r="O41" s="47">
        <f t="shared" si="23"/>
        <v>102021.15</v>
      </c>
      <c r="P41" s="47">
        <f t="shared" si="23"/>
        <v>102021.15</v>
      </c>
      <c r="Q41" s="47">
        <f t="shared" si="23"/>
        <v>102021.15</v>
      </c>
      <c r="R41" s="47">
        <f t="shared" si="23"/>
        <v>102300.66</v>
      </c>
      <c r="S41" s="47">
        <f t="shared" si="23"/>
        <v>102021.15</v>
      </c>
      <c r="T41" s="47">
        <f t="shared" si="23"/>
        <v>102021.15</v>
      </c>
      <c r="U41" s="47">
        <f t="shared" si="23"/>
        <v>102021.15</v>
      </c>
      <c r="V41" s="47">
        <f t="shared" si="23"/>
        <v>102300.66</v>
      </c>
      <c r="W41" s="47">
        <f t="shared" si="23"/>
        <v>102021.15</v>
      </c>
      <c r="X41" s="47">
        <f t="shared" si="23"/>
        <v>102021.15</v>
      </c>
      <c r="Y41" s="47">
        <f t="shared" si="23"/>
        <v>102021.15</v>
      </c>
      <c r="Z41" s="47">
        <f t="shared" si="23"/>
        <v>102300.66</v>
      </c>
      <c r="AA41" s="47">
        <f t="shared" si="23"/>
        <v>102021.15</v>
      </c>
      <c r="AB41" s="47">
        <f t="shared" si="23"/>
        <v>102021.15</v>
      </c>
      <c r="AC41" s="47">
        <f t="shared" si="23"/>
        <v>102021.15</v>
      </c>
      <c r="AD41" s="47">
        <f t="shared" si="23"/>
        <v>102300.66</v>
      </c>
      <c r="AE41" s="47">
        <f t="shared" si="23"/>
        <v>102021.15</v>
      </c>
    </row>
    <row r="42" spans="2:31" ht="18" customHeight="1" x14ac:dyDescent="0.4">
      <c r="I42" s="495"/>
      <c r="J42" s="495"/>
    </row>
    <row r="43" spans="2:31" ht="18" customHeight="1" x14ac:dyDescent="0.4">
      <c r="B43" s="111" t="s">
        <v>791</v>
      </c>
      <c r="I43" s="495"/>
      <c r="J43" s="495"/>
    </row>
    <row r="44" spans="2:31" ht="18" customHeight="1" x14ac:dyDescent="0.4">
      <c r="B44" s="111" t="s">
        <v>635</v>
      </c>
      <c r="I44" s="495"/>
      <c r="J44" s="495"/>
    </row>
  </sheetData>
  <mergeCells count="1">
    <mergeCell ref="J8:K8"/>
  </mergeCells>
  <phoneticPr fontId="2"/>
  <pageMargins left="0.25" right="0.25"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46"/>
  <sheetViews>
    <sheetView view="pageBreakPreview" zoomScale="85" zoomScaleNormal="70" zoomScaleSheetLayoutView="85" workbookViewId="0"/>
  </sheetViews>
  <sheetFormatPr defaultColWidth="9" defaultRowHeight="18" customHeight="1" x14ac:dyDescent="0.4"/>
  <cols>
    <col min="1" max="2" width="3" style="4" customWidth="1"/>
    <col min="3" max="7" width="3" style="75" customWidth="1"/>
    <col min="8" max="10" width="16.25" style="75" customWidth="1"/>
    <col min="11" max="11" width="16.25" style="4" customWidth="1"/>
    <col min="12" max="31" width="11.625" style="4" customWidth="1"/>
    <col min="32" max="16384" width="9" style="4"/>
  </cols>
  <sheetData>
    <row r="1" spans="1:59" ht="18" customHeight="1" x14ac:dyDescent="0.4">
      <c r="A1" s="107" t="s">
        <v>816</v>
      </c>
    </row>
    <row r="2" spans="1:59" ht="18" customHeight="1" x14ac:dyDescent="0.4">
      <c r="A2" s="36"/>
      <c r="B2" s="36"/>
      <c r="C2" s="238"/>
      <c r="D2" s="238"/>
      <c r="E2" s="238"/>
      <c r="F2" s="13"/>
      <c r="G2" s="13"/>
      <c r="H2" s="13"/>
      <c r="K2" s="432"/>
      <c r="L2" s="75" t="s">
        <v>633</v>
      </c>
      <c r="M2" s="14"/>
      <c r="N2" s="14"/>
      <c r="O2" s="14"/>
    </row>
    <row r="3" spans="1:59" ht="18" customHeight="1" x14ac:dyDescent="0.4">
      <c r="A3" s="75"/>
      <c r="B3" s="107" t="s">
        <v>693</v>
      </c>
      <c r="D3" s="39"/>
      <c r="E3" s="39"/>
      <c r="F3" s="101"/>
      <c r="G3" s="101"/>
      <c r="H3" s="101"/>
      <c r="I3" s="81"/>
      <c r="J3" s="433"/>
      <c r="K3" s="7"/>
      <c r="AE3" s="65" t="s">
        <v>710</v>
      </c>
    </row>
    <row r="4" spans="1:59" ht="18" customHeight="1" x14ac:dyDescent="0.4">
      <c r="A4" s="75"/>
      <c r="I4" s="4"/>
      <c r="J4" s="4"/>
      <c r="K4" s="51"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59" ht="18" customHeight="1" x14ac:dyDescent="0.4">
      <c r="A5" s="75"/>
      <c r="I5" s="4"/>
      <c r="J5" s="4"/>
      <c r="K5" s="51"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59" ht="18" customHeight="1" x14ac:dyDescent="0.4">
      <c r="B6" s="148" t="s">
        <v>709</v>
      </c>
      <c r="C6" s="201"/>
      <c r="D6" s="202"/>
      <c r="E6" s="202"/>
      <c r="F6" s="202"/>
      <c r="G6" s="202"/>
      <c r="H6" s="202"/>
      <c r="I6" s="202"/>
      <c r="J6" s="202"/>
      <c r="K6" s="203"/>
      <c r="L6" s="271">
        <f t="shared" ref="L6:AE6" si="0">SUM(L7,L10)</f>
        <v>0</v>
      </c>
      <c r="M6" s="271">
        <f t="shared" si="0"/>
        <v>0</v>
      </c>
      <c r="N6" s="271">
        <f t="shared" si="0"/>
        <v>0</v>
      </c>
      <c r="O6" s="271">
        <f t="shared" si="0"/>
        <v>0</v>
      </c>
      <c r="P6" s="271">
        <f t="shared" si="0"/>
        <v>0</v>
      </c>
      <c r="Q6" s="271">
        <f t="shared" si="0"/>
        <v>0</v>
      </c>
      <c r="R6" s="271">
        <f t="shared" si="0"/>
        <v>0</v>
      </c>
      <c r="S6" s="271">
        <f t="shared" si="0"/>
        <v>0</v>
      </c>
      <c r="T6" s="271">
        <f t="shared" si="0"/>
        <v>0</v>
      </c>
      <c r="U6" s="271">
        <f t="shared" si="0"/>
        <v>0</v>
      </c>
      <c r="V6" s="271">
        <f t="shared" si="0"/>
        <v>0</v>
      </c>
      <c r="W6" s="271">
        <f t="shared" si="0"/>
        <v>0</v>
      </c>
      <c r="X6" s="271">
        <f t="shared" si="0"/>
        <v>0</v>
      </c>
      <c r="Y6" s="271">
        <f t="shared" si="0"/>
        <v>0</v>
      </c>
      <c r="Z6" s="271">
        <f t="shared" si="0"/>
        <v>0</v>
      </c>
      <c r="AA6" s="271">
        <f t="shared" si="0"/>
        <v>0</v>
      </c>
      <c r="AB6" s="271">
        <f t="shared" si="0"/>
        <v>0</v>
      </c>
      <c r="AC6" s="271">
        <f t="shared" si="0"/>
        <v>0</v>
      </c>
      <c r="AD6" s="271">
        <f t="shared" si="0"/>
        <v>0</v>
      </c>
      <c r="AE6" s="271">
        <f t="shared" si="0"/>
        <v>0</v>
      </c>
    </row>
    <row r="7" spans="1:59" ht="18" customHeight="1" x14ac:dyDescent="0.4">
      <c r="B7" s="98"/>
      <c r="C7" s="58" t="s">
        <v>517</v>
      </c>
      <c r="D7" s="255"/>
      <c r="E7" s="224"/>
      <c r="F7" s="224"/>
      <c r="G7" s="224"/>
      <c r="H7" s="224"/>
      <c r="I7" s="389"/>
      <c r="J7" s="389"/>
      <c r="K7" s="213"/>
      <c r="L7" s="281">
        <f>SUM(L8:L9)</f>
        <v>0</v>
      </c>
      <c r="M7" s="281">
        <f t="shared" ref="M7:AE7" si="1">SUM(M8:M9)</f>
        <v>0</v>
      </c>
      <c r="N7" s="281">
        <f t="shared" si="1"/>
        <v>0</v>
      </c>
      <c r="O7" s="281">
        <f t="shared" si="1"/>
        <v>0</v>
      </c>
      <c r="P7" s="281">
        <f t="shared" si="1"/>
        <v>0</v>
      </c>
      <c r="Q7" s="281">
        <f t="shared" si="1"/>
        <v>0</v>
      </c>
      <c r="R7" s="281">
        <f t="shared" si="1"/>
        <v>0</v>
      </c>
      <c r="S7" s="281">
        <f t="shared" si="1"/>
        <v>0</v>
      </c>
      <c r="T7" s="281">
        <f t="shared" si="1"/>
        <v>0</v>
      </c>
      <c r="U7" s="281">
        <f t="shared" si="1"/>
        <v>0</v>
      </c>
      <c r="V7" s="281">
        <f t="shared" si="1"/>
        <v>0</v>
      </c>
      <c r="W7" s="281">
        <f t="shared" si="1"/>
        <v>0</v>
      </c>
      <c r="X7" s="281">
        <f t="shared" si="1"/>
        <v>0</v>
      </c>
      <c r="Y7" s="281">
        <f t="shared" si="1"/>
        <v>0</v>
      </c>
      <c r="Z7" s="281">
        <f t="shared" si="1"/>
        <v>0</v>
      </c>
      <c r="AA7" s="281">
        <f t="shared" si="1"/>
        <v>0</v>
      </c>
      <c r="AB7" s="281">
        <f t="shared" si="1"/>
        <v>0</v>
      </c>
      <c r="AC7" s="281">
        <f t="shared" si="1"/>
        <v>0</v>
      </c>
      <c r="AD7" s="281">
        <f t="shared" si="1"/>
        <v>0</v>
      </c>
      <c r="AE7" s="281">
        <f t="shared" si="1"/>
        <v>0</v>
      </c>
    </row>
    <row r="8" spans="1:59" ht="18" customHeight="1" x14ac:dyDescent="0.4">
      <c r="B8" s="98"/>
      <c r="C8" s="60"/>
      <c r="D8" s="28" t="s">
        <v>28</v>
      </c>
      <c r="E8" s="435"/>
      <c r="F8" s="435"/>
      <c r="G8" s="435"/>
      <c r="H8" s="435"/>
      <c r="I8" s="408" t="s">
        <v>630</v>
      </c>
      <c r="J8" s="504"/>
      <c r="K8" s="407" t="s">
        <v>629</v>
      </c>
      <c r="L8" s="282"/>
      <c r="M8" s="282"/>
      <c r="N8" s="282"/>
      <c r="O8" s="282"/>
      <c r="P8" s="282"/>
      <c r="Q8" s="282"/>
      <c r="R8" s="282"/>
      <c r="S8" s="282"/>
      <c r="T8" s="282"/>
      <c r="U8" s="282"/>
      <c r="V8" s="282"/>
      <c r="W8" s="282"/>
      <c r="X8" s="282"/>
      <c r="Y8" s="282"/>
      <c r="Z8" s="282"/>
      <c r="AA8" s="282"/>
      <c r="AB8" s="282"/>
      <c r="AC8" s="282"/>
      <c r="AD8" s="282"/>
      <c r="AE8" s="282"/>
    </row>
    <row r="9" spans="1:59" ht="18" customHeight="1" x14ac:dyDescent="0.4">
      <c r="B9" s="98"/>
      <c r="C9" s="83"/>
      <c r="D9" s="28" t="s">
        <v>29</v>
      </c>
      <c r="E9" s="435"/>
      <c r="F9" s="435"/>
      <c r="G9" s="435"/>
      <c r="H9" s="435"/>
      <c r="I9" s="408" t="s">
        <v>630</v>
      </c>
      <c r="J9" s="504"/>
      <c r="K9" s="407" t="s">
        <v>629</v>
      </c>
      <c r="L9" s="282"/>
      <c r="M9" s="282"/>
      <c r="N9" s="282"/>
      <c r="O9" s="282"/>
      <c r="P9" s="282"/>
      <c r="Q9" s="282"/>
      <c r="R9" s="282"/>
      <c r="S9" s="282"/>
      <c r="T9" s="282"/>
      <c r="U9" s="282"/>
      <c r="V9" s="282"/>
      <c r="W9" s="282"/>
      <c r="X9" s="282"/>
      <c r="Y9" s="282"/>
      <c r="Z9" s="282"/>
      <c r="AA9" s="282"/>
      <c r="AB9" s="282"/>
      <c r="AC9" s="282"/>
      <c r="AD9" s="282"/>
      <c r="AE9" s="282"/>
    </row>
    <row r="10" spans="1:59" ht="18" customHeight="1" x14ac:dyDescent="0.4">
      <c r="B10" s="216"/>
      <c r="C10" s="58" t="s">
        <v>518</v>
      </c>
      <c r="D10" s="257"/>
      <c r="E10" s="258"/>
      <c r="F10" s="258"/>
      <c r="G10" s="258"/>
      <c r="H10" s="258"/>
      <c r="I10" s="326"/>
      <c r="J10" s="326"/>
      <c r="K10" s="405"/>
      <c r="L10" s="281">
        <f>SUM(L11,L13,L14,L20)</f>
        <v>0</v>
      </c>
      <c r="M10" s="281">
        <f t="shared" ref="M10:AE10" si="2">SUM(M11,M13,M14,M20)</f>
        <v>0</v>
      </c>
      <c r="N10" s="281">
        <f t="shared" si="2"/>
        <v>0</v>
      </c>
      <c r="O10" s="281">
        <f t="shared" si="2"/>
        <v>0</v>
      </c>
      <c r="P10" s="281">
        <f t="shared" si="2"/>
        <v>0</v>
      </c>
      <c r="Q10" s="281">
        <f t="shared" si="2"/>
        <v>0</v>
      </c>
      <c r="R10" s="281">
        <f t="shared" si="2"/>
        <v>0</v>
      </c>
      <c r="S10" s="281">
        <f t="shared" si="2"/>
        <v>0</v>
      </c>
      <c r="T10" s="281">
        <f t="shared" si="2"/>
        <v>0</v>
      </c>
      <c r="U10" s="281">
        <f t="shared" si="2"/>
        <v>0</v>
      </c>
      <c r="V10" s="281">
        <f t="shared" si="2"/>
        <v>0</v>
      </c>
      <c r="W10" s="281">
        <f t="shared" si="2"/>
        <v>0</v>
      </c>
      <c r="X10" s="281">
        <f t="shared" si="2"/>
        <v>0</v>
      </c>
      <c r="Y10" s="281">
        <f t="shared" si="2"/>
        <v>0</v>
      </c>
      <c r="Z10" s="281">
        <f t="shared" si="2"/>
        <v>0</v>
      </c>
      <c r="AA10" s="281">
        <f t="shared" si="2"/>
        <v>0</v>
      </c>
      <c r="AB10" s="281">
        <f t="shared" si="2"/>
        <v>0</v>
      </c>
      <c r="AC10" s="281">
        <f t="shared" si="2"/>
        <v>0</v>
      </c>
      <c r="AD10" s="281">
        <f t="shared" si="2"/>
        <v>0</v>
      </c>
      <c r="AE10" s="281">
        <f t="shared" si="2"/>
        <v>0</v>
      </c>
    </row>
    <row r="11" spans="1:59" s="9" customFormat="1" ht="18" customHeight="1" x14ac:dyDescent="0.4">
      <c r="B11" s="98"/>
      <c r="C11" s="56"/>
      <c r="D11" s="16" t="s">
        <v>445</v>
      </c>
      <c r="E11" s="55"/>
      <c r="F11" s="55"/>
      <c r="G11" s="55"/>
      <c r="H11" s="55"/>
      <c r="I11" s="408"/>
      <c r="J11" s="24"/>
      <c r="K11" s="399"/>
      <c r="L11" s="283">
        <f>SUM(L12)</f>
        <v>0</v>
      </c>
      <c r="M11" s="283">
        <f t="shared" ref="M11:AE11" si="3">SUM(M12)</f>
        <v>0</v>
      </c>
      <c r="N11" s="283">
        <f t="shared" si="3"/>
        <v>0</v>
      </c>
      <c r="O11" s="283">
        <f t="shared" si="3"/>
        <v>0</v>
      </c>
      <c r="P11" s="283">
        <f t="shared" si="3"/>
        <v>0</v>
      </c>
      <c r="Q11" s="283">
        <f t="shared" si="3"/>
        <v>0</v>
      </c>
      <c r="R11" s="283">
        <f t="shared" si="3"/>
        <v>0</v>
      </c>
      <c r="S11" s="283">
        <f t="shared" si="3"/>
        <v>0</v>
      </c>
      <c r="T11" s="283">
        <f t="shared" si="3"/>
        <v>0</v>
      </c>
      <c r="U11" s="283">
        <f t="shared" si="3"/>
        <v>0</v>
      </c>
      <c r="V11" s="283">
        <f t="shared" si="3"/>
        <v>0</v>
      </c>
      <c r="W11" s="283">
        <f t="shared" si="3"/>
        <v>0</v>
      </c>
      <c r="X11" s="283">
        <f t="shared" si="3"/>
        <v>0</v>
      </c>
      <c r="Y11" s="283">
        <f t="shared" si="3"/>
        <v>0</v>
      </c>
      <c r="Z11" s="283">
        <f t="shared" si="3"/>
        <v>0</v>
      </c>
      <c r="AA11" s="283">
        <f t="shared" si="3"/>
        <v>0</v>
      </c>
      <c r="AB11" s="283">
        <f t="shared" si="3"/>
        <v>0</v>
      </c>
      <c r="AC11" s="283">
        <f t="shared" si="3"/>
        <v>0</v>
      </c>
      <c r="AD11" s="283">
        <f t="shared" si="3"/>
        <v>0</v>
      </c>
      <c r="AE11" s="283">
        <f t="shared" si="3"/>
        <v>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row>
    <row r="12" spans="1:59" s="113" customFormat="1" ht="18" customHeight="1" x14ac:dyDescent="0.4">
      <c r="A12" s="308"/>
      <c r="B12" s="98"/>
      <c r="C12" s="56"/>
      <c r="D12" s="17"/>
      <c r="E12" s="28" t="s">
        <v>455</v>
      </c>
      <c r="F12" s="24"/>
      <c r="G12" s="24"/>
      <c r="H12" s="24"/>
      <c r="I12" s="408"/>
      <c r="J12" s="24"/>
      <c r="K12" s="53"/>
      <c r="L12" s="282"/>
      <c r="M12" s="282"/>
      <c r="N12" s="282"/>
      <c r="O12" s="282"/>
      <c r="P12" s="282"/>
      <c r="Q12" s="282"/>
      <c r="R12" s="282"/>
      <c r="S12" s="282"/>
      <c r="T12" s="282"/>
      <c r="U12" s="282"/>
      <c r="V12" s="282"/>
      <c r="W12" s="282"/>
      <c r="X12" s="282"/>
      <c r="Y12" s="282"/>
      <c r="Z12" s="282"/>
      <c r="AA12" s="282"/>
      <c r="AB12" s="282"/>
      <c r="AC12" s="282"/>
      <c r="AD12" s="282"/>
      <c r="AE12" s="282"/>
      <c r="AF12" s="9"/>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row>
    <row r="13" spans="1:59" s="9" customFormat="1" ht="18" customHeight="1" x14ac:dyDescent="0.4">
      <c r="B13" s="98"/>
      <c r="C13" s="56"/>
      <c r="D13" s="16" t="s">
        <v>30</v>
      </c>
      <c r="E13" s="55"/>
      <c r="F13" s="55"/>
      <c r="G13" s="55"/>
      <c r="H13" s="55"/>
      <c r="I13" s="408"/>
      <c r="J13" s="24"/>
      <c r="K13" s="53"/>
      <c r="L13" s="282"/>
      <c r="M13" s="282"/>
      <c r="N13" s="282"/>
      <c r="O13" s="282"/>
      <c r="P13" s="282"/>
      <c r="Q13" s="282"/>
      <c r="R13" s="282"/>
      <c r="S13" s="282"/>
      <c r="T13" s="282"/>
      <c r="U13" s="282"/>
      <c r="V13" s="282"/>
      <c r="W13" s="282"/>
      <c r="X13" s="282"/>
      <c r="Y13" s="282"/>
      <c r="Z13" s="282"/>
      <c r="AA13" s="282"/>
      <c r="AB13" s="282"/>
      <c r="AC13" s="282"/>
      <c r="AD13" s="282"/>
      <c r="AE13" s="282"/>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spans="1:59" s="9" customFormat="1" ht="18" customHeight="1" x14ac:dyDescent="0.4">
      <c r="A14" s="309"/>
      <c r="B14" s="98"/>
      <c r="C14" s="60"/>
      <c r="D14" s="94" t="s">
        <v>468</v>
      </c>
      <c r="E14" s="23"/>
      <c r="F14" s="24"/>
      <c r="G14" s="24"/>
      <c r="H14" s="24"/>
      <c r="I14" s="408"/>
      <c r="J14" s="24"/>
      <c r="K14" s="399"/>
      <c r="L14" s="283">
        <f>SUM(L15:L19)</f>
        <v>0</v>
      </c>
      <c r="M14" s="283">
        <f t="shared" ref="M14:AE14" si="4">SUM(M15:M19)</f>
        <v>0</v>
      </c>
      <c r="N14" s="283">
        <f t="shared" si="4"/>
        <v>0</v>
      </c>
      <c r="O14" s="283">
        <f t="shared" si="4"/>
        <v>0</v>
      </c>
      <c r="P14" s="283">
        <f t="shared" si="4"/>
        <v>0</v>
      </c>
      <c r="Q14" s="283">
        <f t="shared" si="4"/>
        <v>0</v>
      </c>
      <c r="R14" s="283">
        <f t="shared" si="4"/>
        <v>0</v>
      </c>
      <c r="S14" s="283">
        <f t="shared" si="4"/>
        <v>0</v>
      </c>
      <c r="T14" s="283">
        <f t="shared" si="4"/>
        <v>0</v>
      </c>
      <c r="U14" s="283">
        <f t="shared" si="4"/>
        <v>0</v>
      </c>
      <c r="V14" s="283">
        <f t="shared" si="4"/>
        <v>0</v>
      </c>
      <c r="W14" s="283">
        <f t="shared" si="4"/>
        <v>0</v>
      </c>
      <c r="X14" s="283">
        <f t="shared" si="4"/>
        <v>0</v>
      </c>
      <c r="Y14" s="283">
        <f t="shared" si="4"/>
        <v>0</v>
      </c>
      <c r="Z14" s="283">
        <f t="shared" si="4"/>
        <v>0</v>
      </c>
      <c r="AA14" s="283">
        <f t="shared" si="4"/>
        <v>0</v>
      </c>
      <c r="AB14" s="283">
        <f t="shared" si="4"/>
        <v>0</v>
      </c>
      <c r="AC14" s="283">
        <f t="shared" si="4"/>
        <v>0</v>
      </c>
      <c r="AD14" s="283">
        <f t="shared" si="4"/>
        <v>0</v>
      </c>
      <c r="AE14" s="283">
        <f t="shared" si="4"/>
        <v>0</v>
      </c>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s="9" customFormat="1" ht="18" customHeight="1" x14ac:dyDescent="0.4">
      <c r="A15" s="309"/>
      <c r="B15" s="98"/>
      <c r="C15" s="60"/>
      <c r="D15" s="30"/>
      <c r="E15" s="23" t="s">
        <v>469</v>
      </c>
      <c r="F15" s="24"/>
      <c r="G15" s="24"/>
      <c r="H15" s="24"/>
      <c r="I15" s="408"/>
      <c r="J15" s="24"/>
      <c r="K15" s="53"/>
      <c r="L15" s="282"/>
      <c r="M15" s="282"/>
      <c r="N15" s="282"/>
      <c r="O15" s="282"/>
      <c r="P15" s="282"/>
      <c r="Q15" s="282"/>
      <c r="R15" s="282"/>
      <c r="S15" s="282"/>
      <c r="T15" s="282"/>
      <c r="U15" s="282"/>
      <c r="V15" s="282"/>
      <c r="W15" s="282"/>
      <c r="X15" s="282"/>
      <c r="Y15" s="282"/>
      <c r="Z15" s="282"/>
      <c r="AA15" s="282"/>
      <c r="AB15" s="282"/>
      <c r="AC15" s="282"/>
      <c r="AD15" s="282"/>
      <c r="AE15" s="282"/>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s="113" customFormat="1" ht="18" customHeight="1" x14ac:dyDescent="0.4">
      <c r="A16" s="308"/>
      <c r="B16" s="98"/>
      <c r="C16" s="56"/>
      <c r="D16" s="17"/>
      <c r="E16" s="28" t="s">
        <v>451</v>
      </c>
      <c r="F16" s="24"/>
      <c r="G16" s="24"/>
      <c r="H16" s="24"/>
      <c r="I16" s="408"/>
      <c r="J16" s="24"/>
      <c r="K16" s="399"/>
      <c r="L16" s="282"/>
      <c r="M16" s="282"/>
      <c r="N16" s="282"/>
      <c r="O16" s="282"/>
      <c r="P16" s="282"/>
      <c r="Q16" s="282"/>
      <c r="R16" s="282"/>
      <c r="S16" s="282"/>
      <c r="T16" s="282"/>
      <c r="U16" s="282"/>
      <c r="V16" s="282"/>
      <c r="W16" s="282"/>
      <c r="X16" s="282"/>
      <c r="Y16" s="282"/>
      <c r="Z16" s="282"/>
      <c r="AA16" s="282"/>
      <c r="AB16" s="282"/>
      <c r="AC16" s="282"/>
      <c r="AD16" s="282"/>
      <c r="AE16" s="282"/>
      <c r="AF16" s="9"/>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spans="1:59" s="9" customFormat="1" ht="18" customHeight="1" x14ac:dyDescent="0.4">
      <c r="A17" s="309"/>
      <c r="B17" s="98"/>
      <c r="C17" s="56"/>
      <c r="D17" s="17"/>
      <c r="E17" s="28" t="s">
        <v>452</v>
      </c>
      <c r="F17" s="24"/>
      <c r="G17" s="24"/>
      <c r="H17" s="24"/>
      <c r="I17" s="408"/>
      <c r="J17" s="24"/>
      <c r="K17" s="53"/>
      <c r="L17" s="282"/>
      <c r="M17" s="282"/>
      <c r="N17" s="282"/>
      <c r="O17" s="282"/>
      <c r="P17" s="282"/>
      <c r="Q17" s="282"/>
      <c r="R17" s="282"/>
      <c r="S17" s="282"/>
      <c r="T17" s="282"/>
      <c r="U17" s="282"/>
      <c r="V17" s="282"/>
      <c r="W17" s="282"/>
      <c r="X17" s="282"/>
      <c r="Y17" s="282"/>
      <c r="Z17" s="282"/>
      <c r="AA17" s="282"/>
      <c r="AB17" s="282"/>
      <c r="AC17" s="282"/>
      <c r="AD17" s="282"/>
      <c r="AE17" s="282"/>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spans="1:59" s="9" customFormat="1" ht="18" customHeight="1" x14ac:dyDescent="0.4">
      <c r="A18" s="309"/>
      <c r="B18" s="98"/>
      <c r="C18" s="56"/>
      <c r="D18" s="17"/>
      <c r="E18" s="28" t="s">
        <v>43</v>
      </c>
      <c r="F18" s="24"/>
      <c r="G18" s="24"/>
      <c r="H18" s="24"/>
      <c r="I18" s="408"/>
      <c r="J18" s="24"/>
      <c r="K18" s="399"/>
      <c r="L18" s="282"/>
      <c r="M18" s="282"/>
      <c r="N18" s="282"/>
      <c r="O18" s="282"/>
      <c r="P18" s="282"/>
      <c r="Q18" s="282"/>
      <c r="R18" s="282"/>
      <c r="S18" s="282"/>
      <c r="T18" s="282"/>
      <c r="U18" s="282"/>
      <c r="V18" s="282"/>
      <c r="W18" s="282"/>
      <c r="X18" s="282"/>
      <c r="Y18" s="282"/>
      <c r="Z18" s="282"/>
      <c r="AA18" s="282"/>
      <c r="AB18" s="282"/>
      <c r="AC18" s="282"/>
      <c r="AD18" s="282"/>
      <c r="AE18" s="282"/>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row>
    <row r="19" spans="1:59" s="113" customFormat="1" ht="18" customHeight="1" x14ac:dyDescent="0.4">
      <c r="A19" s="308"/>
      <c r="B19" s="98"/>
      <c r="C19" s="56"/>
      <c r="D19" s="17"/>
      <c r="E19" s="62" t="s">
        <v>44</v>
      </c>
      <c r="F19" s="55"/>
      <c r="G19" s="55"/>
      <c r="H19" s="55"/>
      <c r="I19" s="408"/>
      <c r="J19" s="24"/>
      <c r="K19" s="399"/>
      <c r="L19" s="282"/>
      <c r="M19" s="282"/>
      <c r="N19" s="282"/>
      <c r="O19" s="282"/>
      <c r="P19" s="282"/>
      <c r="Q19" s="282"/>
      <c r="R19" s="282"/>
      <c r="S19" s="282"/>
      <c r="T19" s="282"/>
      <c r="U19" s="282"/>
      <c r="V19" s="282"/>
      <c r="W19" s="282"/>
      <c r="X19" s="282"/>
      <c r="Y19" s="282"/>
      <c r="Z19" s="282"/>
      <c r="AA19" s="282"/>
      <c r="AB19" s="282"/>
      <c r="AC19" s="282"/>
      <c r="AD19" s="282"/>
      <c r="AE19" s="282"/>
      <c r="AF19" s="9"/>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spans="1:59" s="9" customFormat="1" ht="18" customHeight="1" x14ac:dyDescent="0.4">
      <c r="A20" s="309"/>
      <c r="B20" s="98"/>
      <c r="C20" s="56"/>
      <c r="D20" s="16" t="s">
        <v>446</v>
      </c>
      <c r="E20" s="31"/>
      <c r="F20" s="24"/>
      <c r="G20" s="24"/>
      <c r="H20" s="24"/>
      <c r="I20" s="408"/>
      <c r="J20" s="24"/>
      <c r="K20" s="53"/>
      <c r="L20" s="283">
        <f>SUM(L21:L23)</f>
        <v>0</v>
      </c>
      <c r="M20" s="283">
        <f t="shared" ref="M20:AE20" si="5">SUM(M21:M23)</f>
        <v>0</v>
      </c>
      <c r="N20" s="283">
        <f t="shared" si="5"/>
        <v>0</v>
      </c>
      <c r="O20" s="283">
        <f t="shared" si="5"/>
        <v>0</v>
      </c>
      <c r="P20" s="283">
        <f t="shared" si="5"/>
        <v>0</v>
      </c>
      <c r="Q20" s="283">
        <f t="shared" si="5"/>
        <v>0</v>
      </c>
      <c r="R20" s="283">
        <f t="shared" si="5"/>
        <v>0</v>
      </c>
      <c r="S20" s="283">
        <f t="shared" si="5"/>
        <v>0</v>
      </c>
      <c r="T20" s="283">
        <f t="shared" si="5"/>
        <v>0</v>
      </c>
      <c r="U20" s="283">
        <f t="shared" si="5"/>
        <v>0</v>
      </c>
      <c r="V20" s="283">
        <f t="shared" si="5"/>
        <v>0</v>
      </c>
      <c r="W20" s="283">
        <f t="shared" si="5"/>
        <v>0</v>
      </c>
      <c r="X20" s="283">
        <f t="shared" si="5"/>
        <v>0</v>
      </c>
      <c r="Y20" s="283">
        <f t="shared" si="5"/>
        <v>0</v>
      </c>
      <c r="Z20" s="283">
        <f t="shared" si="5"/>
        <v>0</v>
      </c>
      <c r="AA20" s="283">
        <f t="shared" si="5"/>
        <v>0</v>
      </c>
      <c r="AB20" s="283">
        <f t="shared" si="5"/>
        <v>0</v>
      </c>
      <c r="AC20" s="283">
        <f t="shared" si="5"/>
        <v>0</v>
      </c>
      <c r="AD20" s="283">
        <f t="shared" si="5"/>
        <v>0</v>
      </c>
      <c r="AE20" s="283">
        <f t="shared" si="5"/>
        <v>0</v>
      </c>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row>
    <row r="21" spans="1:59" s="9" customFormat="1" ht="18" customHeight="1" x14ac:dyDescent="0.4">
      <c r="A21" s="309"/>
      <c r="B21" s="98"/>
      <c r="C21" s="56"/>
      <c r="D21" s="17"/>
      <c r="E21" s="28" t="s">
        <v>453</v>
      </c>
      <c r="F21" s="24"/>
      <c r="G21" s="24"/>
      <c r="H21" s="24"/>
      <c r="I21" s="408"/>
      <c r="J21" s="24"/>
      <c r="K21" s="53"/>
      <c r="L21" s="282"/>
      <c r="M21" s="282"/>
      <c r="N21" s="282"/>
      <c r="O21" s="282"/>
      <c r="P21" s="282"/>
      <c r="Q21" s="282"/>
      <c r="R21" s="282"/>
      <c r="S21" s="282"/>
      <c r="T21" s="282"/>
      <c r="U21" s="282"/>
      <c r="V21" s="282"/>
      <c r="W21" s="282"/>
      <c r="X21" s="282"/>
      <c r="Y21" s="282"/>
      <c r="Z21" s="282"/>
      <c r="AA21" s="282"/>
      <c r="AB21" s="282"/>
      <c r="AC21" s="282"/>
      <c r="AD21" s="282"/>
      <c r="AE21" s="282"/>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row>
    <row r="22" spans="1:59" s="9" customFormat="1" ht="18" customHeight="1" x14ac:dyDescent="0.4">
      <c r="A22" s="309"/>
      <c r="B22" s="98"/>
      <c r="C22" s="56"/>
      <c r="D22" s="17"/>
      <c r="E22" s="28" t="s">
        <v>45</v>
      </c>
      <c r="F22" s="24"/>
      <c r="G22" s="24"/>
      <c r="H22" s="24"/>
      <c r="I22" s="408"/>
      <c r="J22" s="24"/>
      <c r="K22" s="399"/>
      <c r="L22" s="282"/>
      <c r="M22" s="282"/>
      <c r="N22" s="282"/>
      <c r="O22" s="282"/>
      <c r="P22" s="282"/>
      <c r="Q22" s="282"/>
      <c r="R22" s="282"/>
      <c r="S22" s="282"/>
      <c r="T22" s="282"/>
      <c r="U22" s="282"/>
      <c r="V22" s="282"/>
      <c r="W22" s="282"/>
      <c r="X22" s="282"/>
      <c r="Y22" s="282"/>
      <c r="Z22" s="282"/>
      <c r="AA22" s="282"/>
      <c r="AB22" s="282"/>
      <c r="AC22" s="282"/>
      <c r="AD22" s="282"/>
      <c r="AE22" s="282"/>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row>
    <row r="23" spans="1:59" s="9" customFormat="1" ht="18" customHeight="1" x14ac:dyDescent="0.4">
      <c r="A23" s="309"/>
      <c r="B23" s="98"/>
      <c r="C23" s="57"/>
      <c r="D23" s="27"/>
      <c r="E23" s="62"/>
      <c r="F23" s="24"/>
      <c r="G23" s="24"/>
      <c r="H23" s="24"/>
      <c r="I23" s="408"/>
      <c r="J23" s="24"/>
      <c r="K23" s="399"/>
      <c r="L23" s="282"/>
      <c r="M23" s="282"/>
      <c r="N23" s="282"/>
      <c r="O23" s="282"/>
      <c r="P23" s="282"/>
      <c r="Q23" s="282"/>
      <c r="R23" s="282"/>
      <c r="S23" s="282"/>
      <c r="T23" s="282"/>
      <c r="U23" s="282"/>
      <c r="V23" s="282"/>
      <c r="W23" s="282"/>
      <c r="X23" s="282"/>
      <c r="Y23" s="282"/>
      <c r="Z23" s="282"/>
      <c r="AA23" s="282"/>
      <c r="AB23" s="282"/>
      <c r="AC23" s="282"/>
      <c r="AD23" s="282"/>
      <c r="AE23" s="282"/>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row>
    <row r="24" spans="1:59" ht="18" customHeight="1" x14ac:dyDescent="0.4">
      <c r="B24" s="173" t="s">
        <v>454</v>
      </c>
      <c r="C24" s="277"/>
      <c r="D24" s="278"/>
      <c r="E24" s="278"/>
      <c r="F24" s="278"/>
      <c r="G24" s="278"/>
      <c r="H24" s="278"/>
      <c r="I24" s="285"/>
      <c r="J24" s="285"/>
      <c r="K24" s="279"/>
      <c r="L24" s="284">
        <f>SUM(L25,L28)</f>
        <v>0</v>
      </c>
      <c r="M24" s="284">
        <f t="shared" ref="M24:AE24" si="6">SUM(M25,M28)</f>
        <v>0</v>
      </c>
      <c r="N24" s="284">
        <f t="shared" si="6"/>
        <v>0</v>
      </c>
      <c r="O24" s="284">
        <f t="shared" si="6"/>
        <v>0</v>
      </c>
      <c r="P24" s="284">
        <f t="shared" si="6"/>
        <v>0</v>
      </c>
      <c r="Q24" s="284">
        <f t="shared" si="6"/>
        <v>0</v>
      </c>
      <c r="R24" s="284">
        <f t="shared" si="6"/>
        <v>0</v>
      </c>
      <c r="S24" s="284">
        <f t="shared" si="6"/>
        <v>0</v>
      </c>
      <c r="T24" s="284">
        <f t="shared" si="6"/>
        <v>0</v>
      </c>
      <c r="U24" s="284">
        <f t="shared" si="6"/>
        <v>0</v>
      </c>
      <c r="V24" s="284">
        <f t="shared" si="6"/>
        <v>0</v>
      </c>
      <c r="W24" s="284">
        <f t="shared" si="6"/>
        <v>0</v>
      </c>
      <c r="X24" s="284">
        <f t="shared" si="6"/>
        <v>0</v>
      </c>
      <c r="Y24" s="284">
        <f t="shared" si="6"/>
        <v>0</v>
      </c>
      <c r="Z24" s="284">
        <f t="shared" si="6"/>
        <v>0</v>
      </c>
      <c r="AA24" s="284">
        <f t="shared" si="6"/>
        <v>0</v>
      </c>
      <c r="AB24" s="284">
        <f t="shared" si="6"/>
        <v>0</v>
      </c>
      <c r="AC24" s="284">
        <f t="shared" si="6"/>
        <v>0</v>
      </c>
      <c r="AD24" s="284">
        <f t="shared" si="6"/>
        <v>0</v>
      </c>
      <c r="AE24" s="284">
        <f t="shared" si="6"/>
        <v>0</v>
      </c>
    </row>
    <row r="25" spans="1:59" ht="18" customHeight="1" x14ac:dyDescent="0.4">
      <c r="B25" s="233"/>
      <c r="C25" s="58" t="s">
        <v>517</v>
      </c>
      <c r="D25" s="255"/>
      <c r="E25" s="224"/>
      <c r="F25" s="224"/>
      <c r="G25" s="224"/>
      <c r="H25" s="224"/>
      <c r="I25" s="436"/>
      <c r="J25" s="436"/>
      <c r="K25" s="505"/>
      <c r="L25" s="281">
        <f>SUM(L26:L27)</f>
        <v>0</v>
      </c>
      <c r="M25" s="281">
        <f t="shared" ref="M25:AE25" si="7">SUM(M26:M27)</f>
        <v>0</v>
      </c>
      <c r="N25" s="281">
        <f t="shared" si="7"/>
        <v>0</v>
      </c>
      <c r="O25" s="281">
        <f t="shared" si="7"/>
        <v>0</v>
      </c>
      <c r="P25" s="281">
        <f t="shared" si="7"/>
        <v>0</v>
      </c>
      <c r="Q25" s="281">
        <f t="shared" si="7"/>
        <v>0</v>
      </c>
      <c r="R25" s="281">
        <f t="shared" si="7"/>
        <v>0</v>
      </c>
      <c r="S25" s="281">
        <f t="shared" si="7"/>
        <v>0</v>
      </c>
      <c r="T25" s="281">
        <f t="shared" si="7"/>
        <v>0</v>
      </c>
      <c r="U25" s="281">
        <f t="shared" si="7"/>
        <v>0</v>
      </c>
      <c r="V25" s="281">
        <f t="shared" si="7"/>
        <v>0</v>
      </c>
      <c r="W25" s="281">
        <f t="shared" si="7"/>
        <v>0</v>
      </c>
      <c r="X25" s="281">
        <f t="shared" si="7"/>
        <v>0</v>
      </c>
      <c r="Y25" s="281">
        <f t="shared" si="7"/>
        <v>0</v>
      </c>
      <c r="Z25" s="281">
        <f t="shared" si="7"/>
        <v>0</v>
      </c>
      <c r="AA25" s="281">
        <f t="shared" si="7"/>
        <v>0</v>
      </c>
      <c r="AB25" s="281">
        <f t="shared" si="7"/>
        <v>0</v>
      </c>
      <c r="AC25" s="281">
        <f t="shared" si="7"/>
        <v>0</v>
      </c>
      <c r="AD25" s="281">
        <f t="shared" si="7"/>
        <v>0</v>
      </c>
      <c r="AE25" s="281">
        <f t="shared" si="7"/>
        <v>0</v>
      </c>
    </row>
    <row r="26" spans="1:59" ht="18" customHeight="1" x14ac:dyDescent="0.4">
      <c r="B26" s="233"/>
      <c r="C26" s="60"/>
      <c r="D26" s="28" t="s">
        <v>28</v>
      </c>
      <c r="E26" s="435"/>
      <c r="F26" s="435"/>
      <c r="G26" s="435"/>
      <c r="H26" s="435"/>
      <c r="I26" s="408" t="s">
        <v>630</v>
      </c>
      <c r="J26" s="504"/>
      <c r="K26" s="407" t="s">
        <v>629</v>
      </c>
      <c r="L26" s="282"/>
      <c r="M26" s="282"/>
      <c r="N26" s="282"/>
      <c r="O26" s="282"/>
      <c r="P26" s="282"/>
      <c r="Q26" s="282"/>
      <c r="R26" s="282"/>
      <c r="S26" s="282"/>
      <c r="T26" s="282"/>
      <c r="U26" s="282"/>
      <c r="V26" s="282"/>
      <c r="W26" s="282"/>
      <c r="X26" s="282"/>
      <c r="Y26" s="282"/>
      <c r="Z26" s="282"/>
      <c r="AA26" s="282"/>
      <c r="AB26" s="282"/>
      <c r="AC26" s="282"/>
      <c r="AD26" s="282"/>
      <c r="AE26" s="282"/>
    </row>
    <row r="27" spans="1:59" ht="18" customHeight="1" x14ac:dyDescent="0.4">
      <c r="B27" s="233"/>
      <c r="C27" s="83"/>
      <c r="D27" s="28" t="s">
        <v>29</v>
      </c>
      <c r="E27" s="435"/>
      <c r="F27" s="435"/>
      <c r="G27" s="435"/>
      <c r="H27" s="435"/>
      <c r="I27" s="408" t="s">
        <v>630</v>
      </c>
      <c r="J27" s="504"/>
      <c r="K27" s="407" t="s">
        <v>629</v>
      </c>
      <c r="L27" s="282"/>
      <c r="M27" s="282"/>
      <c r="N27" s="282"/>
      <c r="O27" s="282"/>
      <c r="P27" s="282"/>
      <c r="Q27" s="282"/>
      <c r="R27" s="282"/>
      <c r="S27" s="282"/>
      <c r="T27" s="282"/>
      <c r="U27" s="282"/>
      <c r="V27" s="282"/>
      <c r="W27" s="282"/>
      <c r="X27" s="282"/>
      <c r="Y27" s="282"/>
      <c r="Z27" s="282"/>
      <c r="AA27" s="282"/>
      <c r="AB27" s="282"/>
      <c r="AC27" s="282"/>
      <c r="AD27" s="282"/>
      <c r="AE27" s="282"/>
    </row>
    <row r="28" spans="1:59" ht="18" customHeight="1" x14ac:dyDescent="0.4">
      <c r="B28" s="280"/>
      <c r="C28" s="58" t="s">
        <v>518</v>
      </c>
      <c r="D28" s="257"/>
      <c r="E28" s="258"/>
      <c r="F28" s="258"/>
      <c r="G28" s="258"/>
      <c r="H28" s="258"/>
      <c r="I28" s="326"/>
      <c r="J28" s="404"/>
      <c r="K28" s="405"/>
      <c r="L28" s="281">
        <f>SUM(L29,L31,L32,L38)</f>
        <v>0</v>
      </c>
      <c r="M28" s="281">
        <f t="shared" ref="M28:AE28" si="8">SUM(M29,M31,M32,M38)</f>
        <v>0</v>
      </c>
      <c r="N28" s="281">
        <f t="shared" si="8"/>
        <v>0</v>
      </c>
      <c r="O28" s="281">
        <f t="shared" si="8"/>
        <v>0</v>
      </c>
      <c r="P28" s="281">
        <f t="shared" si="8"/>
        <v>0</v>
      </c>
      <c r="Q28" s="281">
        <f t="shared" si="8"/>
        <v>0</v>
      </c>
      <c r="R28" s="281">
        <f t="shared" si="8"/>
        <v>0</v>
      </c>
      <c r="S28" s="281">
        <f t="shared" si="8"/>
        <v>0</v>
      </c>
      <c r="T28" s="281">
        <f t="shared" si="8"/>
        <v>0</v>
      </c>
      <c r="U28" s="281">
        <f t="shared" si="8"/>
        <v>0</v>
      </c>
      <c r="V28" s="281">
        <f t="shared" si="8"/>
        <v>0</v>
      </c>
      <c r="W28" s="281">
        <f t="shared" si="8"/>
        <v>0</v>
      </c>
      <c r="X28" s="281">
        <f t="shared" si="8"/>
        <v>0</v>
      </c>
      <c r="Y28" s="281">
        <f t="shared" si="8"/>
        <v>0</v>
      </c>
      <c r="Z28" s="281">
        <f t="shared" si="8"/>
        <v>0</v>
      </c>
      <c r="AA28" s="281">
        <f t="shared" si="8"/>
        <v>0</v>
      </c>
      <c r="AB28" s="281">
        <f t="shared" si="8"/>
        <v>0</v>
      </c>
      <c r="AC28" s="281">
        <f t="shared" si="8"/>
        <v>0</v>
      </c>
      <c r="AD28" s="281">
        <f t="shared" si="8"/>
        <v>0</v>
      </c>
      <c r="AE28" s="281">
        <f t="shared" si="8"/>
        <v>0</v>
      </c>
    </row>
    <row r="29" spans="1:59" s="9" customFormat="1" ht="18" customHeight="1" x14ac:dyDescent="0.4">
      <c r="B29" s="220"/>
      <c r="C29" s="56"/>
      <c r="D29" s="16" t="s">
        <v>445</v>
      </c>
      <c r="E29" s="55"/>
      <c r="F29" s="55"/>
      <c r="G29" s="55"/>
      <c r="H29" s="55"/>
      <c r="I29" s="408"/>
      <c r="J29" s="24"/>
      <c r="K29" s="403"/>
      <c r="L29" s="283">
        <f>SUM(L30)</f>
        <v>0</v>
      </c>
      <c r="M29" s="283">
        <f t="shared" ref="M29:AE29" si="9">SUM(M30)</f>
        <v>0</v>
      </c>
      <c r="N29" s="283">
        <f t="shared" si="9"/>
        <v>0</v>
      </c>
      <c r="O29" s="283">
        <f t="shared" si="9"/>
        <v>0</v>
      </c>
      <c r="P29" s="283">
        <f t="shared" si="9"/>
        <v>0</v>
      </c>
      <c r="Q29" s="283">
        <f t="shared" si="9"/>
        <v>0</v>
      </c>
      <c r="R29" s="283">
        <f t="shared" si="9"/>
        <v>0</v>
      </c>
      <c r="S29" s="283">
        <f t="shared" si="9"/>
        <v>0</v>
      </c>
      <c r="T29" s="283">
        <f t="shared" si="9"/>
        <v>0</v>
      </c>
      <c r="U29" s="283">
        <f t="shared" si="9"/>
        <v>0</v>
      </c>
      <c r="V29" s="283">
        <f t="shared" si="9"/>
        <v>0</v>
      </c>
      <c r="W29" s="283">
        <f t="shared" si="9"/>
        <v>0</v>
      </c>
      <c r="X29" s="283">
        <f t="shared" si="9"/>
        <v>0</v>
      </c>
      <c r="Y29" s="283">
        <f t="shared" si="9"/>
        <v>0</v>
      </c>
      <c r="Z29" s="283">
        <f t="shared" si="9"/>
        <v>0</v>
      </c>
      <c r="AA29" s="283">
        <f t="shared" si="9"/>
        <v>0</v>
      </c>
      <c r="AB29" s="283">
        <f t="shared" si="9"/>
        <v>0</v>
      </c>
      <c r="AC29" s="283">
        <f t="shared" si="9"/>
        <v>0</v>
      </c>
      <c r="AD29" s="283">
        <f t="shared" si="9"/>
        <v>0</v>
      </c>
      <c r="AE29" s="283">
        <f t="shared" si="9"/>
        <v>0</v>
      </c>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row>
    <row r="30" spans="1:59" s="113" customFormat="1" ht="18" customHeight="1" x14ac:dyDescent="0.4">
      <c r="A30" s="308"/>
      <c r="B30" s="220"/>
      <c r="C30" s="56"/>
      <c r="D30" s="17"/>
      <c r="E30" s="28" t="s">
        <v>455</v>
      </c>
      <c r="F30" s="24"/>
      <c r="G30" s="24"/>
      <c r="H30" s="24"/>
      <c r="I30" s="408"/>
      <c r="J30" s="24"/>
      <c r="K30" s="53"/>
      <c r="L30" s="282"/>
      <c r="M30" s="282"/>
      <c r="N30" s="282"/>
      <c r="O30" s="282"/>
      <c r="P30" s="282"/>
      <c r="Q30" s="282"/>
      <c r="R30" s="282"/>
      <c r="S30" s="282"/>
      <c r="T30" s="282"/>
      <c r="U30" s="282"/>
      <c r="V30" s="282"/>
      <c r="W30" s="282"/>
      <c r="X30" s="282"/>
      <c r="Y30" s="282"/>
      <c r="Z30" s="282"/>
      <c r="AA30" s="282"/>
      <c r="AB30" s="282"/>
      <c r="AC30" s="282"/>
      <c r="AD30" s="282"/>
      <c r="AE30" s="282"/>
      <c r="AF30" s="9"/>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1" spans="1:59" s="9" customFormat="1" ht="18" customHeight="1" x14ac:dyDescent="0.4">
      <c r="B31" s="220"/>
      <c r="C31" s="56"/>
      <c r="D31" s="16" t="s">
        <v>30</v>
      </c>
      <c r="E31" s="55"/>
      <c r="F31" s="55"/>
      <c r="G31" s="55"/>
      <c r="H31" s="55"/>
      <c r="I31" s="408"/>
      <c r="J31" s="24"/>
      <c r="K31" s="53"/>
      <c r="L31" s="282"/>
      <c r="M31" s="282"/>
      <c r="N31" s="282"/>
      <c r="O31" s="282"/>
      <c r="P31" s="282"/>
      <c r="Q31" s="282"/>
      <c r="R31" s="282"/>
      <c r="S31" s="282"/>
      <c r="T31" s="282"/>
      <c r="U31" s="282"/>
      <c r="V31" s="282"/>
      <c r="W31" s="282"/>
      <c r="X31" s="282"/>
      <c r="Y31" s="282"/>
      <c r="Z31" s="282"/>
      <c r="AA31" s="282"/>
      <c r="AB31" s="282"/>
      <c r="AC31" s="282"/>
      <c r="AD31" s="282"/>
      <c r="AE31" s="282"/>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row>
    <row r="32" spans="1:59" s="9" customFormat="1" ht="18" customHeight="1" x14ac:dyDescent="0.4">
      <c r="A32" s="309"/>
      <c r="B32" s="220"/>
      <c r="C32" s="60"/>
      <c r="D32" s="94" t="s">
        <v>468</v>
      </c>
      <c r="E32" s="23"/>
      <c r="F32" s="24"/>
      <c r="G32" s="24"/>
      <c r="H32" s="24"/>
      <c r="I32" s="408"/>
      <c r="J32" s="24"/>
      <c r="K32" s="403"/>
      <c r="L32" s="283">
        <f>SUM(L33:L37)</f>
        <v>0</v>
      </c>
      <c r="M32" s="283">
        <f t="shared" ref="M32:AE32" si="10">SUM(M33:M37)</f>
        <v>0</v>
      </c>
      <c r="N32" s="283">
        <f t="shared" si="10"/>
        <v>0</v>
      </c>
      <c r="O32" s="283">
        <f t="shared" si="10"/>
        <v>0</v>
      </c>
      <c r="P32" s="283">
        <f t="shared" si="10"/>
        <v>0</v>
      </c>
      <c r="Q32" s="283">
        <f t="shared" si="10"/>
        <v>0</v>
      </c>
      <c r="R32" s="283">
        <f t="shared" si="10"/>
        <v>0</v>
      </c>
      <c r="S32" s="283">
        <f t="shared" si="10"/>
        <v>0</v>
      </c>
      <c r="T32" s="283">
        <f t="shared" si="10"/>
        <v>0</v>
      </c>
      <c r="U32" s="283">
        <f t="shared" si="10"/>
        <v>0</v>
      </c>
      <c r="V32" s="283">
        <f t="shared" si="10"/>
        <v>0</v>
      </c>
      <c r="W32" s="283">
        <f t="shared" si="10"/>
        <v>0</v>
      </c>
      <c r="X32" s="283">
        <f t="shared" si="10"/>
        <v>0</v>
      </c>
      <c r="Y32" s="283">
        <f t="shared" si="10"/>
        <v>0</v>
      </c>
      <c r="Z32" s="283">
        <f t="shared" si="10"/>
        <v>0</v>
      </c>
      <c r="AA32" s="283">
        <f t="shared" si="10"/>
        <v>0</v>
      </c>
      <c r="AB32" s="283">
        <f t="shared" si="10"/>
        <v>0</v>
      </c>
      <c r="AC32" s="283">
        <f t="shared" si="10"/>
        <v>0</v>
      </c>
      <c r="AD32" s="283">
        <f t="shared" si="10"/>
        <v>0</v>
      </c>
      <c r="AE32" s="283">
        <f t="shared" si="10"/>
        <v>0</v>
      </c>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row>
    <row r="33" spans="1:59" s="9" customFormat="1" ht="18" customHeight="1" x14ac:dyDescent="0.4">
      <c r="A33" s="309"/>
      <c r="B33" s="220"/>
      <c r="C33" s="60"/>
      <c r="D33" s="30"/>
      <c r="E33" s="23" t="s">
        <v>469</v>
      </c>
      <c r="F33" s="24"/>
      <c r="G33" s="24"/>
      <c r="H33" s="24"/>
      <c r="I33" s="408"/>
      <c r="J33" s="24"/>
      <c r="K33" s="53"/>
      <c r="L33" s="282"/>
      <c r="M33" s="282"/>
      <c r="N33" s="282"/>
      <c r="O33" s="282"/>
      <c r="P33" s="282"/>
      <c r="Q33" s="282"/>
      <c r="R33" s="282"/>
      <c r="S33" s="282"/>
      <c r="T33" s="282"/>
      <c r="U33" s="282"/>
      <c r="V33" s="282"/>
      <c r="W33" s="282"/>
      <c r="X33" s="282"/>
      <c r="Y33" s="282"/>
      <c r="Z33" s="282"/>
      <c r="AA33" s="282"/>
      <c r="AB33" s="282"/>
      <c r="AC33" s="282"/>
      <c r="AD33" s="282"/>
      <c r="AE33" s="282"/>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row>
    <row r="34" spans="1:59" s="113" customFormat="1" ht="18" customHeight="1" x14ac:dyDescent="0.4">
      <c r="A34" s="308"/>
      <c r="B34" s="220"/>
      <c r="C34" s="56"/>
      <c r="D34" s="17"/>
      <c r="E34" s="28" t="s">
        <v>451</v>
      </c>
      <c r="F34" s="24"/>
      <c r="G34" s="24"/>
      <c r="H34" s="24"/>
      <c r="I34" s="408"/>
      <c r="J34" s="24"/>
      <c r="K34" s="403"/>
      <c r="L34" s="282"/>
      <c r="M34" s="282"/>
      <c r="N34" s="282"/>
      <c r="O34" s="282"/>
      <c r="P34" s="282"/>
      <c r="Q34" s="282"/>
      <c r="R34" s="282"/>
      <c r="S34" s="282"/>
      <c r="T34" s="282"/>
      <c r="U34" s="282"/>
      <c r="V34" s="282"/>
      <c r="W34" s="282"/>
      <c r="X34" s="282"/>
      <c r="Y34" s="282"/>
      <c r="Z34" s="282"/>
      <c r="AA34" s="282"/>
      <c r="AB34" s="282"/>
      <c r="AC34" s="282"/>
      <c r="AD34" s="282"/>
      <c r="AE34" s="282"/>
      <c r="AF34" s="9"/>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row>
    <row r="35" spans="1:59" s="9" customFormat="1" ht="18" customHeight="1" x14ac:dyDescent="0.4">
      <c r="A35" s="309"/>
      <c r="B35" s="220"/>
      <c r="C35" s="56"/>
      <c r="D35" s="17"/>
      <c r="E35" s="28" t="s">
        <v>452</v>
      </c>
      <c r="F35" s="24"/>
      <c r="G35" s="24"/>
      <c r="H35" s="24"/>
      <c r="I35" s="408"/>
      <c r="J35" s="24"/>
      <c r="K35" s="53"/>
      <c r="L35" s="282"/>
      <c r="M35" s="282"/>
      <c r="N35" s="282"/>
      <c r="O35" s="282"/>
      <c r="P35" s="282"/>
      <c r="Q35" s="282"/>
      <c r="R35" s="282"/>
      <c r="S35" s="282"/>
      <c r="T35" s="282"/>
      <c r="U35" s="282"/>
      <c r="V35" s="282"/>
      <c r="W35" s="282"/>
      <c r="X35" s="282"/>
      <c r="Y35" s="282"/>
      <c r="Z35" s="282"/>
      <c r="AA35" s="282"/>
      <c r="AB35" s="282"/>
      <c r="AC35" s="282"/>
      <c r="AD35" s="282"/>
      <c r="AE35" s="282"/>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row>
    <row r="36" spans="1:59" s="9" customFormat="1" ht="18" customHeight="1" x14ac:dyDescent="0.4">
      <c r="A36" s="309"/>
      <c r="B36" s="220"/>
      <c r="C36" s="56"/>
      <c r="D36" s="17"/>
      <c r="E36" s="28" t="s">
        <v>43</v>
      </c>
      <c r="F36" s="24"/>
      <c r="G36" s="24"/>
      <c r="H36" s="24"/>
      <c r="I36" s="408"/>
      <c r="J36" s="24"/>
      <c r="K36" s="403"/>
      <c r="L36" s="282"/>
      <c r="M36" s="282"/>
      <c r="N36" s="282"/>
      <c r="O36" s="282"/>
      <c r="P36" s="282"/>
      <c r="Q36" s="282"/>
      <c r="R36" s="282"/>
      <c r="S36" s="282"/>
      <c r="T36" s="282"/>
      <c r="U36" s="282"/>
      <c r="V36" s="282"/>
      <c r="W36" s="282"/>
      <c r="X36" s="282"/>
      <c r="Y36" s="282"/>
      <c r="Z36" s="282"/>
      <c r="AA36" s="282"/>
      <c r="AB36" s="282"/>
      <c r="AC36" s="282"/>
      <c r="AD36" s="282"/>
      <c r="AE36" s="282"/>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row>
    <row r="37" spans="1:59" s="113" customFormat="1" ht="18" customHeight="1" x14ac:dyDescent="0.4">
      <c r="A37" s="308"/>
      <c r="B37" s="220"/>
      <c r="C37" s="56"/>
      <c r="D37" s="17"/>
      <c r="E37" s="62" t="s">
        <v>44</v>
      </c>
      <c r="F37" s="55"/>
      <c r="G37" s="55"/>
      <c r="H37" s="55"/>
      <c r="I37" s="408"/>
      <c r="J37" s="24"/>
      <c r="K37" s="403"/>
      <c r="L37" s="282"/>
      <c r="M37" s="282"/>
      <c r="N37" s="282"/>
      <c r="O37" s="282"/>
      <c r="P37" s="282"/>
      <c r="Q37" s="282"/>
      <c r="R37" s="282"/>
      <c r="S37" s="282"/>
      <c r="T37" s="282"/>
      <c r="U37" s="282"/>
      <c r="V37" s="282"/>
      <c r="W37" s="282"/>
      <c r="X37" s="282"/>
      <c r="Y37" s="282"/>
      <c r="Z37" s="282"/>
      <c r="AA37" s="282"/>
      <c r="AB37" s="282"/>
      <c r="AC37" s="282"/>
      <c r="AD37" s="282"/>
      <c r="AE37" s="282"/>
      <c r="AF37" s="9"/>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row>
    <row r="38" spans="1:59" s="9" customFormat="1" ht="18" customHeight="1" x14ac:dyDescent="0.4">
      <c r="A38" s="309"/>
      <c r="B38" s="220"/>
      <c r="C38" s="56"/>
      <c r="D38" s="16" t="s">
        <v>446</v>
      </c>
      <c r="E38" s="31"/>
      <c r="F38" s="24"/>
      <c r="G38" s="24"/>
      <c r="H38" s="24"/>
      <c r="I38" s="408"/>
      <c r="J38" s="24"/>
      <c r="K38" s="53"/>
      <c r="L38" s="283">
        <f>SUM(L39:L41)</f>
        <v>0</v>
      </c>
      <c r="M38" s="283">
        <f t="shared" ref="M38:AE38" si="11">SUM(M39:M41)</f>
        <v>0</v>
      </c>
      <c r="N38" s="283">
        <f t="shared" si="11"/>
        <v>0</v>
      </c>
      <c r="O38" s="283">
        <f t="shared" si="11"/>
        <v>0</v>
      </c>
      <c r="P38" s="283">
        <f t="shared" si="11"/>
        <v>0</v>
      </c>
      <c r="Q38" s="283">
        <f t="shared" si="11"/>
        <v>0</v>
      </c>
      <c r="R38" s="283">
        <f t="shared" si="11"/>
        <v>0</v>
      </c>
      <c r="S38" s="283">
        <f t="shared" si="11"/>
        <v>0</v>
      </c>
      <c r="T38" s="283">
        <f t="shared" si="11"/>
        <v>0</v>
      </c>
      <c r="U38" s="283">
        <f t="shared" si="11"/>
        <v>0</v>
      </c>
      <c r="V38" s="283">
        <f t="shared" si="11"/>
        <v>0</v>
      </c>
      <c r="W38" s="283">
        <f t="shared" si="11"/>
        <v>0</v>
      </c>
      <c r="X38" s="283">
        <f t="shared" si="11"/>
        <v>0</v>
      </c>
      <c r="Y38" s="283">
        <f t="shared" si="11"/>
        <v>0</v>
      </c>
      <c r="Z38" s="283">
        <f t="shared" si="11"/>
        <v>0</v>
      </c>
      <c r="AA38" s="283">
        <f t="shared" si="11"/>
        <v>0</v>
      </c>
      <c r="AB38" s="283">
        <f t="shared" si="11"/>
        <v>0</v>
      </c>
      <c r="AC38" s="283">
        <f t="shared" si="11"/>
        <v>0</v>
      </c>
      <c r="AD38" s="283">
        <f t="shared" si="11"/>
        <v>0</v>
      </c>
      <c r="AE38" s="283">
        <f t="shared" si="11"/>
        <v>0</v>
      </c>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row>
    <row r="39" spans="1:59" s="9" customFormat="1" ht="18" customHeight="1" x14ac:dyDescent="0.4">
      <c r="A39" s="309"/>
      <c r="B39" s="220"/>
      <c r="C39" s="56"/>
      <c r="D39" s="17"/>
      <c r="E39" s="28" t="s">
        <v>453</v>
      </c>
      <c r="F39" s="24"/>
      <c r="G39" s="24"/>
      <c r="H39" s="24"/>
      <c r="I39" s="408"/>
      <c r="J39" s="24"/>
      <c r="K39" s="53"/>
      <c r="L39" s="282"/>
      <c r="M39" s="282"/>
      <c r="N39" s="282"/>
      <c r="O39" s="282"/>
      <c r="P39" s="282"/>
      <c r="Q39" s="282"/>
      <c r="R39" s="282"/>
      <c r="S39" s="282"/>
      <c r="T39" s="282"/>
      <c r="U39" s="282"/>
      <c r="V39" s="282"/>
      <c r="W39" s="282"/>
      <c r="X39" s="282"/>
      <c r="Y39" s="282"/>
      <c r="Z39" s="282"/>
      <c r="AA39" s="282"/>
      <c r="AB39" s="282"/>
      <c r="AC39" s="282"/>
      <c r="AD39" s="282"/>
      <c r="AE39" s="282"/>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row>
    <row r="40" spans="1:59" s="9" customFormat="1" ht="18" customHeight="1" x14ac:dyDescent="0.4">
      <c r="A40" s="309"/>
      <c r="B40" s="220"/>
      <c r="C40" s="56"/>
      <c r="D40" s="17"/>
      <c r="E40" s="28" t="s">
        <v>45</v>
      </c>
      <c r="F40" s="24"/>
      <c r="G40" s="24"/>
      <c r="H40" s="24"/>
      <c r="I40" s="408"/>
      <c r="J40" s="24"/>
      <c r="K40" s="403"/>
      <c r="L40" s="282"/>
      <c r="M40" s="282"/>
      <c r="N40" s="282"/>
      <c r="O40" s="282"/>
      <c r="P40" s="282"/>
      <c r="Q40" s="282"/>
      <c r="R40" s="282"/>
      <c r="S40" s="282"/>
      <c r="T40" s="282"/>
      <c r="U40" s="282"/>
      <c r="V40" s="282"/>
      <c r="W40" s="282"/>
      <c r="X40" s="282"/>
      <c r="Y40" s="282"/>
      <c r="Z40" s="282"/>
      <c r="AA40" s="282"/>
      <c r="AB40" s="282"/>
      <c r="AC40" s="282"/>
      <c r="AD40" s="282"/>
      <c r="AE40" s="282"/>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row>
    <row r="41" spans="1:59" s="9" customFormat="1" ht="18" customHeight="1" x14ac:dyDescent="0.4">
      <c r="A41" s="309"/>
      <c r="B41" s="221"/>
      <c r="C41" s="57"/>
      <c r="D41" s="27"/>
      <c r="E41" s="62"/>
      <c r="F41" s="24"/>
      <c r="G41" s="24"/>
      <c r="H41" s="24"/>
      <c r="I41" s="408"/>
      <c r="J41" s="24"/>
      <c r="K41" s="403"/>
      <c r="L41" s="282"/>
      <c r="M41" s="282"/>
      <c r="N41" s="282"/>
      <c r="O41" s="282"/>
      <c r="P41" s="282"/>
      <c r="Q41" s="282"/>
      <c r="R41" s="282"/>
      <c r="S41" s="282"/>
      <c r="T41" s="282"/>
      <c r="U41" s="282"/>
      <c r="V41" s="282"/>
      <c r="W41" s="282"/>
      <c r="X41" s="282"/>
      <c r="Y41" s="282"/>
      <c r="Z41" s="282"/>
      <c r="AA41" s="282"/>
      <c r="AB41" s="282"/>
      <c r="AC41" s="282"/>
      <c r="AD41" s="282"/>
      <c r="AE41" s="282"/>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row>
    <row r="42" spans="1:59" ht="18" customHeight="1" x14ac:dyDescent="0.4">
      <c r="B42" s="107"/>
      <c r="Y42" s="106"/>
      <c r="AE42" s="22"/>
    </row>
    <row r="43" spans="1:59" ht="18" customHeight="1" x14ac:dyDescent="0.4">
      <c r="B43" s="111" t="s">
        <v>715</v>
      </c>
      <c r="C43" s="111"/>
      <c r="D43" s="111"/>
      <c r="E43" s="111"/>
      <c r="Y43" s="106"/>
      <c r="AE43" s="22"/>
    </row>
    <row r="44" spans="1:59" ht="18" customHeight="1" x14ac:dyDescent="0.4">
      <c r="B44" s="111" t="s">
        <v>647</v>
      </c>
      <c r="C44" s="111"/>
      <c r="D44" s="111"/>
      <c r="E44" s="111"/>
      <c r="Y44" s="106"/>
      <c r="AE44" s="22"/>
    </row>
    <row r="45" spans="1:59" ht="18" customHeight="1" x14ac:dyDescent="0.4">
      <c r="A45" s="75"/>
      <c r="B45" s="111" t="s">
        <v>792</v>
      </c>
      <c r="C45" s="111"/>
      <c r="D45" s="111"/>
      <c r="E45" s="111"/>
      <c r="F45" s="101"/>
      <c r="G45" s="101"/>
      <c r="H45" s="101"/>
      <c r="I45" s="81"/>
      <c r="J45" s="433"/>
      <c r="K45" s="7"/>
    </row>
    <row r="46" spans="1:59" ht="18" customHeight="1" x14ac:dyDescent="0.4">
      <c r="A46" s="75"/>
      <c r="B46" s="111" t="s">
        <v>635</v>
      </c>
      <c r="C46" s="111"/>
      <c r="D46" s="111"/>
      <c r="E46" s="111"/>
      <c r="F46" s="101"/>
      <c r="G46" s="101"/>
      <c r="H46" s="101"/>
      <c r="I46" s="81"/>
      <c r="J46" s="433"/>
      <c r="K46" s="7"/>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28"/>
  <sheetViews>
    <sheetView view="pageBreakPreview" zoomScale="85" zoomScaleNormal="100" zoomScaleSheetLayoutView="85" workbookViewId="0"/>
  </sheetViews>
  <sheetFormatPr defaultColWidth="9" defaultRowHeight="18" customHeight="1" x14ac:dyDescent="0.4"/>
  <cols>
    <col min="1" max="7" width="3" style="4" customWidth="1"/>
    <col min="8" max="11" width="16.25" style="4" customWidth="1"/>
    <col min="12" max="31" width="11.625" style="4" customWidth="1"/>
    <col min="32" max="16384" width="9" style="4"/>
  </cols>
  <sheetData>
    <row r="1" spans="1:31" ht="18" customHeight="1" x14ac:dyDescent="0.4">
      <c r="A1" s="107" t="s">
        <v>678</v>
      </c>
    </row>
    <row r="2" spans="1:31" ht="18" customHeight="1" x14ac:dyDescent="0.4">
      <c r="A2" s="36"/>
      <c r="B2" s="36"/>
      <c r="C2" s="12"/>
      <c r="D2" s="12"/>
      <c r="E2" s="12"/>
      <c r="F2" s="13"/>
      <c r="G2" s="13"/>
      <c r="H2" s="13"/>
      <c r="I2" s="13"/>
      <c r="J2" s="13"/>
      <c r="K2" s="13"/>
      <c r="L2" s="13"/>
      <c r="M2" s="13"/>
      <c r="N2" s="14"/>
      <c r="O2" s="14"/>
    </row>
    <row r="3" spans="1:31" ht="18" customHeight="1" x14ac:dyDescent="0.4">
      <c r="B3" s="107" t="s">
        <v>641</v>
      </c>
      <c r="Y3" s="106"/>
      <c r="AE3" s="65" t="s">
        <v>710</v>
      </c>
    </row>
    <row r="4" spans="1:31" ht="18" customHeight="1" x14ac:dyDescent="0.4">
      <c r="B4" s="107"/>
      <c r="K4" s="51"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31" ht="18" customHeight="1" x14ac:dyDescent="0.4">
      <c r="B5" s="107"/>
      <c r="K5" s="51"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31" ht="18" customHeight="1" x14ac:dyDescent="0.4">
      <c r="B6" s="148" t="s">
        <v>33</v>
      </c>
      <c r="C6" s="201"/>
      <c r="D6" s="202"/>
      <c r="E6" s="202"/>
      <c r="F6" s="202"/>
      <c r="G6" s="202"/>
      <c r="H6" s="202"/>
      <c r="I6" s="202"/>
      <c r="J6" s="202"/>
      <c r="K6" s="203"/>
      <c r="L6" s="271"/>
      <c r="M6" s="271"/>
      <c r="N6" s="271"/>
      <c r="O6" s="271"/>
      <c r="P6" s="271"/>
      <c r="Q6" s="271"/>
      <c r="R6" s="271"/>
      <c r="S6" s="271"/>
      <c r="T6" s="271"/>
      <c r="U6" s="271"/>
      <c r="V6" s="271"/>
      <c r="W6" s="271"/>
      <c r="X6" s="271"/>
      <c r="Y6" s="271"/>
      <c r="Z6" s="271"/>
      <c r="AA6" s="271"/>
      <c r="AB6" s="271"/>
      <c r="AC6" s="271"/>
      <c r="AD6" s="271"/>
      <c r="AE6" s="271"/>
    </row>
    <row r="7" spans="1:31" ht="18" customHeight="1" x14ac:dyDescent="0.4">
      <c r="B7" s="98"/>
      <c r="C7" s="58" t="s">
        <v>642</v>
      </c>
      <c r="D7" s="255"/>
      <c r="E7" s="225"/>
      <c r="F7" s="225"/>
      <c r="G7" s="225"/>
      <c r="H7" s="225"/>
      <c r="I7" s="272"/>
      <c r="J7" s="272"/>
      <c r="K7" s="273"/>
      <c r="L7" s="281">
        <f t="shared" ref="L7:AE7" si="0">SUM(L8,L20)</f>
        <v>0</v>
      </c>
      <c r="M7" s="281">
        <f t="shared" si="0"/>
        <v>0</v>
      </c>
      <c r="N7" s="281">
        <f t="shared" si="0"/>
        <v>0</v>
      </c>
      <c r="O7" s="281">
        <f t="shared" si="0"/>
        <v>0</v>
      </c>
      <c r="P7" s="281">
        <f t="shared" si="0"/>
        <v>0</v>
      </c>
      <c r="Q7" s="281">
        <f t="shared" si="0"/>
        <v>0</v>
      </c>
      <c r="R7" s="281">
        <f t="shared" si="0"/>
        <v>0</v>
      </c>
      <c r="S7" s="281">
        <f t="shared" si="0"/>
        <v>0</v>
      </c>
      <c r="T7" s="281">
        <f t="shared" si="0"/>
        <v>0</v>
      </c>
      <c r="U7" s="281">
        <f t="shared" si="0"/>
        <v>0</v>
      </c>
      <c r="V7" s="281">
        <f t="shared" si="0"/>
        <v>0</v>
      </c>
      <c r="W7" s="281">
        <f t="shared" si="0"/>
        <v>0</v>
      </c>
      <c r="X7" s="281">
        <f t="shared" si="0"/>
        <v>0</v>
      </c>
      <c r="Y7" s="281">
        <f t="shared" si="0"/>
        <v>0</v>
      </c>
      <c r="Z7" s="281">
        <f t="shared" si="0"/>
        <v>0</v>
      </c>
      <c r="AA7" s="281">
        <f t="shared" si="0"/>
        <v>0</v>
      </c>
      <c r="AB7" s="281">
        <f t="shared" si="0"/>
        <v>0</v>
      </c>
      <c r="AC7" s="281">
        <f t="shared" si="0"/>
        <v>0</v>
      </c>
      <c r="AD7" s="281">
        <f t="shared" si="0"/>
        <v>0</v>
      </c>
      <c r="AE7" s="281">
        <f t="shared" si="0"/>
        <v>0</v>
      </c>
    </row>
    <row r="8" spans="1:31" ht="18" customHeight="1" x14ac:dyDescent="0.4">
      <c r="B8" s="98"/>
      <c r="C8" s="60"/>
      <c r="D8" s="16" t="s">
        <v>648</v>
      </c>
      <c r="E8" s="70"/>
      <c r="F8" s="70"/>
      <c r="G8" s="70"/>
      <c r="H8" s="70"/>
      <c r="I8" s="268"/>
      <c r="J8" s="268"/>
      <c r="K8" s="269"/>
      <c r="L8" s="283">
        <f t="shared" ref="L8" si="1">SUM(L9,L14)</f>
        <v>0</v>
      </c>
      <c r="M8" s="283">
        <f t="shared" ref="M8:AE8" si="2">SUM(M9,M14)</f>
        <v>0</v>
      </c>
      <c r="N8" s="283">
        <f t="shared" si="2"/>
        <v>0</v>
      </c>
      <c r="O8" s="283">
        <f t="shared" si="2"/>
        <v>0</v>
      </c>
      <c r="P8" s="283">
        <f t="shared" si="2"/>
        <v>0</v>
      </c>
      <c r="Q8" s="283">
        <f t="shared" si="2"/>
        <v>0</v>
      </c>
      <c r="R8" s="283">
        <f t="shared" si="2"/>
        <v>0</v>
      </c>
      <c r="S8" s="283">
        <f t="shared" si="2"/>
        <v>0</v>
      </c>
      <c r="T8" s="283">
        <f t="shared" si="2"/>
        <v>0</v>
      </c>
      <c r="U8" s="283">
        <f t="shared" si="2"/>
        <v>0</v>
      </c>
      <c r="V8" s="283">
        <f t="shared" si="2"/>
        <v>0</v>
      </c>
      <c r="W8" s="283">
        <f t="shared" si="2"/>
        <v>0</v>
      </c>
      <c r="X8" s="283">
        <f t="shared" si="2"/>
        <v>0</v>
      </c>
      <c r="Y8" s="283">
        <f t="shared" si="2"/>
        <v>0</v>
      </c>
      <c r="Z8" s="283">
        <f t="shared" si="2"/>
        <v>0</v>
      </c>
      <c r="AA8" s="283">
        <f t="shared" si="2"/>
        <v>0</v>
      </c>
      <c r="AB8" s="283">
        <f t="shared" si="2"/>
        <v>0</v>
      </c>
      <c r="AC8" s="283">
        <f t="shared" si="2"/>
        <v>0</v>
      </c>
      <c r="AD8" s="283">
        <f t="shared" si="2"/>
        <v>0</v>
      </c>
      <c r="AE8" s="283">
        <f t="shared" si="2"/>
        <v>0</v>
      </c>
    </row>
    <row r="9" spans="1:31" ht="18" customHeight="1" x14ac:dyDescent="0.4">
      <c r="B9" s="98"/>
      <c r="C9" s="60"/>
      <c r="D9" s="30"/>
      <c r="E9" s="69" t="s">
        <v>654</v>
      </c>
      <c r="F9" s="70"/>
      <c r="G9" s="70"/>
      <c r="H9" s="70"/>
      <c r="I9" s="268"/>
      <c r="J9" s="268"/>
      <c r="K9" s="269"/>
      <c r="L9" s="283">
        <f t="shared" ref="L9:AE9" si="3">SUM(L10:L10)</f>
        <v>0</v>
      </c>
      <c r="M9" s="283">
        <f t="shared" si="3"/>
        <v>0</v>
      </c>
      <c r="N9" s="283">
        <f t="shared" si="3"/>
        <v>0</v>
      </c>
      <c r="O9" s="283">
        <f t="shared" si="3"/>
        <v>0</v>
      </c>
      <c r="P9" s="283">
        <f t="shared" si="3"/>
        <v>0</v>
      </c>
      <c r="Q9" s="283">
        <f t="shared" si="3"/>
        <v>0</v>
      </c>
      <c r="R9" s="283">
        <f t="shared" si="3"/>
        <v>0</v>
      </c>
      <c r="S9" s="283">
        <f t="shared" si="3"/>
        <v>0</v>
      </c>
      <c r="T9" s="283">
        <f t="shared" si="3"/>
        <v>0</v>
      </c>
      <c r="U9" s="283">
        <f t="shared" si="3"/>
        <v>0</v>
      </c>
      <c r="V9" s="283">
        <f t="shared" si="3"/>
        <v>0</v>
      </c>
      <c r="W9" s="283">
        <f t="shared" si="3"/>
        <v>0</v>
      </c>
      <c r="X9" s="283">
        <f t="shared" si="3"/>
        <v>0</v>
      </c>
      <c r="Y9" s="283">
        <f t="shared" si="3"/>
        <v>0</v>
      </c>
      <c r="Z9" s="283">
        <f t="shared" si="3"/>
        <v>0</v>
      </c>
      <c r="AA9" s="283">
        <f t="shared" si="3"/>
        <v>0</v>
      </c>
      <c r="AB9" s="283">
        <f t="shared" si="3"/>
        <v>0</v>
      </c>
      <c r="AC9" s="283">
        <f t="shared" si="3"/>
        <v>0</v>
      </c>
      <c r="AD9" s="283">
        <f t="shared" si="3"/>
        <v>0</v>
      </c>
      <c r="AE9" s="283">
        <f t="shared" si="3"/>
        <v>0</v>
      </c>
    </row>
    <row r="10" spans="1:31" ht="18" customHeight="1" x14ac:dyDescent="0.4">
      <c r="B10" s="98"/>
      <c r="C10" s="60"/>
      <c r="D10" s="30"/>
      <c r="E10" s="30"/>
      <c r="F10" s="17" t="s">
        <v>495</v>
      </c>
      <c r="G10" s="18"/>
      <c r="H10" s="18"/>
      <c r="I10" s="268"/>
      <c r="J10" s="268"/>
      <c r="K10" s="269"/>
      <c r="L10" s="283">
        <f>SUM(L11:L13)</f>
        <v>0</v>
      </c>
      <c r="M10" s="283">
        <f t="shared" ref="M10:AE10" si="4">SUM(M11:M13)</f>
        <v>0</v>
      </c>
      <c r="N10" s="283">
        <f t="shared" si="4"/>
        <v>0</v>
      </c>
      <c r="O10" s="283">
        <f t="shared" si="4"/>
        <v>0</v>
      </c>
      <c r="P10" s="283">
        <f t="shared" si="4"/>
        <v>0</v>
      </c>
      <c r="Q10" s="283">
        <f t="shared" si="4"/>
        <v>0</v>
      </c>
      <c r="R10" s="283">
        <f t="shared" si="4"/>
        <v>0</v>
      </c>
      <c r="S10" s="283">
        <f t="shared" si="4"/>
        <v>0</v>
      </c>
      <c r="T10" s="283">
        <f t="shared" si="4"/>
        <v>0</v>
      </c>
      <c r="U10" s="283">
        <f t="shared" si="4"/>
        <v>0</v>
      </c>
      <c r="V10" s="283">
        <f t="shared" si="4"/>
        <v>0</v>
      </c>
      <c r="W10" s="283">
        <f t="shared" si="4"/>
        <v>0</v>
      </c>
      <c r="X10" s="283">
        <f t="shared" si="4"/>
        <v>0</v>
      </c>
      <c r="Y10" s="283">
        <f t="shared" si="4"/>
        <v>0</v>
      </c>
      <c r="Z10" s="283">
        <f t="shared" si="4"/>
        <v>0</v>
      </c>
      <c r="AA10" s="283">
        <f t="shared" si="4"/>
        <v>0</v>
      </c>
      <c r="AB10" s="283">
        <f t="shared" si="4"/>
        <v>0</v>
      </c>
      <c r="AC10" s="283">
        <f t="shared" si="4"/>
        <v>0</v>
      </c>
      <c r="AD10" s="283">
        <f t="shared" si="4"/>
        <v>0</v>
      </c>
      <c r="AE10" s="283">
        <f t="shared" si="4"/>
        <v>0</v>
      </c>
    </row>
    <row r="11" spans="1:31" ht="18" customHeight="1" x14ac:dyDescent="0.4">
      <c r="B11" s="98"/>
      <c r="C11" s="60"/>
      <c r="D11" s="30"/>
      <c r="E11" s="30"/>
      <c r="F11" s="30"/>
      <c r="G11" s="27" t="s">
        <v>36</v>
      </c>
      <c r="H11" s="18"/>
      <c r="I11" s="268"/>
      <c r="J11" s="268"/>
      <c r="K11" s="269"/>
      <c r="L11" s="283">
        <f>'【様式Ａ－７－４】固定費・変動費の内訳'!L$8*'【様式Ａ－７－１】計画給水量'!L381/'【様式Ａ－７－１】計画給水量'!L$376</f>
        <v>0</v>
      </c>
      <c r="M11" s="283">
        <f>'【様式Ａ－７－４】固定費・変動費の内訳'!M$8*'【様式Ａ－７－１】計画給水量'!M381/'【様式Ａ－７－１】計画給水量'!M$376</f>
        <v>0</v>
      </c>
      <c r="N11" s="283">
        <f>'【様式Ａ－７－４】固定費・変動費の内訳'!N$8*'【様式Ａ－７－１】計画給水量'!N381/'【様式Ａ－７－１】計画給水量'!N$376</f>
        <v>0</v>
      </c>
      <c r="O11" s="283">
        <f>'【様式Ａ－７－４】固定費・変動費の内訳'!O$8*'【様式Ａ－７－１】計画給水量'!O381/'【様式Ａ－７－１】計画給水量'!O$376</f>
        <v>0</v>
      </c>
      <c r="P11" s="283">
        <f>'【様式Ａ－７－４】固定費・変動費の内訳'!P$8*'【様式Ａ－７－１】計画給水量'!P381/'【様式Ａ－７－１】計画給水量'!P$376</f>
        <v>0</v>
      </c>
      <c r="Q11" s="283">
        <f>'【様式Ａ－７－４】固定費・変動費の内訳'!Q$8*'【様式Ａ－７－１】計画給水量'!Q381/'【様式Ａ－７－１】計画給水量'!Q$376</f>
        <v>0</v>
      </c>
      <c r="R11" s="283">
        <f>'【様式Ａ－７－４】固定費・変動費の内訳'!R$8*'【様式Ａ－７－１】計画給水量'!R381/'【様式Ａ－７－１】計画給水量'!R$376</f>
        <v>0</v>
      </c>
      <c r="S11" s="283">
        <f>'【様式Ａ－７－４】固定費・変動費の内訳'!S$8*'【様式Ａ－７－１】計画給水量'!S381/'【様式Ａ－７－１】計画給水量'!S$376</f>
        <v>0</v>
      </c>
      <c r="T11" s="283">
        <f>'【様式Ａ－７－４】固定費・変動費の内訳'!T$8*'【様式Ａ－７－１】計画給水量'!T381/'【様式Ａ－７－１】計画給水量'!T$376</f>
        <v>0</v>
      </c>
      <c r="U11" s="283">
        <f>'【様式Ａ－７－４】固定費・変動費の内訳'!U$8*'【様式Ａ－７－１】計画給水量'!U381/'【様式Ａ－７－１】計画給水量'!U$376</f>
        <v>0</v>
      </c>
      <c r="V11" s="283">
        <f>'【様式Ａ－７－４】固定費・変動費の内訳'!V$8*'【様式Ａ－７－１】計画給水量'!V381/'【様式Ａ－７－１】計画給水量'!V$376</f>
        <v>0</v>
      </c>
      <c r="W11" s="283">
        <f>'【様式Ａ－７－４】固定費・変動費の内訳'!W$8*'【様式Ａ－７－１】計画給水量'!W381/'【様式Ａ－７－１】計画給水量'!W$376</f>
        <v>0</v>
      </c>
      <c r="X11" s="283">
        <f>'【様式Ａ－７－４】固定費・変動費の内訳'!X$8*'【様式Ａ－７－１】計画給水量'!X381/'【様式Ａ－７－１】計画給水量'!X$376</f>
        <v>0</v>
      </c>
      <c r="Y11" s="283">
        <f>'【様式Ａ－７－４】固定費・変動費の内訳'!Y$8*'【様式Ａ－７－１】計画給水量'!Y381/'【様式Ａ－７－１】計画給水量'!Y$376</f>
        <v>0</v>
      </c>
      <c r="Z11" s="283">
        <f>'【様式Ａ－７－４】固定費・変動費の内訳'!Z$8*'【様式Ａ－７－１】計画給水量'!Z381/'【様式Ａ－７－１】計画給水量'!Z$376</f>
        <v>0</v>
      </c>
      <c r="AA11" s="283">
        <f>'【様式Ａ－７－４】固定費・変動費の内訳'!AA$8*'【様式Ａ－７－１】計画給水量'!AA381/'【様式Ａ－７－１】計画給水量'!AA$376</f>
        <v>0</v>
      </c>
      <c r="AB11" s="283">
        <f>'【様式Ａ－７－４】固定費・変動費の内訳'!AB$8*'【様式Ａ－７－１】計画給水量'!AB381/'【様式Ａ－７－１】計画給水量'!AB$376</f>
        <v>0</v>
      </c>
      <c r="AC11" s="283">
        <f>'【様式Ａ－７－４】固定費・変動費の内訳'!AC$8*'【様式Ａ－７－１】計画給水量'!AC381/'【様式Ａ－７－１】計画給水量'!AC$376</f>
        <v>0</v>
      </c>
      <c r="AD11" s="283">
        <f>'【様式Ａ－７－４】固定費・変動費の内訳'!AD$8*'【様式Ａ－７－１】計画給水量'!AD381/'【様式Ａ－７－１】計画給水量'!AD$376</f>
        <v>0</v>
      </c>
      <c r="AE11" s="283">
        <f>'【様式Ａ－７－４】固定費・変動費の内訳'!AE$8*'【様式Ａ－７－１】計画給水量'!AE381/'【様式Ａ－７－１】計画給水量'!AE$376</f>
        <v>0</v>
      </c>
    </row>
    <row r="12" spans="1:31" ht="18" customHeight="1" x14ac:dyDescent="0.4">
      <c r="B12" s="98"/>
      <c r="C12" s="60"/>
      <c r="D12" s="30"/>
      <c r="E12" s="30"/>
      <c r="F12" s="30"/>
      <c r="G12" s="27" t="s">
        <v>34</v>
      </c>
      <c r="H12" s="18"/>
      <c r="I12" s="268"/>
      <c r="J12" s="268"/>
      <c r="K12" s="269"/>
      <c r="L12" s="283">
        <f>'【様式Ａ－７－４】固定費・変動費の内訳'!L$8*'【様式Ａ－７－１】計画給水量'!L382/'【様式Ａ－７－１】計画給水量'!L$376</f>
        <v>0</v>
      </c>
      <c r="M12" s="283">
        <f>'【様式Ａ－７－４】固定費・変動費の内訳'!M$8*'【様式Ａ－７－１】計画給水量'!M382/'【様式Ａ－７－１】計画給水量'!M$376</f>
        <v>0</v>
      </c>
      <c r="N12" s="283">
        <f>'【様式Ａ－７－４】固定費・変動費の内訳'!N$8*'【様式Ａ－７－１】計画給水量'!N382/'【様式Ａ－７－１】計画給水量'!N$376</f>
        <v>0</v>
      </c>
      <c r="O12" s="283">
        <f>'【様式Ａ－７－４】固定費・変動費の内訳'!O$8*'【様式Ａ－７－１】計画給水量'!O382/'【様式Ａ－７－１】計画給水量'!O$376</f>
        <v>0</v>
      </c>
      <c r="P12" s="283">
        <f>'【様式Ａ－７－４】固定費・変動費の内訳'!P$8*'【様式Ａ－７－１】計画給水量'!P382/'【様式Ａ－７－１】計画給水量'!P$376</f>
        <v>0</v>
      </c>
      <c r="Q12" s="283">
        <f>'【様式Ａ－７－４】固定費・変動費の内訳'!Q$8*'【様式Ａ－７－１】計画給水量'!Q382/'【様式Ａ－７－１】計画給水量'!Q$376</f>
        <v>0</v>
      </c>
      <c r="R12" s="283">
        <f>'【様式Ａ－７－４】固定費・変動費の内訳'!R$8*'【様式Ａ－７－１】計画給水量'!R382/'【様式Ａ－７－１】計画給水量'!R$376</f>
        <v>0</v>
      </c>
      <c r="S12" s="283">
        <f>'【様式Ａ－７－４】固定費・変動費の内訳'!S$8*'【様式Ａ－７－１】計画給水量'!S382/'【様式Ａ－７－１】計画給水量'!S$376</f>
        <v>0</v>
      </c>
      <c r="T12" s="283">
        <f>'【様式Ａ－７－４】固定費・変動費の内訳'!T$8*'【様式Ａ－７－１】計画給水量'!T382/'【様式Ａ－７－１】計画給水量'!T$376</f>
        <v>0</v>
      </c>
      <c r="U12" s="283">
        <f>'【様式Ａ－７－４】固定費・変動費の内訳'!U$8*'【様式Ａ－７－１】計画給水量'!U382/'【様式Ａ－７－１】計画給水量'!U$376</f>
        <v>0</v>
      </c>
      <c r="V12" s="283">
        <f>'【様式Ａ－７－４】固定費・変動費の内訳'!V$8*'【様式Ａ－７－１】計画給水量'!V382/'【様式Ａ－７－１】計画給水量'!V$376</f>
        <v>0</v>
      </c>
      <c r="W12" s="283">
        <f>'【様式Ａ－７－４】固定費・変動費の内訳'!W$8*'【様式Ａ－７－１】計画給水量'!W382/'【様式Ａ－７－１】計画給水量'!W$376</f>
        <v>0</v>
      </c>
      <c r="X12" s="283">
        <f>'【様式Ａ－７－４】固定費・変動費の内訳'!X$8*'【様式Ａ－７－１】計画給水量'!X382/'【様式Ａ－７－１】計画給水量'!X$376</f>
        <v>0</v>
      </c>
      <c r="Y12" s="283">
        <f>'【様式Ａ－７－４】固定費・変動費の内訳'!Y$8*'【様式Ａ－７－１】計画給水量'!Y382/'【様式Ａ－７－１】計画給水量'!Y$376</f>
        <v>0</v>
      </c>
      <c r="Z12" s="283">
        <f>'【様式Ａ－７－４】固定費・変動費の内訳'!Z$8*'【様式Ａ－７－１】計画給水量'!Z382/'【様式Ａ－７－１】計画給水量'!Z$376</f>
        <v>0</v>
      </c>
      <c r="AA12" s="283">
        <f>'【様式Ａ－７－４】固定費・変動費の内訳'!AA$8*'【様式Ａ－７－１】計画給水量'!AA382/'【様式Ａ－７－１】計画給水量'!AA$376</f>
        <v>0</v>
      </c>
      <c r="AB12" s="283">
        <f>'【様式Ａ－７－４】固定費・変動費の内訳'!AB$8*'【様式Ａ－７－１】計画給水量'!AB382/'【様式Ａ－７－１】計画給水量'!AB$376</f>
        <v>0</v>
      </c>
      <c r="AC12" s="283">
        <f>'【様式Ａ－７－４】固定費・変動費の内訳'!AC$8*'【様式Ａ－７－１】計画給水量'!AC382/'【様式Ａ－７－１】計画給水量'!AC$376</f>
        <v>0</v>
      </c>
      <c r="AD12" s="283">
        <f>'【様式Ａ－７－４】固定費・変動費の内訳'!AD$8*'【様式Ａ－７－１】計画給水量'!AD382/'【様式Ａ－７－１】計画給水量'!AD$376</f>
        <v>0</v>
      </c>
      <c r="AE12" s="283">
        <f>'【様式Ａ－７－４】固定費・変動費の内訳'!AE$8*'【様式Ａ－７－１】計画給水量'!AE382/'【様式Ａ－７－１】計画給水量'!AE$376</f>
        <v>0</v>
      </c>
    </row>
    <row r="13" spans="1:31" ht="18" customHeight="1" x14ac:dyDescent="0.4">
      <c r="B13" s="98"/>
      <c r="C13" s="60"/>
      <c r="D13" s="30"/>
      <c r="E13" s="30"/>
      <c r="F13" s="54"/>
      <c r="G13" s="27" t="s">
        <v>35</v>
      </c>
      <c r="H13" s="18"/>
      <c r="I13" s="268"/>
      <c r="J13" s="268"/>
      <c r="K13" s="269"/>
      <c r="L13" s="283">
        <f>'【様式Ａ－７－４】固定費・変動費の内訳'!L$8*'【様式Ａ－７－１】計画給水量'!L383/'【様式Ａ－７－１】計画給水量'!L$376</f>
        <v>0</v>
      </c>
      <c r="M13" s="283">
        <f>'【様式Ａ－７－４】固定費・変動費の内訳'!M$8*'【様式Ａ－７－１】計画給水量'!M383/'【様式Ａ－７－１】計画給水量'!M$376</f>
        <v>0</v>
      </c>
      <c r="N13" s="283">
        <f>'【様式Ａ－７－４】固定費・変動費の内訳'!N$8*'【様式Ａ－７－１】計画給水量'!N383/'【様式Ａ－７－１】計画給水量'!N$376</f>
        <v>0</v>
      </c>
      <c r="O13" s="283">
        <f>'【様式Ａ－７－４】固定費・変動費の内訳'!O$8*'【様式Ａ－７－１】計画給水量'!O383/'【様式Ａ－７－１】計画給水量'!O$376</f>
        <v>0</v>
      </c>
      <c r="P13" s="283">
        <f>'【様式Ａ－７－４】固定費・変動費の内訳'!P$8*'【様式Ａ－７－１】計画給水量'!P383/'【様式Ａ－７－１】計画給水量'!P$376</f>
        <v>0</v>
      </c>
      <c r="Q13" s="283">
        <f>'【様式Ａ－７－４】固定費・変動費の内訳'!Q$8*'【様式Ａ－７－１】計画給水量'!Q383/'【様式Ａ－７－１】計画給水量'!Q$376</f>
        <v>0</v>
      </c>
      <c r="R13" s="283">
        <f>'【様式Ａ－７－４】固定費・変動費の内訳'!R$8*'【様式Ａ－７－１】計画給水量'!R383/'【様式Ａ－７－１】計画給水量'!R$376</f>
        <v>0</v>
      </c>
      <c r="S13" s="283">
        <f>'【様式Ａ－７－４】固定費・変動費の内訳'!S$8*'【様式Ａ－７－１】計画給水量'!S383/'【様式Ａ－７－１】計画給水量'!S$376</f>
        <v>0</v>
      </c>
      <c r="T13" s="283">
        <f>'【様式Ａ－７－４】固定費・変動費の内訳'!T$8*'【様式Ａ－７－１】計画給水量'!T383/'【様式Ａ－７－１】計画給水量'!T$376</f>
        <v>0</v>
      </c>
      <c r="U13" s="283">
        <f>'【様式Ａ－７－４】固定費・変動費の内訳'!U$8*'【様式Ａ－７－１】計画給水量'!U383/'【様式Ａ－７－１】計画給水量'!U$376</f>
        <v>0</v>
      </c>
      <c r="V13" s="283">
        <f>'【様式Ａ－７－４】固定費・変動費の内訳'!V$8*'【様式Ａ－７－１】計画給水量'!V383/'【様式Ａ－７－１】計画給水量'!V$376</f>
        <v>0</v>
      </c>
      <c r="W13" s="283">
        <f>'【様式Ａ－７－４】固定費・変動費の内訳'!W$8*'【様式Ａ－７－１】計画給水量'!W383/'【様式Ａ－７－１】計画給水量'!W$376</f>
        <v>0</v>
      </c>
      <c r="X13" s="283">
        <f>'【様式Ａ－７－４】固定費・変動費の内訳'!X$8*'【様式Ａ－７－１】計画給水量'!X383/'【様式Ａ－７－１】計画給水量'!X$376</f>
        <v>0</v>
      </c>
      <c r="Y13" s="283">
        <f>'【様式Ａ－７－４】固定費・変動費の内訳'!Y$8*'【様式Ａ－７－１】計画給水量'!Y383/'【様式Ａ－７－１】計画給水量'!Y$376</f>
        <v>0</v>
      </c>
      <c r="Z13" s="283">
        <f>'【様式Ａ－７－４】固定費・変動費の内訳'!Z$8*'【様式Ａ－７－１】計画給水量'!Z383/'【様式Ａ－７－１】計画給水量'!Z$376</f>
        <v>0</v>
      </c>
      <c r="AA13" s="283">
        <f>'【様式Ａ－７－４】固定費・変動費の内訳'!AA$8*'【様式Ａ－７－１】計画給水量'!AA383/'【様式Ａ－７－１】計画給水量'!AA$376</f>
        <v>0</v>
      </c>
      <c r="AB13" s="283">
        <f>'【様式Ａ－７－４】固定費・変動費の内訳'!AB$8*'【様式Ａ－７－１】計画給水量'!AB383/'【様式Ａ－７－１】計画給水量'!AB$376</f>
        <v>0</v>
      </c>
      <c r="AC13" s="283">
        <f>'【様式Ａ－７－４】固定費・変動費の内訳'!AC$8*'【様式Ａ－７－１】計画給水量'!AC383/'【様式Ａ－７－１】計画給水量'!AC$376</f>
        <v>0</v>
      </c>
      <c r="AD13" s="283">
        <f>'【様式Ａ－７－４】固定費・変動費の内訳'!AD$8*'【様式Ａ－７－１】計画給水量'!AD383/'【様式Ａ－７－１】計画給水量'!AD$376</f>
        <v>0</v>
      </c>
      <c r="AE13" s="283">
        <f>'【様式Ａ－７－４】固定費・変動費の内訳'!AE$8*'【様式Ａ－７－１】計画給水量'!AE383/'【様式Ａ－７－１】計画給水量'!AE$376</f>
        <v>0</v>
      </c>
    </row>
    <row r="14" spans="1:31" ht="18" customHeight="1" x14ac:dyDescent="0.4">
      <c r="B14" s="98"/>
      <c r="C14" s="60"/>
      <c r="D14" s="30"/>
      <c r="E14" s="69" t="s">
        <v>655</v>
      </c>
      <c r="F14" s="70"/>
      <c r="G14" s="70"/>
      <c r="H14" s="70"/>
      <c r="I14" s="268"/>
      <c r="J14" s="268"/>
      <c r="K14" s="269"/>
      <c r="L14" s="283">
        <f t="shared" ref="L14:AE14" si="5">SUM(L15:L15)</f>
        <v>0</v>
      </c>
      <c r="M14" s="283">
        <f t="shared" si="5"/>
        <v>0</v>
      </c>
      <c r="N14" s="283">
        <f t="shared" si="5"/>
        <v>0</v>
      </c>
      <c r="O14" s="283">
        <f t="shared" si="5"/>
        <v>0</v>
      </c>
      <c r="P14" s="283">
        <f t="shared" si="5"/>
        <v>0</v>
      </c>
      <c r="Q14" s="283">
        <f t="shared" si="5"/>
        <v>0</v>
      </c>
      <c r="R14" s="283">
        <f t="shared" si="5"/>
        <v>0</v>
      </c>
      <c r="S14" s="283">
        <f t="shared" si="5"/>
        <v>0</v>
      </c>
      <c r="T14" s="283">
        <f t="shared" si="5"/>
        <v>0</v>
      </c>
      <c r="U14" s="283">
        <f t="shared" si="5"/>
        <v>0</v>
      </c>
      <c r="V14" s="283">
        <f t="shared" si="5"/>
        <v>0</v>
      </c>
      <c r="W14" s="283">
        <f t="shared" si="5"/>
        <v>0</v>
      </c>
      <c r="X14" s="283">
        <f t="shared" si="5"/>
        <v>0</v>
      </c>
      <c r="Y14" s="283">
        <f t="shared" si="5"/>
        <v>0</v>
      </c>
      <c r="Z14" s="283">
        <f t="shared" si="5"/>
        <v>0</v>
      </c>
      <c r="AA14" s="283">
        <f t="shared" si="5"/>
        <v>0</v>
      </c>
      <c r="AB14" s="283">
        <f t="shared" si="5"/>
        <v>0</v>
      </c>
      <c r="AC14" s="283">
        <f t="shared" si="5"/>
        <v>0</v>
      </c>
      <c r="AD14" s="283">
        <f t="shared" si="5"/>
        <v>0</v>
      </c>
      <c r="AE14" s="283">
        <f t="shared" si="5"/>
        <v>0</v>
      </c>
    </row>
    <row r="15" spans="1:31" ht="18" customHeight="1" x14ac:dyDescent="0.4">
      <c r="B15" s="98"/>
      <c r="C15" s="60"/>
      <c r="D15" s="30"/>
      <c r="E15" s="30"/>
      <c r="F15" s="17" t="s">
        <v>495</v>
      </c>
      <c r="G15" s="18"/>
      <c r="H15" s="18"/>
      <c r="I15" s="268"/>
      <c r="J15" s="268"/>
      <c r="K15" s="269"/>
      <c r="L15" s="283">
        <f>SUM(L16:L18)</f>
        <v>0</v>
      </c>
      <c r="M15" s="283">
        <f t="shared" ref="M15:AE15" si="6">SUM(M16:M18)</f>
        <v>0</v>
      </c>
      <c r="N15" s="283">
        <f t="shared" si="6"/>
        <v>0</v>
      </c>
      <c r="O15" s="283">
        <f t="shared" si="6"/>
        <v>0</v>
      </c>
      <c r="P15" s="283">
        <f t="shared" si="6"/>
        <v>0</v>
      </c>
      <c r="Q15" s="283">
        <f t="shared" si="6"/>
        <v>0</v>
      </c>
      <c r="R15" s="283">
        <f t="shared" si="6"/>
        <v>0</v>
      </c>
      <c r="S15" s="283">
        <f t="shared" si="6"/>
        <v>0</v>
      </c>
      <c r="T15" s="283">
        <f t="shared" si="6"/>
        <v>0</v>
      </c>
      <c r="U15" s="283">
        <f t="shared" si="6"/>
        <v>0</v>
      </c>
      <c r="V15" s="283">
        <f t="shared" si="6"/>
        <v>0</v>
      </c>
      <c r="W15" s="283">
        <f t="shared" si="6"/>
        <v>0</v>
      </c>
      <c r="X15" s="283">
        <f t="shared" si="6"/>
        <v>0</v>
      </c>
      <c r="Y15" s="283">
        <f t="shared" si="6"/>
        <v>0</v>
      </c>
      <c r="Z15" s="283">
        <f t="shared" si="6"/>
        <v>0</v>
      </c>
      <c r="AA15" s="283">
        <f t="shared" si="6"/>
        <v>0</v>
      </c>
      <c r="AB15" s="283">
        <f t="shared" si="6"/>
        <v>0</v>
      </c>
      <c r="AC15" s="283">
        <f t="shared" si="6"/>
        <v>0</v>
      </c>
      <c r="AD15" s="283">
        <f t="shared" si="6"/>
        <v>0</v>
      </c>
      <c r="AE15" s="283">
        <f t="shared" si="6"/>
        <v>0</v>
      </c>
    </row>
    <row r="16" spans="1:31" ht="18" customHeight="1" x14ac:dyDescent="0.4">
      <c r="B16" s="98"/>
      <c r="C16" s="60"/>
      <c r="D16" s="30"/>
      <c r="E16" s="30"/>
      <c r="F16" s="30"/>
      <c r="G16" s="27" t="s">
        <v>36</v>
      </c>
      <c r="H16" s="18"/>
      <c r="I16" s="268"/>
      <c r="J16" s="268"/>
      <c r="K16" s="269"/>
      <c r="L16" s="283">
        <f>'【様式Ａ－７－４】固定費・変動費の内訳'!L$9*'【様式Ａ－７－１】計画給水量'!L381/'【様式Ａ－７－１】計画給水量'!L$376</f>
        <v>0</v>
      </c>
      <c r="M16" s="283">
        <f>'【様式Ａ－７－４】固定費・変動費の内訳'!M$9*'【様式Ａ－７－１】計画給水量'!M381/'【様式Ａ－７－１】計画給水量'!M$376</f>
        <v>0</v>
      </c>
      <c r="N16" s="283">
        <f>'【様式Ａ－７－４】固定費・変動費の内訳'!N$9*'【様式Ａ－７－１】計画給水量'!N381/'【様式Ａ－７－１】計画給水量'!N$376</f>
        <v>0</v>
      </c>
      <c r="O16" s="283">
        <f>'【様式Ａ－７－４】固定費・変動費の内訳'!O$9*'【様式Ａ－７－１】計画給水量'!O381/'【様式Ａ－７－１】計画給水量'!O$376</f>
        <v>0</v>
      </c>
      <c r="P16" s="283">
        <f>'【様式Ａ－７－４】固定費・変動費の内訳'!P$9*'【様式Ａ－７－１】計画給水量'!P381/'【様式Ａ－７－１】計画給水量'!P$376</f>
        <v>0</v>
      </c>
      <c r="Q16" s="283">
        <f>'【様式Ａ－７－４】固定費・変動費の内訳'!Q$9*'【様式Ａ－７－１】計画給水量'!Q381/'【様式Ａ－７－１】計画給水量'!Q$376</f>
        <v>0</v>
      </c>
      <c r="R16" s="283">
        <f>'【様式Ａ－７－４】固定費・変動費の内訳'!R$9*'【様式Ａ－７－１】計画給水量'!R381/'【様式Ａ－７－１】計画給水量'!R$376</f>
        <v>0</v>
      </c>
      <c r="S16" s="283">
        <f>'【様式Ａ－７－４】固定費・変動費の内訳'!S$9*'【様式Ａ－７－１】計画給水量'!S381/'【様式Ａ－７－１】計画給水量'!S$376</f>
        <v>0</v>
      </c>
      <c r="T16" s="283">
        <f>'【様式Ａ－７－４】固定費・変動費の内訳'!T$9*'【様式Ａ－７－１】計画給水量'!T381/'【様式Ａ－７－１】計画給水量'!T$376</f>
        <v>0</v>
      </c>
      <c r="U16" s="283">
        <f>'【様式Ａ－７－４】固定費・変動費の内訳'!U$9*'【様式Ａ－７－１】計画給水量'!U381/'【様式Ａ－７－１】計画給水量'!U$376</f>
        <v>0</v>
      </c>
      <c r="V16" s="283">
        <f>'【様式Ａ－７－４】固定費・変動費の内訳'!V$9*'【様式Ａ－７－１】計画給水量'!V381/'【様式Ａ－７－１】計画給水量'!V$376</f>
        <v>0</v>
      </c>
      <c r="W16" s="283">
        <f>'【様式Ａ－７－４】固定費・変動費の内訳'!W$9*'【様式Ａ－７－１】計画給水量'!W381/'【様式Ａ－７－１】計画給水量'!W$376</f>
        <v>0</v>
      </c>
      <c r="X16" s="283">
        <f>'【様式Ａ－７－４】固定費・変動費の内訳'!X$9*'【様式Ａ－７－１】計画給水量'!X381/'【様式Ａ－７－１】計画給水量'!X$376</f>
        <v>0</v>
      </c>
      <c r="Y16" s="283">
        <f>'【様式Ａ－７－４】固定費・変動費の内訳'!Y$9*'【様式Ａ－７－１】計画給水量'!Y381/'【様式Ａ－７－１】計画給水量'!Y$376</f>
        <v>0</v>
      </c>
      <c r="Z16" s="283">
        <f>'【様式Ａ－７－４】固定費・変動費の内訳'!Z$9*'【様式Ａ－７－１】計画給水量'!Z381/'【様式Ａ－７－１】計画給水量'!Z$376</f>
        <v>0</v>
      </c>
      <c r="AA16" s="283">
        <f>'【様式Ａ－７－４】固定費・変動費の内訳'!AA$9*'【様式Ａ－７－１】計画給水量'!AA381/'【様式Ａ－７－１】計画給水量'!AA$376</f>
        <v>0</v>
      </c>
      <c r="AB16" s="283">
        <f>'【様式Ａ－７－４】固定費・変動費の内訳'!AB$9*'【様式Ａ－７－１】計画給水量'!AB381/'【様式Ａ－７－１】計画給水量'!AB$376</f>
        <v>0</v>
      </c>
      <c r="AC16" s="283">
        <f>'【様式Ａ－７－４】固定費・変動費の内訳'!AC$9*'【様式Ａ－７－１】計画給水量'!AC381/'【様式Ａ－７－１】計画給水量'!AC$376</f>
        <v>0</v>
      </c>
      <c r="AD16" s="283">
        <f>'【様式Ａ－７－４】固定費・変動費の内訳'!AD$9*'【様式Ａ－７－１】計画給水量'!AD381/'【様式Ａ－７－１】計画給水量'!AD$376</f>
        <v>0</v>
      </c>
      <c r="AE16" s="283">
        <f>'【様式Ａ－７－４】固定費・変動費の内訳'!AE$9*'【様式Ａ－７－１】計画給水量'!AE381/'【様式Ａ－７－１】計画給水量'!AE$376</f>
        <v>0</v>
      </c>
    </row>
    <row r="17" spans="1:31" ht="18" customHeight="1" x14ac:dyDescent="0.4">
      <c r="B17" s="98"/>
      <c r="C17" s="60"/>
      <c r="D17" s="30"/>
      <c r="E17" s="30"/>
      <c r="F17" s="30"/>
      <c r="G17" s="27" t="s">
        <v>34</v>
      </c>
      <c r="H17" s="18"/>
      <c r="I17" s="268"/>
      <c r="J17" s="268"/>
      <c r="K17" s="269"/>
      <c r="L17" s="283">
        <f>'【様式Ａ－７－４】固定費・変動費の内訳'!L$9*'【様式Ａ－７－１】計画給水量'!L382/'【様式Ａ－７－１】計画給水量'!L$376</f>
        <v>0</v>
      </c>
      <c r="M17" s="283">
        <f>'【様式Ａ－７－４】固定費・変動費の内訳'!M$9*'【様式Ａ－７－１】計画給水量'!M382/'【様式Ａ－７－１】計画給水量'!M$376</f>
        <v>0</v>
      </c>
      <c r="N17" s="283">
        <f>'【様式Ａ－７－４】固定費・変動費の内訳'!N$9*'【様式Ａ－７－１】計画給水量'!N382/'【様式Ａ－７－１】計画給水量'!N$376</f>
        <v>0</v>
      </c>
      <c r="O17" s="283">
        <f>'【様式Ａ－７－４】固定費・変動費の内訳'!O$9*'【様式Ａ－７－１】計画給水量'!O382/'【様式Ａ－７－１】計画給水量'!O$376</f>
        <v>0</v>
      </c>
      <c r="P17" s="283">
        <f>'【様式Ａ－７－４】固定費・変動費の内訳'!P$9*'【様式Ａ－７－１】計画給水量'!P382/'【様式Ａ－７－１】計画給水量'!P$376</f>
        <v>0</v>
      </c>
      <c r="Q17" s="283">
        <f>'【様式Ａ－７－４】固定費・変動費の内訳'!Q$9*'【様式Ａ－７－１】計画給水量'!Q382/'【様式Ａ－７－１】計画給水量'!Q$376</f>
        <v>0</v>
      </c>
      <c r="R17" s="283">
        <f>'【様式Ａ－７－４】固定費・変動費の内訳'!R$9*'【様式Ａ－７－１】計画給水量'!R382/'【様式Ａ－７－１】計画給水量'!R$376</f>
        <v>0</v>
      </c>
      <c r="S17" s="283">
        <f>'【様式Ａ－７－４】固定費・変動費の内訳'!S$9*'【様式Ａ－７－１】計画給水量'!S382/'【様式Ａ－７－１】計画給水量'!S$376</f>
        <v>0</v>
      </c>
      <c r="T17" s="283">
        <f>'【様式Ａ－７－４】固定費・変動費の内訳'!T$9*'【様式Ａ－７－１】計画給水量'!T382/'【様式Ａ－７－１】計画給水量'!T$376</f>
        <v>0</v>
      </c>
      <c r="U17" s="283">
        <f>'【様式Ａ－７－４】固定費・変動費の内訳'!U$9*'【様式Ａ－７－１】計画給水量'!U382/'【様式Ａ－７－１】計画給水量'!U$376</f>
        <v>0</v>
      </c>
      <c r="V17" s="283">
        <f>'【様式Ａ－７－４】固定費・変動費の内訳'!V$9*'【様式Ａ－７－１】計画給水量'!V382/'【様式Ａ－７－１】計画給水量'!V$376</f>
        <v>0</v>
      </c>
      <c r="W17" s="283">
        <f>'【様式Ａ－７－４】固定費・変動費の内訳'!W$9*'【様式Ａ－７－１】計画給水量'!W382/'【様式Ａ－７－１】計画給水量'!W$376</f>
        <v>0</v>
      </c>
      <c r="X17" s="283">
        <f>'【様式Ａ－７－４】固定費・変動費の内訳'!X$9*'【様式Ａ－７－１】計画給水量'!X382/'【様式Ａ－７－１】計画給水量'!X$376</f>
        <v>0</v>
      </c>
      <c r="Y17" s="283">
        <f>'【様式Ａ－７－４】固定費・変動費の内訳'!Y$9*'【様式Ａ－７－１】計画給水量'!Y382/'【様式Ａ－７－１】計画給水量'!Y$376</f>
        <v>0</v>
      </c>
      <c r="Z17" s="283">
        <f>'【様式Ａ－７－４】固定費・変動費の内訳'!Z$9*'【様式Ａ－７－１】計画給水量'!Z382/'【様式Ａ－７－１】計画給水量'!Z$376</f>
        <v>0</v>
      </c>
      <c r="AA17" s="283">
        <f>'【様式Ａ－７－４】固定費・変動費の内訳'!AA$9*'【様式Ａ－７－１】計画給水量'!AA382/'【様式Ａ－７－１】計画給水量'!AA$376</f>
        <v>0</v>
      </c>
      <c r="AB17" s="283">
        <f>'【様式Ａ－７－４】固定費・変動費の内訳'!AB$9*'【様式Ａ－７－１】計画給水量'!AB382/'【様式Ａ－７－１】計画給水量'!AB$376</f>
        <v>0</v>
      </c>
      <c r="AC17" s="283">
        <f>'【様式Ａ－７－４】固定費・変動費の内訳'!AC$9*'【様式Ａ－７－１】計画給水量'!AC382/'【様式Ａ－７－１】計画給水量'!AC$376</f>
        <v>0</v>
      </c>
      <c r="AD17" s="283">
        <f>'【様式Ａ－７－４】固定費・変動費の内訳'!AD$9*'【様式Ａ－７－１】計画給水量'!AD382/'【様式Ａ－７－１】計画給水量'!AD$376</f>
        <v>0</v>
      </c>
      <c r="AE17" s="283">
        <f>'【様式Ａ－７－４】固定費・変動費の内訳'!AE$9*'【様式Ａ－７－１】計画給水量'!AE382/'【様式Ａ－７－１】計画給水量'!AE$376</f>
        <v>0</v>
      </c>
    </row>
    <row r="18" spans="1:31" ht="18" customHeight="1" x14ac:dyDescent="0.4">
      <c r="B18" s="98"/>
      <c r="C18" s="60"/>
      <c r="D18" s="30"/>
      <c r="E18" s="30"/>
      <c r="F18" s="30"/>
      <c r="G18" s="17" t="s">
        <v>35</v>
      </c>
      <c r="H18" s="11"/>
      <c r="I18" s="268"/>
      <c r="J18" s="268"/>
      <c r="K18" s="269"/>
      <c r="L18" s="283">
        <f>'【様式Ａ－７－４】固定費・変動費の内訳'!L$9*'【様式Ａ－７－１】計画給水量'!L383/'【様式Ａ－７－１】計画給水量'!L$376</f>
        <v>0</v>
      </c>
      <c r="M18" s="283">
        <f>'【様式Ａ－７－４】固定費・変動費の内訳'!M$9*'【様式Ａ－７－１】計画給水量'!M383/'【様式Ａ－７－１】計画給水量'!M$376</f>
        <v>0</v>
      </c>
      <c r="N18" s="283">
        <f>'【様式Ａ－７－４】固定費・変動費の内訳'!N$9*'【様式Ａ－７－１】計画給水量'!N383/'【様式Ａ－７－１】計画給水量'!N$376</f>
        <v>0</v>
      </c>
      <c r="O18" s="283">
        <f>'【様式Ａ－７－４】固定費・変動費の内訳'!O$9*'【様式Ａ－７－１】計画給水量'!O383/'【様式Ａ－７－１】計画給水量'!O$376</f>
        <v>0</v>
      </c>
      <c r="P18" s="283">
        <f>'【様式Ａ－７－４】固定費・変動費の内訳'!P$9*'【様式Ａ－７－１】計画給水量'!P383/'【様式Ａ－７－１】計画給水量'!P$376</f>
        <v>0</v>
      </c>
      <c r="Q18" s="283">
        <f>'【様式Ａ－７－４】固定費・変動費の内訳'!Q$9*'【様式Ａ－７－１】計画給水量'!Q383/'【様式Ａ－７－１】計画給水量'!Q$376</f>
        <v>0</v>
      </c>
      <c r="R18" s="283">
        <f>'【様式Ａ－７－４】固定費・変動費の内訳'!R$9*'【様式Ａ－７－１】計画給水量'!R383/'【様式Ａ－７－１】計画給水量'!R$376</f>
        <v>0</v>
      </c>
      <c r="S18" s="283">
        <f>'【様式Ａ－７－４】固定費・変動費の内訳'!S$9*'【様式Ａ－７－１】計画給水量'!S383/'【様式Ａ－７－１】計画給水量'!S$376</f>
        <v>0</v>
      </c>
      <c r="T18" s="283">
        <f>'【様式Ａ－７－４】固定費・変動費の内訳'!T$9*'【様式Ａ－７－１】計画給水量'!T383/'【様式Ａ－７－１】計画給水量'!T$376</f>
        <v>0</v>
      </c>
      <c r="U18" s="283">
        <f>'【様式Ａ－７－４】固定費・変動費の内訳'!U$9*'【様式Ａ－７－１】計画給水量'!U383/'【様式Ａ－７－１】計画給水量'!U$376</f>
        <v>0</v>
      </c>
      <c r="V18" s="283">
        <f>'【様式Ａ－７－４】固定費・変動費の内訳'!V$9*'【様式Ａ－７－１】計画給水量'!V383/'【様式Ａ－７－１】計画給水量'!V$376</f>
        <v>0</v>
      </c>
      <c r="W18" s="283">
        <f>'【様式Ａ－７－４】固定費・変動費の内訳'!W$9*'【様式Ａ－７－１】計画給水量'!W383/'【様式Ａ－７－１】計画給水量'!W$376</f>
        <v>0</v>
      </c>
      <c r="X18" s="283">
        <f>'【様式Ａ－７－４】固定費・変動費の内訳'!X$9*'【様式Ａ－７－１】計画給水量'!X383/'【様式Ａ－７－１】計画給水量'!X$376</f>
        <v>0</v>
      </c>
      <c r="Y18" s="283">
        <f>'【様式Ａ－７－４】固定費・変動費の内訳'!Y$9*'【様式Ａ－７－１】計画給水量'!Y383/'【様式Ａ－７－１】計画給水量'!Y$376</f>
        <v>0</v>
      </c>
      <c r="Z18" s="283">
        <f>'【様式Ａ－７－４】固定費・変動費の内訳'!Z$9*'【様式Ａ－７－１】計画給水量'!Z383/'【様式Ａ－７－１】計画給水量'!Z$376</f>
        <v>0</v>
      </c>
      <c r="AA18" s="283">
        <f>'【様式Ａ－７－４】固定費・変動費の内訳'!AA$9*'【様式Ａ－７－１】計画給水量'!AA383/'【様式Ａ－７－１】計画給水量'!AA$376</f>
        <v>0</v>
      </c>
      <c r="AB18" s="283">
        <f>'【様式Ａ－７－４】固定費・変動費の内訳'!AB$9*'【様式Ａ－７－１】計画給水量'!AB383/'【様式Ａ－７－１】計画給水量'!AB$376</f>
        <v>0</v>
      </c>
      <c r="AC18" s="283">
        <f>'【様式Ａ－７－４】固定費・変動費の内訳'!AC$9*'【様式Ａ－７－１】計画給水量'!AC383/'【様式Ａ－７－１】計画給水量'!AC$376</f>
        <v>0</v>
      </c>
      <c r="AD18" s="283">
        <f>'【様式Ａ－７－４】固定費・変動費の内訳'!AD$9*'【様式Ａ－７－１】計画給水量'!AD383/'【様式Ａ－７－１】計画給水量'!AD$376</f>
        <v>0</v>
      </c>
      <c r="AE18" s="283">
        <f>'【様式Ａ－７－４】固定費・変動費の内訳'!AE$9*'【様式Ａ－７－１】計画給水量'!AE383/'【様式Ａ－７－１】計画給水量'!AE$376</f>
        <v>0</v>
      </c>
    </row>
    <row r="19" spans="1:31" ht="18" customHeight="1" x14ac:dyDescent="0.4">
      <c r="B19" s="98"/>
      <c r="C19" s="60"/>
      <c r="D19" s="310" t="s">
        <v>649</v>
      </c>
      <c r="E19" s="24"/>
      <c r="F19" s="24"/>
      <c r="G19" s="24"/>
      <c r="H19" s="24"/>
      <c r="I19" s="24"/>
      <c r="J19" s="408"/>
      <c r="K19" s="372"/>
      <c r="L19" s="283">
        <f t="shared" ref="L19:AE19" si="7">SUM(L20:L20)</f>
        <v>0</v>
      </c>
      <c r="M19" s="283">
        <f t="shared" si="7"/>
        <v>0</v>
      </c>
      <c r="N19" s="283">
        <f t="shared" si="7"/>
        <v>0</v>
      </c>
      <c r="O19" s="283">
        <f t="shared" si="7"/>
        <v>0</v>
      </c>
      <c r="P19" s="283">
        <f t="shared" si="7"/>
        <v>0</v>
      </c>
      <c r="Q19" s="283">
        <f t="shared" si="7"/>
        <v>0</v>
      </c>
      <c r="R19" s="283">
        <f t="shared" si="7"/>
        <v>0</v>
      </c>
      <c r="S19" s="283">
        <f t="shared" si="7"/>
        <v>0</v>
      </c>
      <c r="T19" s="283">
        <f t="shared" si="7"/>
        <v>0</v>
      </c>
      <c r="U19" s="283">
        <f t="shared" si="7"/>
        <v>0</v>
      </c>
      <c r="V19" s="283">
        <f t="shared" si="7"/>
        <v>0</v>
      </c>
      <c r="W19" s="283">
        <f t="shared" si="7"/>
        <v>0</v>
      </c>
      <c r="X19" s="283">
        <f t="shared" si="7"/>
        <v>0</v>
      </c>
      <c r="Y19" s="283">
        <f t="shared" si="7"/>
        <v>0</v>
      </c>
      <c r="Z19" s="283">
        <f t="shared" si="7"/>
        <v>0</v>
      </c>
      <c r="AA19" s="283">
        <f t="shared" si="7"/>
        <v>0</v>
      </c>
      <c r="AB19" s="283">
        <f t="shared" si="7"/>
        <v>0</v>
      </c>
      <c r="AC19" s="283">
        <f t="shared" si="7"/>
        <v>0</v>
      </c>
      <c r="AD19" s="283">
        <f t="shared" si="7"/>
        <v>0</v>
      </c>
      <c r="AE19" s="283">
        <f t="shared" si="7"/>
        <v>0</v>
      </c>
    </row>
    <row r="20" spans="1:31" ht="18" customHeight="1" x14ac:dyDescent="0.4">
      <c r="B20" s="98"/>
      <c r="C20" s="60"/>
      <c r="D20" s="30"/>
      <c r="E20" s="17" t="s">
        <v>495</v>
      </c>
      <c r="F20" s="18"/>
      <c r="G20" s="18"/>
      <c r="H20" s="70"/>
      <c r="I20" s="24"/>
      <c r="J20" s="408"/>
      <c r="K20" s="372"/>
      <c r="L20" s="283">
        <f>'【様式Ａ－７－４】固定費・変動費の内訳'!L$10*0.86</f>
        <v>0</v>
      </c>
      <c r="M20" s="283">
        <f>'【様式Ａ－７－４】固定費・変動費の内訳'!M$10*0.86</f>
        <v>0</v>
      </c>
      <c r="N20" s="283">
        <f>'【様式Ａ－７－４】固定費・変動費の内訳'!N$10*0.86</f>
        <v>0</v>
      </c>
      <c r="O20" s="283">
        <f>'【様式Ａ－７－４】固定費・変動費の内訳'!O$10*0.86</f>
        <v>0</v>
      </c>
      <c r="P20" s="283">
        <f>'【様式Ａ－７－４】固定費・変動費の内訳'!P$10*0.86</f>
        <v>0</v>
      </c>
      <c r="Q20" s="283">
        <f>'【様式Ａ－７－４】固定費・変動費の内訳'!Q$10*0.86</f>
        <v>0</v>
      </c>
      <c r="R20" s="283">
        <f>'【様式Ａ－７－４】固定費・変動費の内訳'!R$10*0.86</f>
        <v>0</v>
      </c>
      <c r="S20" s="283">
        <f>'【様式Ａ－７－４】固定費・変動費の内訳'!S$10*0.86</f>
        <v>0</v>
      </c>
      <c r="T20" s="283">
        <f>'【様式Ａ－７－４】固定費・変動費の内訳'!T$10*0.86</f>
        <v>0</v>
      </c>
      <c r="U20" s="283">
        <f>'【様式Ａ－７－４】固定費・変動費の内訳'!U$10*0.86</f>
        <v>0</v>
      </c>
      <c r="V20" s="283">
        <f>'【様式Ａ－７－４】固定費・変動費の内訳'!V$10*0.86</f>
        <v>0</v>
      </c>
      <c r="W20" s="283">
        <f>'【様式Ａ－７－４】固定費・変動費の内訳'!W$10*0.86</f>
        <v>0</v>
      </c>
      <c r="X20" s="283">
        <f>'【様式Ａ－７－４】固定費・変動費の内訳'!X$10*0.86</f>
        <v>0</v>
      </c>
      <c r="Y20" s="283">
        <f>'【様式Ａ－７－４】固定費・変動費の内訳'!Y$10*0.86</f>
        <v>0</v>
      </c>
      <c r="Z20" s="283">
        <f>'【様式Ａ－７－４】固定費・変動費の内訳'!Z$10*0.86</f>
        <v>0</v>
      </c>
      <c r="AA20" s="283">
        <f>'【様式Ａ－７－４】固定費・変動費の内訳'!AA$10*0.86</f>
        <v>0</v>
      </c>
      <c r="AB20" s="283">
        <f>'【様式Ａ－７－４】固定費・変動費の内訳'!AB$10*0.86</f>
        <v>0</v>
      </c>
      <c r="AC20" s="283">
        <f>'【様式Ａ－７－４】固定費・変動費の内訳'!AC$10*0.86</f>
        <v>0</v>
      </c>
      <c r="AD20" s="283">
        <f>'【様式Ａ－７－４】固定費・変動費の内訳'!AD$10*0.86</f>
        <v>0</v>
      </c>
      <c r="AE20" s="283">
        <f>'【様式Ａ－７－４】固定費・変動費の内訳'!AE$10*0.86</f>
        <v>0</v>
      </c>
    </row>
    <row r="21" spans="1:31" ht="18" customHeight="1" x14ac:dyDescent="0.4">
      <c r="B21" s="98"/>
      <c r="C21" s="60"/>
      <c r="D21" s="30"/>
      <c r="E21" s="30"/>
      <c r="F21" s="27" t="s">
        <v>36</v>
      </c>
      <c r="G21" s="18"/>
      <c r="H21" s="70"/>
      <c r="I21" s="373"/>
      <c r="J21" s="373" t="s">
        <v>692</v>
      </c>
      <c r="K21" s="554">
        <v>0.55028332710521888</v>
      </c>
      <c r="L21" s="283">
        <f t="shared" ref="L21:AE21" si="8">L$20*$K$21</f>
        <v>0</v>
      </c>
      <c r="M21" s="283">
        <f t="shared" si="8"/>
        <v>0</v>
      </c>
      <c r="N21" s="283">
        <f t="shared" si="8"/>
        <v>0</v>
      </c>
      <c r="O21" s="283">
        <f t="shared" si="8"/>
        <v>0</v>
      </c>
      <c r="P21" s="283">
        <f t="shared" si="8"/>
        <v>0</v>
      </c>
      <c r="Q21" s="283">
        <f t="shared" si="8"/>
        <v>0</v>
      </c>
      <c r="R21" s="283">
        <f t="shared" si="8"/>
        <v>0</v>
      </c>
      <c r="S21" s="283">
        <f t="shared" si="8"/>
        <v>0</v>
      </c>
      <c r="T21" s="283">
        <f t="shared" si="8"/>
        <v>0</v>
      </c>
      <c r="U21" s="283">
        <f t="shared" si="8"/>
        <v>0</v>
      </c>
      <c r="V21" s="283">
        <f t="shared" si="8"/>
        <v>0</v>
      </c>
      <c r="W21" s="283">
        <f t="shared" si="8"/>
        <v>0</v>
      </c>
      <c r="X21" s="283">
        <f t="shared" si="8"/>
        <v>0</v>
      </c>
      <c r="Y21" s="283">
        <f t="shared" si="8"/>
        <v>0</v>
      </c>
      <c r="Z21" s="283">
        <f t="shared" si="8"/>
        <v>0</v>
      </c>
      <c r="AA21" s="283">
        <f t="shared" si="8"/>
        <v>0</v>
      </c>
      <c r="AB21" s="283">
        <f t="shared" si="8"/>
        <v>0</v>
      </c>
      <c r="AC21" s="283">
        <f t="shared" si="8"/>
        <v>0</v>
      </c>
      <c r="AD21" s="283">
        <f t="shared" si="8"/>
        <v>0</v>
      </c>
      <c r="AE21" s="283">
        <f t="shared" si="8"/>
        <v>0</v>
      </c>
    </row>
    <row r="22" spans="1:31" ht="18" customHeight="1" x14ac:dyDescent="0.4">
      <c r="B22" s="98"/>
      <c r="C22" s="60"/>
      <c r="D22" s="30"/>
      <c r="E22" s="30"/>
      <c r="F22" s="27" t="s">
        <v>34</v>
      </c>
      <c r="G22" s="18"/>
      <c r="H22" s="70"/>
      <c r="I22" s="373"/>
      <c r="J22" s="373" t="s">
        <v>692</v>
      </c>
      <c r="K22" s="554">
        <v>0.31536457394006229</v>
      </c>
      <c r="L22" s="283">
        <f t="shared" ref="L22:AE22" si="9">L$20*$K$22</f>
        <v>0</v>
      </c>
      <c r="M22" s="283">
        <f t="shared" si="9"/>
        <v>0</v>
      </c>
      <c r="N22" s="283">
        <f t="shared" si="9"/>
        <v>0</v>
      </c>
      <c r="O22" s="283">
        <f t="shared" si="9"/>
        <v>0</v>
      </c>
      <c r="P22" s="283">
        <f t="shared" si="9"/>
        <v>0</v>
      </c>
      <c r="Q22" s="283">
        <f t="shared" si="9"/>
        <v>0</v>
      </c>
      <c r="R22" s="283">
        <f t="shared" si="9"/>
        <v>0</v>
      </c>
      <c r="S22" s="283">
        <f t="shared" si="9"/>
        <v>0</v>
      </c>
      <c r="T22" s="283">
        <f t="shared" si="9"/>
        <v>0</v>
      </c>
      <c r="U22" s="283">
        <f t="shared" si="9"/>
        <v>0</v>
      </c>
      <c r="V22" s="283">
        <f t="shared" si="9"/>
        <v>0</v>
      </c>
      <c r="W22" s="283">
        <f t="shared" si="9"/>
        <v>0</v>
      </c>
      <c r="X22" s="283">
        <f t="shared" si="9"/>
        <v>0</v>
      </c>
      <c r="Y22" s="283">
        <f t="shared" si="9"/>
        <v>0</v>
      </c>
      <c r="Z22" s="283">
        <f t="shared" si="9"/>
        <v>0</v>
      </c>
      <c r="AA22" s="283">
        <f t="shared" si="9"/>
        <v>0</v>
      </c>
      <c r="AB22" s="283">
        <f t="shared" si="9"/>
        <v>0</v>
      </c>
      <c r="AC22" s="283">
        <f t="shared" si="9"/>
        <v>0</v>
      </c>
      <c r="AD22" s="283">
        <f t="shared" si="9"/>
        <v>0</v>
      </c>
      <c r="AE22" s="283">
        <f t="shared" si="9"/>
        <v>0</v>
      </c>
    </row>
    <row r="23" spans="1:31" ht="18" customHeight="1" x14ac:dyDescent="0.4">
      <c r="B23" s="100"/>
      <c r="C23" s="83"/>
      <c r="D23" s="54"/>
      <c r="E23" s="54"/>
      <c r="F23" s="27" t="s">
        <v>35</v>
      </c>
      <c r="G23" s="18"/>
      <c r="H23" s="70"/>
      <c r="I23" s="373"/>
      <c r="J23" s="373" t="s">
        <v>692</v>
      </c>
      <c r="K23" s="555">
        <v>0.13435209895471881</v>
      </c>
      <c r="L23" s="283">
        <f t="shared" ref="L23:AE23" si="10">L$20*$K$23</f>
        <v>0</v>
      </c>
      <c r="M23" s="283">
        <f t="shared" si="10"/>
        <v>0</v>
      </c>
      <c r="N23" s="283">
        <f t="shared" si="10"/>
        <v>0</v>
      </c>
      <c r="O23" s="283">
        <f t="shared" si="10"/>
        <v>0</v>
      </c>
      <c r="P23" s="283">
        <f t="shared" si="10"/>
        <v>0</v>
      </c>
      <c r="Q23" s="283">
        <f t="shared" si="10"/>
        <v>0</v>
      </c>
      <c r="R23" s="283">
        <f t="shared" si="10"/>
        <v>0</v>
      </c>
      <c r="S23" s="283">
        <f t="shared" si="10"/>
        <v>0</v>
      </c>
      <c r="T23" s="283">
        <f t="shared" si="10"/>
        <v>0</v>
      </c>
      <c r="U23" s="283">
        <f t="shared" si="10"/>
        <v>0</v>
      </c>
      <c r="V23" s="283">
        <f t="shared" si="10"/>
        <v>0</v>
      </c>
      <c r="W23" s="283">
        <f t="shared" si="10"/>
        <v>0</v>
      </c>
      <c r="X23" s="283">
        <f t="shared" si="10"/>
        <v>0</v>
      </c>
      <c r="Y23" s="283">
        <f t="shared" si="10"/>
        <v>0</v>
      </c>
      <c r="Z23" s="283">
        <f t="shared" si="10"/>
        <v>0</v>
      </c>
      <c r="AA23" s="283">
        <f t="shared" si="10"/>
        <v>0</v>
      </c>
      <c r="AB23" s="283">
        <f t="shared" si="10"/>
        <v>0</v>
      </c>
      <c r="AC23" s="283">
        <f t="shared" si="10"/>
        <v>0</v>
      </c>
      <c r="AD23" s="283">
        <f t="shared" si="10"/>
        <v>0</v>
      </c>
      <c r="AE23" s="283">
        <f t="shared" si="10"/>
        <v>0</v>
      </c>
    </row>
    <row r="25" spans="1:31" ht="18" customHeight="1" x14ac:dyDescent="0.4">
      <c r="B25" s="4" t="s">
        <v>761</v>
      </c>
    </row>
    <row r="26" spans="1:31" ht="18" customHeight="1" x14ac:dyDescent="0.4">
      <c r="B26" s="4" t="s">
        <v>731</v>
      </c>
    </row>
    <row r="27" spans="1:31" ht="18" customHeight="1" x14ac:dyDescent="0.4">
      <c r="B27" s="4" t="s">
        <v>793</v>
      </c>
    </row>
    <row r="28" spans="1:31" ht="18" customHeight="1" x14ac:dyDescent="0.4">
      <c r="A28" s="75"/>
      <c r="B28" s="111" t="s">
        <v>635</v>
      </c>
      <c r="C28" s="75"/>
      <c r="D28" s="39"/>
      <c r="E28" s="39"/>
      <c r="F28" s="101"/>
      <c r="G28" s="101"/>
      <c r="H28" s="101"/>
      <c r="I28" s="7"/>
      <c r="J28" s="93"/>
      <c r="K28" s="7"/>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22"/>
  <sheetViews>
    <sheetView view="pageBreakPreview" zoomScale="85" zoomScaleNormal="40" zoomScaleSheetLayoutView="85" workbookViewId="0"/>
  </sheetViews>
  <sheetFormatPr defaultColWidth="9" defaultRowHeight="18" customHeight="1" x14ac:dyDescent="0.4"/>
  <cols>
    <col min="1" max="7" width="3" style="4" customWidth="1"/>
    <col min="8" max="11" width="16.25" style="4" customWidth="1"/>
    <col min="12" max="31" width="11.625" style="4" customWidth="1"/>
    <col min="32" max="16384" width="9" style="4"/>
  </cols>
  <sheetData>
    <row r="1" spans="1:56" ht="18" customHeight="1" x14ac:dyDescent="0.4">
      <c r="A1" s="107" t="s">
        <v>698</v>
      </c>
    </row>
    <row r="2" spans="1:56" s="9" customFormat="1" ht="18" customHeight="1" x14ac:dyDescent="0.4">
      <c r="A2" s="238"/>
      <c r="B2" s="36"/>
      <c r="C2" s="238"/>
      <c r="D2" s="238"/>
      <c r="E2" s="238"/>
      <c r="F2" s="13"/>
      <c r="G2" s="13"/>
      <c r="H2" s="13"/>
      <c r="I2" s="75"/>
      <c r="J2" s="75"/>
      <c r="K2" s="432"/>
      <c r="L2" s="75" t="s">
        <v>633</v>
      </c>
      <c r="O2" s="14"/>
      <c r="AN2" s="4"/>
      <c r="AO2" s="4"/>
      <c r="AP2" s="4"/>
      <c r="AQ2" s="4"/>
      <c r="AR2" s="4"/>
      <c r="AS2" s="4"/>
      <c r="AT2" s="4"/>
      <c r="AU2" s="4"/>
      <c r="AV2" s="4"/>
      <c r="AW2" s="4"/>
      <c r="AX2" s="4"/>
      <c r="AY2" s="4"/>
      <c r="AZ2" s="4"/>
      <c r="BA2" s="4"/>
      <c r="BB2" s="4"/>
      <c r="BC2" s="4"/>
      <c r="BD2" s="4"/>
    </row>
    <row r="3" spans="1:56" ht="18" customHeight="1" x14ac:dyDescent="0.4">
      <c r="A3" s="75"/>
      <c r="B3" s="107" t="s">
        <v>669</v>
      </c>
      <c r="J3" s="39"/>
      <c r="K3" s="39"/>
      <c r="L3" s="101"/>
      <c r="M3" s="101"/>
      <c r="N3" s="101"/>
      <c r="O3" s="101"/>
      <c r="P3" s="101"/>
      <c r="Q3" s="101"/>
      <c r="R3" s="15"/>
      <c r="S3" s="15"/>
      <c r="T3" s="15"/>
      <c r="U3" s="15"/>
      <c r="V3" s="15"/>
      <c r="W3" s="15"/>
      <c r="X3" s="15"/>
      <c r="Y3" s="7"/>
      <c r="Z3" s="7"/>
      <c r="AA3" s="93"/>
      <c r="AB3" s="7"/>
      <c r="AE3" s="65" t="s">
        <v>710</v>
      </c>
    </row>
    <row r="4" spans="1:56" ht="18" customHeight="1" x14ac:dyDescent="0.4">
      <c r="A4" s="75"/>
      <c r="K4" s="51"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56" ht="18" customHeight="1" x14ac:dyDescent="0.4">
      <c r="A5" s="75"/>
      <c r="K5" s="51"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56" ht="18" customHeight="1" x14ac:dyDescent="0.4">
      <c r="B6" s="148" t="s">
        <v>33</v>
      </c>
      <c r="C6" s="201"/>
      <c r="D6" s="202"/>
      <c r="E6" s="202"/>
      <c r="F6" s="202"/>
      <c r="G6" s="202"/>
      <c r="H6" s="202"/>
      <c r="I6" s="202"/>
      <c r="J6" s="202"/>
      <c r="K6" s="203"/>
      <c r="L6" s="271">
        <f t="shared" ref="L6:AE6" si="0">SUM(L7:L10)</f>
        <v>0</v>
      </c>
      <c r="M6" s="271">
        <f t="shared" si="0"/>
        <v>0</v>
      </c>
      <c r="N6" s="271">
        <f t="shared" si="0"/>
        <v>0</v>
      </c>
      <c r="O6" s="271">
        <f t="shared" si="0"/>
        <v>0</v>
      </c>
      <c r="P6" s="271">
        <f t="shared" si="0"/>
        <v>0</v>
      </c>
      <c r="Q6" s="271">
        <f t="shared" si="0"/>
        <v>0</v>
      </c>
      <c r="R6" s="271">
        <f t="shared" si="0"/>
        <v>0</v>
      </c>
      <c r="S6" s="271">
        <f t="shared" si="0"/>
        <v>0</v>
      </c>
      <c r="T6" s="271">
        <f t="shared" si="0"/>
        <v>0</v>
      </c>
      <c r="U6" s="271">
        <f t="shared" si="0"/>
        <v>0</v>
      </c>
      <c r="V6" s="271">
        <f t="shared" si="0"/>
        <v>0</v>
      </c>
      <c r="W6" s="271">
        <f t="shared" si="0"/>
        <v>0</v>
      </c>
      <c r="X6" s="271">
        <f t="shared" si="0"/>
        <v>0</v>
      </c>
      <c r="Y6" s="271">
        <f t="shared" si="0"/>
        <v>0</v>
      </c>
      <c r="Z6" s="271">
        <f t="shared" si="0"/>
        <v>0</v>
      </c>
      <c r="AA6" s="271">
        <f t="shared" si="0"/>
        <v>0</v>
      </c>
      <c r="AB6" s="271">
        <f t="shared" si="0"/>
        <v>0</v>
      </c>
      <c r="AC6" s="271">
        <f t="shared" si="0"/>
        <v>0</v>
      </c>
      <c r="AD6" s="271">
        <f t="shared" si="0"/>
        <v>0</v>
      </c>
      <c r="AE6" s="271">
        <f t="shared" si="0"/>
        <v>0</v>
      </c>
    </row>
    <row r="7" spans="1:56" ht="18" customHeight="1" x14ac:dyDescent="0.4">
      <c r="B7" s="316"/>
      <c r="C7" s="78" t="s">
        <v>670</v>
      </c>
      <c r="D7" s="318"/>
      <c r="E7" s="318"/>
      <c r="F7" s="318"/>
      <c r="G7" s="318"/>
      <c r="H7" s="318"/>
      <c r="I7" s="318"/>
      <c r="J7" s="318"/>
      <c r="K7" s="319"/>
      <c r="L7" s="200"/>
      <c r="M7" s="200"/>
      <c r="N7" s="200"/>
      <c r="O7" s="200"/>
      <c r="P7" s="200"/>
      <c r="Q7" s="200"/>
      <c r="R7" s="200"/>
      <c r="S7" s="200"/>
      <c r="T7" s="200"/>
      <c r="U7" s="200"/>
      <c r="V7" s="200"/>
      <c r="W7" s="200"/>
      <c r="X7" s="200"/>
      <c r="Y7" s="200"/>
      <c r="Z7" s="200"/>
      <c r="AA7" s="200"/>
      <c r="AB7" s="200"/>
      <c r="AC7" s="200"/>
      <c r="AD7" s="200"/>
      <c r="AE7" s="200"/>
    </row>
    <row r="8" spans="1:56" ht="18" customHeight="1" x14ac:dyDescent="0.4">
      <c r="B8" s="316"/>
      <c r="C8" s="78" t="s">
        <v>671</v>
      </c>
      <c r="D8" s="318"/>
      <c r="E8" s="318"/>
      <c r="F8" s="318"/>
      <c r="G8" s="318"/>
      <c r="H8" s="318"/>
      <c r="I8" s="318"/>
      <c r="J8" s="318"/>
      <c r="K8" s="319"/>
      <c r="L8" s="200"/>
      <c r="M8" s="200"/>
      <c r="N8" s="200"/>
      <c r="O8" s="200"/>
      <c r="P8" s="200"/>
      <c r="Q8" s="200"/>
      <c r="R8" s="200"/>
      <c r="S8" s="200"/>
      <c r="T8" s="200"/>
      <c r="U8" s="200"/>
      <c r="V8" s="200"/>
      <c r="W8" s="200"/>
      <c r="X8" s="200"/>
      <c r="Y8" s="200"/>
      <c r="Z8" s="200"/>
      <c r="AA8" s="200"/>
      <c r="AB8" s="200"/>
      <c r="AC8" s="200"/>
      <c r="AD8" s="200"/>
      <c r="AE8" s="200"/>
    </row>
    <row r="9" spans="1:56" ht="18" customHeight="1" x14ac:dyDescent="0.4">
      <c r="B9" s="77"/>
      <c r="C9" s="401" t="s">
        <v>672</v>
      </c>
      <c r="D9" s="402"/>
      <c r="E9" s="402"/>
      <c r="F9" s="402"/>
      <c r="G9" s="402"/>
      <c r="H9" s="402"/>
      <c r="I9" s="402"/>
      <c r="J9" s="402"/>
      <c r="K9" s="403"/>
      <c r="L9" s="275"/>
      <c r="M9" s="200"/>
      <c r="N9" s="200"/>
      <c r="O9" s="200"/>
      <c r="P9" s="200"/>
      <c r="Q9" s="200"/>
      <c r="R9" s="200"/>
      <c r="S9" s="200"/>
      <c r="T9" s="200"/>
      <c r="U9" s="200"/>
      <c r="V9" s="200"/>
      <c r="W9" s="200"/>
      <c r="X9" s="200"/>
      <c r="Y9" s="200"/>
      <c r="Z9" s="200"/>
      <c r="AA9" s="200"/>
      <c r="AB9" s="200"/>
      <c r="AC9" s="200"/>
      <c r="AD9" s="200"/>
      <c r="AE9" s="200"/>
    </row>
    <row r="10" spans="1:56" ht="18" customHeight="1" x14ac:dyDescent="0.4">
      <c r="B10" s="317"/>
      <c r="C10" s="401" t="s">
        <v>673</v>
      </c>
      <c r="D10" s="402"/>
      <c r="E10" s="402"/>
      <c r="F10" s="402"/>
      <c r="G10" s="402"/>
      <c r="H10" s="402"/>
      <c r="I10" s="402"/>
      <c r="J10" s="402"/>
      <c r="K10" s="403"/>
      <c r="L10" s="275"/>
      <c r="M10" s="275"/>
      <c r="N10" s="275"/>
      <c r="O10" s="275"/>
      <c r="P10" s="200"/>
      <c r="Q10" s="275"/>
      <c r="R10" s="275"/>
      <c r="S10" s="275"/>
      <c r="T10" s="275"/>
      <c r="U10" s="275"/>
      <c r="V10" s="275"/>
      <c r="W10" s="275"/>
      <c r="X10" s="275"/>
      <c r="Y10" s="275"/>
      <c r="Z10" s="275"/>
      <c r="AA10" s="275"/>
      <c r="AB10" s="275"/>
      <c r="AC10" s="275"/>
      <c r="AD10" s="275"/>
      <c r="AE10" s="275"/>
    </row>
    <row r="12" spans="1:56" ht="18" customHeight="1" x14ac:dyDescent="0.4">
      <c r="A12" s="75"/>
      <c r="B12" s="107" t="s">
        <v>674</v>
      </c>
      <c r="J12" s="39"/>
      <c r="K12" s="39"/>
      <c r="L12" s="101"/>
      <c r="M12" s="101"/>
      <c r="N12" s="101"/>
      <c r="O12" s="101"/>
      <c r="P12" s="101"/>
      <c r="Q12" s="101"/>
      <c r="R12" s="15"/>
      <c r="S12" s="15"/>
      <c r="T12" s="15"/>
      <c r="U12" s="15"/>
      <c r="V12" s="15"/>
      <c r="W12" s="15"/>
      <c r="X12" s="15"/>
      <c r="Y12" s="7"/>
      <c r="Z12" s="7"/>
      <c r="AA12" s="93"/>
      <c r="AB12" s="7"/>
      <c r="AE12" s="65" t="s">
        <v>710</v>
      </c>
    </row>
    <row r="13" spans="1:56" ht="18" customHeight="1" x14ac:dyDescent="0.4">
      <c r="A13" s="75"/>
      <c r="K13" s="51" t="s">
        <v>624</v>
      </c>
      <c r="L13" s="44">
        <v>3</v>
      </c>
      <c r="M13" s="44">
        <v>4</v>
      </c>
      <c r="N13" s="44">
        <v>5</v>
      </c>
      <c r="O13" s="44">
        <v>6</v>
      </c>
      <c r="P13" s="44">
        <v>7</v>
      </c>
      <c r="Q13" s="44">
        <v>8</v>
      </c>
      <c r="R13" s="44">
        <v>9</v>
      </c>
      <c r="S13" s="44">
        <v>10</v>
      </c>
      <c r="T13" s="44">
        <v>11</v>
      </c>
      <c r="U13" s="44">
        <v>12</v>
      </c>
      <c r="V13" s="44">
        <v>13</v>
      </c>
      <c r="W13" s="44">
        <v>14</v>
      </c>
      <c r="X13" s="44">
        <v>15</v>
      </c>
      <c r="Y13" s="44">
        <v>16</v>
      </c>
      <c r="Z13" s="44">
        <v>17</v>
      </c>
      <c r="AA13" s="44">
        <v>18</v>
      </c>
      <c r="AB13" s="44">
        <v>19</v>
      </c>
      <c r="AC13" s="44">
        <v>20</v>
      </c>
      <c r="AD13" s="44">
        <v>21</v>
      </c>
      <c r="AE13" s="44">
        <v>22</v>
      </c>
    </row>
    <row r="14" spans="1:56" ht="18" customHeight="1" x14ac:dyDescent="0.4">
      <c r="A14" s="75"/>
      <c r="K14" s="51" t="s">
        <v>691</v>
      </c>
      <c r="L14" s="102">
        <v>1</v>
      </c>
      <c r="M14" s="102">
        <v>2</v>
      </c>
      <c r="N14" s="102">
        <v>3</v>
      </c>
      <c r="O14" s="102">
        <v>4</v>
      </c>
      <c r="P14" s="102">
        <v>5</v>
      </c>
      <c r="Q14" s="102">
        <v>6</v>
      </c>
      <c r="R14" s="102">
        <v>7</v>
      </c>
      <c r="S14" s="102">
        <v>8</v>
      </c>
      <c r="T14" s="102">
        <v>9</v>
      </c>
      <c r="U14" s="102">
        <v>10</v>
      </c>
      <c r="V14" s="102">
        <v>11</v>
      </c>
      <c r="W14" s="102">
        <v>12</v>
      </c>
      <c r="X14" s="102">
        <v>13</v>
      </c>
      <c r="Y14" s="102">
        <v>14</v>
      </c>
      <c r="Z14" s="102">
        <v>15</v>
      </c>
      <c r="AA14" s="102">
        <v>16</v>
      </c>
      <c r="AB14" s="102">
        <v>17</v>
      </c>
      <c r="AC14" s="102">
        <v>18</v>
      </c>
      <c r="AD14" s="102">
        <v>19</v>
      </c>
      <c r="AE14" s="102">
        <v>20</v>
      </c>
    </row>
    <row r="15" spans="1:56" ht="18" customHeight="1" x14ac:dyDescent="0.4">
      <c r="B15" s="148" t="s">
        <v>33</v>
      </c>
      <c r="C15" s="201"/>
      <c r="D15" s="202"/>
      <c r="E15" s="202"/>
      <c r="F15" s="202"/>
      <c r="G15" s="202"/>
      <c r="H15" s="202"/>
      <c r="I15" s="202"/>
      <c r="J15" s="320"/>
      <c r="K15" s="202"/>
      <c r="L15" s="271">
        <f t="shared" ref="L15:AE15" si="1">SUM(L16:L19)</f>
        <v>0</v>
      </c>
      <c r="M15" s="271">
        <f t="shared" si="1"/>
        <v>0</v>
      </c>
      <c r="N15" s="271">
        <f t="shared" si="1"/>
        <v>0</v>
      </c>
      <c r="O15" s="271">
        <f t="shared" si="1"/>
        <v>0</v>
      </c>
      <c r="P15" s="271">
        <f t="shared" si="1"/>
        <v>0</v>
      </c>
      <c r="Q15" s="271">
        <f t="shared" si="1"/>
        <v>0</v>
      </c>
      <c r="R15" s="271">
        <f t="shared" si="1"/>
        <v>0</v>
      </c>
      <c r="S15" s="271">
        <f t="shared" si="1"/>
        <v>0</v>
      </c>
      <c r="T15" s="271">
        <f t="shared" si="1"/>
        <v>0</v>
      </c>
      <c r="U15" s="271">
        <f t="shared" si="1"/>
        <v>0</v>
      </c>
      <c r="V15" s="271">
        <f t="shared" si="1"/>
        <v>0</v>
      </c>
      <c r="W15" s="271">
        <f t="shared" si="1"/>
        <v>0</v>
      </c>
      <c r="X15" s="271">
        <f t="shared" si="1"/>
        <v>0</v>
      </c>
      <c r="Y15" s="271">
        <f t="shared" si="1"/>
        <v>0</v>
      </c>
      <c r="Z15" s="271">
        <f t="shared" si="1"/>
        <v>0</v>
      </c>
      <c r="AA15" s="271">
        <f t="shared" si="1"/>
        <v>0</v>
      </c>
      <c r="AB15" s="271">
        <f t="shared" si="1"/>
        <v>0</v>
      </c>
      <c r="AC15" s="271">
        <f t="shared" si="1"/>
        <v>0</v>
      </c>
      <c r="AD15" s="271">
        <f t="shared" si="1"/>
        <v>0</v>
      </c>
      <c r="AE15" s="271">
        <f t="shared" si="1"/>
        <v>0</v>
      </c>
    </row>
    <row r="16" spans="1:56" ht="18" customHeight="1" x14ac:dyDescent="0.4">
      <c r="B16" s="316"/>
      <c r="C16" s="78" t="s">
        <v>670</v>
      </c>
      <c r="D16" s="318"/>
      <c r="E16" s="318"/>
      <c r="F16" s="318"/>
      <c r="G16" s="318"/>
      <c r="H16" s="318"/>
      <c r="I16" s="318"/>
      <c r="J16" s="248" t="s">
        <v>675</v>
      </c>
      <c r="K16" s="324">
        <v>0.255</v>
      </c>
      <c r="L16" s="6">
        <f t="shared" ref="L16:AE16" si="2">$K$16*L7</f>
        <v>0</v>
      </c>
      <c r="M16" s="6">
        <f t="shared" si="2"/>
        <v>0</v>
      </c>
      <c r="N16" s="6">
        <f t="shared" si="2"/>
        <v>0</v>
      </c>
      <c r="O16" s="6">
        <f t="shared" si="2"/>
        <v>0</v>
      </c>
      <c r="P16" s="6">
        <f t="shared" si="2"/>
        <v>0</v>
      </c>
      <c r="Q16" s="6">
        <f t="shared" si="2"/>
        <v>0</v>
      </c>
      <c r="R16" s="6">
        <f t="shared" si="2"/>
        <v>0</v>
      </c>
      <c r="S16" s="6">
        <f t="shared" si="2"/>
        <v>0</v>
      </c>
      <c r="T16" s="6">
        <f t="shared" si="2"/>
        <v>0</v>
      </c>
      <c r="U16" s="6">
        <f t="shared" si="2"/>
        <v>0</v>
      </c>
      <c r="V16" s="6">
        <f t="shared" si="2"/>
        <v>0</v>
      </c>
      <c r="W16" s="6">
        <f t="shared" si="2"/>
        <v>0</v>
      </c>
      <c r="X16" s="6">
        <f t="shared" si="2"/>
        <v>0</v>
      </c>
      <c r="Y16" s="6">
        <f t="shared" si="2"/>
        <v>0</v>
      </c>
      <c r="Z16" s="6">
        <f t="shared" si="2"/>
        <v>0</v>
      </c>
      <c r="AA16" s="6">
        <f t="shared" si="2"/>
        <v>0</v>
      </c>
      <c r="AB16" s="6">
        <f t="shared" si="2"/>
        <v>0</v>
      </c>
      <c r="AC16" s="6">
        <f t="shared" si="2"/>
        <v>0</v>
      </c>
      <c r="AD16" s="6">
        <f t="shared" si="2"/>
        <v>0</v>
      </c>
      <c r="AE16" s="6">
        <f t="shared" si="2"/>
        <v>0</v>
      </c>
    </row>
    <row r="17" spans="1:31" ht="18" customHeight="1" x14ac:dyDescent="0.4">
      <c r="B17" s="316"/>
      <c r="C17" s="78" t="s">
        <v>671</v>
      </c>
      <c r="D17" s="318"/>
      <c r="E17" s="318"/>
      <c r="F17" s="318"/>
      <c r="G17" s="318"/>
      <c r="H17" s="318"/>
      <c r="I17" s="318"/>
      <c r="J17" s="248" t="s">
        <v>675</v>
      </c>
      <c r="K17" s="324">
        <v>0.255</v>
      </c>
      <c r="L17" s="6">
        <f t="shared" ref="L17:AE17" si="3">$K$17*L8</f>
        <v>0</v>
      </c>
      <c r="M17" s="6">
        <f t="shared" si="3"/>
        <v>0</v>
      </c>
      <c r="N17" s="6">
        <f t="shared" si="3"/>
        <v>0</v>
      </c>
      <c r="O17" s="6">
        <f t="shared" si="3"/>
        <v>0</v>
      </c>
      <c r="P17" s="6">
        <f t="shared" si="3"/>
        <v>0</v>
      </c>
      <c r="Q17" s="6">
        <f t="shared" si="3"/>
        <v>0</v>
      </c>
      <c r="R17" s="6">
        <f t="shared" si="3"/>
        <v>0</v>
      </c>
      <c r="S17" s="6">
        <f t="shared" si="3"/>
        <v>0</v>
      </c>
      <c r="T17" s="6">
        <f t="shared" si="3"/>
        <v>0</v>
      </c>
      <c r="U17" s="6">
        <f t="shared" si="3"/>
        <v>0</v>
      </c>
      <c r="V17" s="6">
        <f t="shared" si="3"/>
        <v>0</v>
      </c>
      <c r="W17" s="6">
        <f t="shared" si="3"/>
        <v>0</v>
      </c>
      <c r="X17" s="6">
        <f t="shared" si="3"/>
        <v>0</v>
      </c>
      <c r="Y17" s="6">
        <f t="shared" si="3"/>
        <v>0</v>
      </c>
      <c r="Z17" s="6">
        <f t="shared" si="3"/>
        <v>0</v>
      </c>
      <c r="AA17" s="6">
        <f t="shared" si="3"/>
        <v>0</v>
      </c>
      <c r="AB17" s="6">
        <f t="shared" si="3"/>
        <v>0</v>
      </c>
      <c r="AC17" s="6">
        <f t="shared" si="3"/>
        <v>0</v>
      </c>
      <c r="AD17" s="6">
        <f t="shared" si="3"/>
        <v>0</v>
      </c>
      <c r="AE17" s="6">
        <f t="shared" si="3"/>
        <v>0</v>
      </c>
    </row>
    <row r="18" spans="1:31" ht="18" customHeight="1" x14ac:dyDescent="0.4">
      <c r="B18" s="77"/>
      <c r="C18" s="401" t="s">
        <v>672</v>
      </c>
      <c r="D18" s="402"/>
      <c r="E18" s="402"/>
      <c r="F18" s="402"/>
      <c r="G18" s="402"/>
      <c r="H18" s="402"/>
      <c r="I18" s="318"/>
      <c r="J18" s="248" t="s">
        <v>675</v>
      </c>
      <c r="K18" s="324">
        <v>0.255</v>
      </c>
      <c r="L18" s="6">
        <f t="shared" ref="L18:AE18" si="4">$K$18*L9</f>
        <v>0</v>
      </c>
      <c r="M18" s="6">
        <f t="shared" si="4"/>
        <v>0</v>
      </c>
      <c r="N18" s="6">
        <f t="shared" si="4"/>
        <v>0</v>
      </c>
      <c r="O18" s="6">
        <f t="shared" si="4"/>
        <v>0</v>
      </c>
      <c r="P18" s="6">
        <f t="shared" si="4"/>
        <v>0</v>
      </c>
      <c r="Q18" s="6">
        <f t="shared" si="4"/>
        <v>0</v>
      </c>
      <c r="R18" s="6">
        <f t="shared" si="4"/>
        <v>0</v>
      </c>
      <c r="S18" s="6">
        <f t="shared" si="4"/>
        <v>0</v>
      </c>
      <c r="T18" s="6">
        <f t="shared" si="4"/>
        <v>0</v>
      </c>
      <c r="U18" s="6">
        <f t="shared" si="4"/>
        <v>0</v>
      </c>
      <c r="V18" s="6">
        <f t="shared" si="4"/>
        <v>0</v>
      </c>
      <c r="W18" s="6">
        <f t="shared" si="4"/>
        <v>0</v>
      </c>
      <c r="X18" s="6">
        <f t="shared" si="4"/>
        <v>0</v>
      </c>
      <c r="Y18" s="6">
        <f t="shared" si="4"/>
        <v>0</v>
      </c>
      <c r="Z18" s="6">
        <f t="shared" si="4"/>
        <v>0</v>
      </c>
      <c r="AA18" s="6">
        <f t="shared" si="4"/>
        <v>0</v>
      </c>
      <c r="AB18" s="6">
        <f t="shared" si="4"/>
        <v>0</v>
      </c>
      <c r="AC18" s="6">
        <f t="shared" si="4"/>
        <v>0</v>
      </c>
      <c r="AD18" s="6">
        <f t="shared" si="4"/>
        <v>0</v>
      </c>
      <c r="AE18" s="6">
        <f t="shared" si="4"/>
        <v>0</v>
      </c>
    </row>
    <row r="19" spans="1:31" ht="18" customHeight="1" x14ac:dyDescent="0.4">
      <c r="B19" s="317"/>
      <c r="C19" s="401" t="s">
        <v>673</v>
      </c>
      <c r="D19" s="402"/>
      <c r="E19" s="402"/>
      <c r="F19" s="402"/>
      <c r="G19" s="402"/>
      <c r="H19" s="402"/>
      <c r="I19" s="411"/>
      <c r="J19" s="408" t="s">
        <v>675</v>
      </c>
      <c r="K19" s="325">
        <v>0.255</v>
      </c>
      <c r="L19" s="6">
        <f t="shared" ref="L19:AE19" si="5">$K$19*L10</f>
        <v>0</v>
      </c>
      <c r="M19" s="6">
        <f t="shared" si="5"/>
        <v>0</v>
      </c>
      <c r="N19" s="6">
        <f t="shared" si="5"/>
        <v>0</v>
      </c>
      <c r="O19" s="6">
        <f t="shared" si="5"/>
        <v>0</v>
      </c>
      <c r="P19" s="6">
        <f t="shared" si="5"/>
        <v>0</v>
      </c>
      <c r="Q19" s="6">
        <f t="shared" si="5"/>
        <v>0</v>
      </c>
      <c r="R19" s="6">
        <f t="shared" si="5"/>
        <v>0</v>
      </c>
      <c r="S19" s="6">
        <f t="shared" si="5"/>
        <v>0</v>
      </c>
      <c r="T19" s="6">
        <f t="shared" si="5"/>
        <v>0</v>
      </c>
      <c r="U19" s="6">
        <f t="shared" si="5"/>
        <v>0</v>
      </c>
      <c r="V19" s="6">
        <f t="shared" si="5"/>
        <v>0</v>
      </c>
      <c r="W19" s="6">
        <f t="shared" si="5"/>
        <v>0</v>
      </c>
      <c r="X19" s="6">
        <f t="shared" si="5"/>
        <v>0</v>
      </c>
      <c r="Y19" s="6">
        <f t="shared" si="5"/>
        <v>0</v>
      </c>
      <c r="Z19" s="6">
        <f t="shared" si="5"/>
        <v>0</v>
      </c>
      <c r="AA19" s="6">
        <f t="shared" si="5"/>
        <v>0</v>
      </c>
      <c r="AB19" s="6">
        <f t="shared" si="5"/>
        <v>0</v>
      </c>
      <c r="AC19" s="6">
        <f t="shared" si="5"/>
        <v>0</v>
      </c>
      <c r="AD19" s="6">
        <f t="shared" si="5"/>
        <v>0</v>
      </c>
      <c r="AE19" s="6">
        <f t="shared" si="5"/>
        <v>0</v>
      </c>
    </row>
    <row r="21" spans="1:31" ht="18" customHeight="1" x14ac:dyDescent="0.4">
      <c r="A21" s="75"/>
      <c r="B21" s="111" t="s">
        <v>732</v>
      </c>
      <c r="C21" s="75"/>
      <c r="D21" s="39"/>
      <c r="E21" s="39"/>
      <c r="F21" s="101"/>
      <c r="G21" s="101"/>
      <c r="H21" s="101"/>
      <c r="I21" s="7"/>
      <c r="J21" s="93"/>
      <c r="K21" s="7"/>
    </row>
    <row r="22" spans="1:31" ht="18" customHeight="1" x14ac:dyDescent="0.4">
      <c r="A22" s="75"/>
      <c r="B22" s="111" t="s">
        <v>635</v>
      </c>
      <c r="C22" s="75"/>
      <c r="D22" s="39"/>
      <c r="E22" s="39"/>
      <c r="F22" s="101"/>
      <c r="G22" s="101"/>
      <c r="H22" s="101"/>
      <c r="I22" s="7"/>
      <c r="J22" s="93"/>
      <c r="K22" s="7"/>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3"/>
  <sheetViews>
    <sheetView view="pageBreakPreview" zoomScale="85" zoomScaleNormal="85" zoomScaleSheetLayoutView="85" workbookViewId="0"/>
  </sheetViews>
  <sheetFormatPr defaultColWidth="9" defaultRowHeight="18" customHeight="1" x14ac:dyDescent="0.4"/>
  <cols>
    <col min="1" max="7" width="3" style="4" customWidth="1"/>
    <col min="8" max="11" width="16.25" style="4" customWidth="1"/>
    <col min="12" max="31" width="11.625" style="4" customWidth="1"/>
    <col min="32" max="16384" width="9" style="4"/>
  </cols>
  <sheetData>
    <row r="1" spans="1:31" ht="18" customHeight="1" x14ac:dyDescent="0.4">
      <c r="A1" s="107" t="s">
        <v>699</v>
      </c>
    </row>
    <row r="2" spans="1:31" s="9" customFormat="1" ht="18" customHeight="1" x14ac:dyDescent="0.4">
      <c r="A2" s="238"/>
      <c r="B2" s="36"/>
      <c r="C2" s="238"/>
      <c r="D2" s="238"/>
      <c r="E2" s="238"/>
      <c r="F2" s="13"/>
      <c r="G2" s="13"/>
      <c r="H2" s="13"/>
      <c r="I2" s="75"/>
      <c r="J2" s="75"/>
      <c r="K2" s="432"/>
      <c r="L2" s="75" t="s">
        <v>633</v>
      </c>
      <c r="O2" s="14"/>
    </row>
    <row r="3" spans="1:31" ht="18" customHeight="1" x14ac:dyDescent="0.4">
      <c r="A3" s="75"/>
      <c r="B3" s="107" t="s">
        <v>652</v>
      </c>
      <c r="J3" s="39"/>
      <c r="K3" s="39"/>
      <c r="L3" s="101"/>
      <c r="M3" s="101"/>
      <c r="N3" s="101"/>
      <c r="O3" s="101"/>
      <c r="P3" s="101"/>
      <c r="Q3" s="101"/>
      <c r="R3" s="15"/>
      <c r="S3" s="15"/>
      <c r="T3" s="15"/>
      <c r="U3" s="15"/>
      <c r="V3" s="15"/>
      <c r="W3" s="15"/>
      <c r="X3" s="15"/>
      <c r="Y3" s="7"/>
      <c r="Z3" s="7"/>
      <c r="AA3" s="93"/>
      <c r="AB3" s="7"/>
      <c r="AE3" s="65" t="s">
        <v>710</v>
      </c>
    </row>
    <row r="4" spans="1:31" ht="18" customHeight="1" x14ac:dyDescent="0.4">
      <c r="A4" s="75"/>
      <c r="K4" s="51"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31" ht="18" customHeight="1" x14ac:dyDescent="0.4">
      <c r="A5" s="75"/>
      <c r="K5" s="51"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31" ht="18" customHeight="1" x14ac:dyDescent="0.4">
      <c r="B6" s="321" t="s">
        <v>454</v>
      </c>
      <c r="C6" s="277"/>
      <c r="D6" s="278"/>
      <c r="E6" s="278"/>
      <c r="F6" s="278"/>
      <c r="G6" s="278"/>
      <c r="H6" s="278"/>
      <c r="I6" s="278"/>
      <c r="J6" s="278"/>
      <c r="K6" s="279"/>
      <c r="L6" s="284">
        <f>SUM(L7:L10)</f>
        <v>0</v>
      </c>
      <c r="M6" s="284">
        <f t="shared" ref="M6:AE6" si="0">SUM(M7:M10)</f>
        <v>0</v>
      </c>
      <c r="N6" s="284">
        <f t="shared" si="0"/>
        <v>0</v>
      </c>
      <c r="O6" s="284">
        <f t="shared" si="0"/>
        <v>0</v>
      </c>
      <c r="P6" s="284">
        <f t="shared" si="0"/>
        <v>0</v>
      </c>
      <c r="Q6" s="284">
        <f t="shared" si="0"/>
        <v>0</v>
      </c>
      <c r="R6" s="284">
        <f t="shared" si="0"/>
        <v>0</v>
      </c>
      <c r="S6" s="284">
        <f t="shared" si="0"/>
        <v>0</v>
      </c>
      <c r="T6" s="284">
        <f t="shared" si="0"/>
        <v>0</v>
      </c>
      <c r="U6" s="284">
        <f t="shared" si="0"/>
        <v>0</v>
      </c>
      <c r="V6" s="284">
        <f t="shared" si="0"/>
        <v>0</v>
      </c>
      <c r="W6" s="284">
        <f t="shared" si="0"/>
        <v>0</v>
      </c>
      <c r="X6" s="284">
        <f t="shared" si="0"/>
        <v>0</v>
      </c>
      <c r="Y6" s="284">
        <f t="shared" si="0"/>
        <v>0</v>
      </c>
      <c r="Z6" s="284">
        <f t="shared" si="0"/>
        <v>0</v>
      </c>
      <c r="AA6" s="284">
        <f t="shared" si="0"/>
        <v>0</v>
      </c>
      <c r="AB6" s="284">
        <f t="shared" si="0"/>
        <v>0</v>
      </c>
      <c r="AC6" s="284">
        <f t="shared" si="0"/>
        <v>0</v>
      </c>
      <c r="AD6" s="284">
        <f t="shared" si="0"/>
        <v>0</v>
      </c>
      <c r="AE6" s="284">
        <f t="shared" si="0"/>
        <v>0</v>
      </c>
    </row>
    <row r="7" spans="1:31" ht="18" customHeight="1" x14ac:dyDescent="0.4">
      <c r="B7" s="322"/>
      <c r="C7" s="78" t="s">
        <v>670</v>
      </c>
      <c r="D7" s="318"/>
      <c r="E7" s="318"/>
      <c r="F7" s="318"/>
      <c r="G7" s="318"/>
      <c r="H7" s="318"/>
      <c r="I7" s="318"/>
      <c r="J7" s="318"/>
      <c r="K7" s="319"/>
      <c r="L7" s="200"/>
      <c r="M7" s="200"/>
      <c r="N7" s="200"/>
      <c r="O7" s="200"/>
      <c r="P7" s="200"/>
      <c r="Q7" s="200"/>
      <c r="R7" s="200"/>
      <c r="S7" s="200"/>
      <c r="T7" s="200"/>
      <c r="U7" s="200"/>
      <c r="V7" s="200"/>
      <c r="W7" s="200"/>
      <c r="X7" s="200"/>
      <c r="Y7" s="200"/>
      <c r="Z7" s="200"/>
      <c r="AA7" s="200"/>
      <c r="AB7" s="200"/>
      <c r="AC7" s="200"/>
      <c r="AD7" s="200"/>
      <c r="AE7" s="200"/>
    </row>
    <row r="8" spans="1:31" ht="18" customHeight="1" x14ac:dyDescent="0.4">
      <c r="B8" s="322"/>
      <c r="C8" s="78" t="s">
        <v>671</v>
      </c>
      <c r="D8" s="318"/>
      <c r="E8" s="318"/>
      <c r="F8" s="318"/>
      <c r="G8" s="318"/>
      <c r="H8" s="318"/>
      <c r="I8" s="318"/>
      <c r="J8" s="318"/>
      <c r="K8" s="319"/>
      <c r="L8" s="200"/>
      <c r="M8" s="200"/>
      <c r="N8" s="200"/>
      <c r="O8" s="200"/>
      <c r="P8" s="200"/>
      <c r="Q8" s="200"/>
      <c r="R8" s="200"/>
      <c r="S8" s="200"/>
      <c r="T8" s="200"/>
      <c r="U8" s="200"/>
      <c r="V8" s="200"/>
      <c r="W8" s="200"/>
      <c r="X8" s="200"/>
      <c r="Y8" s="200"/>
      <c r="Z8" s="200"/>
      <c r="AA8" s="200"/>
      <c r="AB8" s="200"/>
      <c r="AC8" s="200"/>
      <c r="AD8" s="200"/>
      <c r="AE8" s="200"/>
    </row>
    <row r="9" spans="1:31" ht="18" customHeight="1" x14ac:dyDescent="0.4">
      <c r="B9" s="179"/>
      <c r="C9" s="252" t="s">
        <v>672</v>
      </c>
      <c r="D9" s="253"/>
      <c r="E9" s="253"/>
      <c r="F9" s="253"/>
      <c r="G9" s="253"/>
      <c r="H9" s="253"/>
      <c r="I9" s="253"/>
      <c r="J9" s="253"/>
      <c r="K9" s="254"/>
      <c r="L9" s="275"/>
      <c r="M9" s="200"/>
      <c r="N9" s="200"/>
      <c r="O9" s="200"/>
      <c r="P9" s="200"/>
      <c r="Q9" s="200"/>
      <c r="R9" s="200"/>
      <c r="S9" s="200"/>
      <c r="T9" s="200"/>
      <c r="U9" s="200"/>
      <c r="V9" s="200"/>
      <c r="W9" s="200"/>
      <c r="X9" s="200"/>
      <c r="Y9" s="200"/>
      <c r="Z9" s="200"/>
      <c r="AA9" s="200"/>
      <c r="AB9" s="200"/>
      <c r="AC9" s="200"/>
      <c r="AD9" s="200"/>
      <c r="AE9" s="200"/>
    </row>
    <row r="10" spans="1:31" ht="18" customHeight="1" x14ac:dyDescent="0.4">
      <c r="B10" s="323"/>
      <c r="C10" s="252" t="s">
        <v>673</v>
      </c>
      <c r="D10" s="253"/>
      <c r="E10" s="253"/>
      <c r="F10" s="253"/>
      <c r="G10" s="253"/>
      <c r="H10" s="253"/>
      <c r="I10" s="253"/>
      <c r="J10" s="253"/>
      <c r="K10" s="254"/>
      <c r="L10" s="275"/>
      <c r="M10" s="275"/>
      <c r="N10" s="275"/>
      <c r="O10" s="275"/>
      <c r="P10" s="275"/>
      <c r="Q10" s="275"/>
      <c r="R10" s="275"/>
      <c r="S10" s="275"/>
      <c r="T10" s="275"/>
      <c r="U10" s="275"/>
      <c r="V10" s="275"/>
      <c r="W10" s="275"/>
      <c r="X10" s="275"/>
      <c r="Y10" s="275"/>
      <c r="Z10" s="275"/>
      <c r="AA10" s="275"/>
      <c r="AB10" s="275"/>
      <c r="AC10" s="275"/>
      <c r="AD10" s="275"/>
      <c r="AE10" s="275"/>
    </row>
    <row r="12" spans="1:31" ht="18" customHeight="1" x14ac:dyDescent="0.4">
      <c r="A12" s="75"/>
      <c r="B12" s="111" t="s">
        <v>732</v>
      </c>
      <c r="C12" s="75"/>
      <c r="D12" s="39"/>
      <c r="E12" s="39"/>
      <c r="F12" s="101"/>
      <c r="G12" s="101"/>
      <c r="H12" s="101"/>
      <c r="I12" s="7"/>
      <c r="J12" s="93"/>
      <c r="K12" s="7"/>
    </row>
    <row r="13" spans="1:31" ht="18" customHeight="1" x14ac:dyDescent="0.4">
      <c r="A13" s="75"/>
      <c r="B13" s="111" t="s">
        <v>635</v>
      </c>
      <c r="C13" s="75"/>
      <c r="D13" s="39"/>
      <c r="E13" s="39"/>
      <c r="F13" s="101"/>
      <c r="G13" s="101"/>
      <c r="H13" s="101"/>
      <c r="I13" s="7"/>
      <c r="J13" s="93"/>
      <c r="K13" s="7"/>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11"/>
  <sheetViews>
    <sheetView view="pageBreakPreview" zoomScale="85" zoomScaleNormal="100" zoomScaleSheetLayoutView="85" workbookViewId="0"/>
  </sheetViews>
  <sheetFormatPr defaultColWidth="9" defaultRowHeight="18" customHeight="1" x14ac:dyDescent="0.4"/>
  <cols>
    <col min="1" max="7" width="3" style="4" customWidth="1"/>
    <col min="8" max="11" width="16.25" style="4" customWidth="1"/>
    <col min="12" max="31" width="11.625" style="4" customWidth="1"/>
    <col min="32" max="16384" width="9" style="4"/>
  </cols>
  <sheetData>
    <row r="1" spans="1:47" s="9" customFormat="1" ht="18" customHeight="1" x14ac:dyDescent="0.4">
      <c r="A1" s="113" t="s">
        <v>700</v>
      </c>
    </row>
    <row r="2" spans="1:47" s="9" customFormat="1" ht="18" customHeight="1" x14ac:dyDescent="0.4">
      <c r="A2" s="12"/>
      <c r="B2" s="36"/>
      <c r="C2" s="12"/>
      <c r="D2" s="12"/>
      <c r="E2" s="12"/>
      <c r="F2" s="13"/>
      <c r="G2" s="13"/>
      <c r="H2" s="13"/>
      <c r="I2" s="75"/>
      <c r="J2" s="75"/>
      <c r="K2" s="432"/>
      <c r="L2" s="75" t="s">
        <v>633</v>
      </c>
      <c r="O2" s="14"/>
    </row>
    <row r="3" spans="1:47" ht="18" customHeight="1" x14ac:dyDescent="0.4">
      <c r="A3" s="75"/>
      <c r="B3" s="107" t="s">
        <v>646</v>
      </c>
      <c r="C3" s="107"/>
      <c r="D3" s="107"/>
      <c r="E3" s="107"/>
      <c r="F3" s="107"/>
      <c r="G3" s="107"/>
      <c r="H3" s="107"/>
      <c r="I3" s="107"/>
      <c r="J3" s="39"/>
      <c r="K3" s="39"/>
      <c r="L3" s="101"/>
      <c r="M3" s="101"/>
      <c r="N3" s="101"/>
      <c r="O3" s="101"/>
      <c r="P3" s="101"/>
      <c r="Q3" s="101"/>
      <c r="R3" s="15"/>
      <c r="S3" s="15"/>
      <c r="T3" s="15"/>
      <c r="U3" s="15"/>
      <c r="V3" s="15"/>
      <c r="W3" s="15"/>
      <c r="X3" s="15"/>
      <c r="Y3" s="7"/>
      <c r="Z3" s="7"/>
      <c r="AA3" s="93"/>
      <c r="AB3" s="7"/>
      <c r="AE3" s="65" t="s">
        <v>710</v>
      </c>
      <c r="AU3" s="65"/>
    </row>
    <row r="4" spans="1:47" ht="18" customHeight="1" x14ac:dyDescent="0.4">
      <c r="A4" s="75"/>
      <c r="K4" s="51"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47" ht="18" customHeight="1" x14ac:dyDescent="0.4">
      <c r="A5" s="75"/>
      <c r="K5" s="51"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47" ht="18" customHeight="1" x14ac:dyDescent="0.4">
      <c r="B6" s="148" t="s">
        <v>33</v>
      </c>
      <c r="C6" s="201"/>
      <c r="D6" s="202"/>
      <c r="E6" s="202"/>
      <c r="F6" s="202"/>
      <c r="G6" s="202"/>
      <c r="H6" s="202"/>
      <c r="I6" s="202"/>
      <c r="J6" s="202"/>
      <c r="K6" s="203"/>
      <c r="L6" s="271"/>
      <c r="M6" s="271"/>
      <c r="N6" s="271"/>
      <c r="O6" s="271"/>
      <c r="P6" s="271"/>
      <c r="Q6" s="271"/>
      <c r="R6" s="271"/>
      <c r="S6" s="271"/>
      <c r="T6" s="271"/>
      <c r="U6" s="271"/>
      <c r="V6" s="271"/>
      <c r="W6" s="271"/>
      <c r="X6" s="271"/>
      <c r="Y6" s="271"/>
      <c r="Z6" s="271"/>
      <c r="AA6" s="271"/>
      <c r="AB6" s="271"/>
      <c r="AC6" s="271"/>
      <c r="AD6" s="271"/>
      <c r="AE6" s="271"/>
    </row>
    <row r="7" spans="1:47" ht="18" customHeight="1" x14ac:dyDescent="0.4">
      <c r="B7" s="98"/>
      <c r="C7" s="288" t="s">
        <v>646</v>
      </c>
      <c r="D7" s="256"/>
      <c r="E7" s="256"/>
      <c r="F7" s="256"/>
      <c r="G7" s="256"/>
      <c r="H7" s="256"/>
      <c r="I7" s="256"/>
      <c r="J7" s="290"/>
      <c r="K7" s="289"/>
      <c r="L7" s="90">
        <f t="shared" ref="L7" si="0">SUM(L8:L9)</f>
        <v>0</v>
      </c>
      <c r="M7" s="90">
        <f t="shared" ref="M7:AE7" si="1">SUM(M8:M9)</f>
        <v>0</v>
      </c>
      <c r="N7" s="90">
        <f t="shared" si="1"/>
        <v>0</v>
      </c>
      <c r="O7" s="90">
        <f t="shared" si="1"/>
        <v>0</v>
      </c>
      <c r="P7" s="90">
        <f t="shared" si="1"/>
        <v>0</v>
      </c>
      <c r="Q7" s="90">
        <f t="shared" si="1"/>
        <v>0</v>
      </c>
      <c r="R7" s="90">
        <f t="shared" si="1"/>
        <v>0</v>
      </c>
      <c r="S7" s="90">
        <f t="shared" si="1"/>
        <v>0</v>
      </c>
      <c r="T7" s="90">
        <f t="shared" si="1"/>
        <v>0</v>
      </c>
      <c r="U7" s="90">
        <f t="shared" si="1"/>
        <v>0</v>
      </c>
      <c r="V7" s="90">
        <f t="shared" si="1"/>
        <v>0</v>
      </c>
      <c r="W7" s="90">
        <f t="shared" si="1"/>
        <v>0</v>
      </c>
      <c r="X7" s="90">
        <f t="shared" si="1"/>
        <v>0</v>
      </c>
      <c r="Y7" s="90">
        <f t="shared" si="1"/>
        <v>0</v>
      </c>
      <c r="Z7" s="90">
        <f t="shared" si="1"/>
        <v>0</v>
      </c>
      <c r="AA7" s="90">
        <f t="shared" si="1"/>
        <v>0</v>
      </c>
      <c r="AB7" s="90">
        <f t="shared" si="1"/>
        <v>0</v>
      </c>
      <c r="AC7" s="90">
        <f t="shared" si="1"/>
        <v>0</v>
      </c>
      <c r="AD7" s="90">
        <f t="shared" si="1"/>
        <v>0</v>
      </c>
      <c r="AE7" s="90">
        <f t="shared" si="1"/>
        <v>0</v>
      </c>
    </row>
    <row r="8" spans="1:47" ht="18" customHeight="1" x14ac:dyDescent="0.4">
      <c r="B8" s="216"/>
      <c r="C8" s="294"/>
      <c r="D8" s="51" t="s">
        <v>762</v>
      </c>
      <c r="E8" s="70"/>
      <c r="F8" s="70"/>
      <c r="G8" s="70"/>
      <c r="H8" s="70"/>
      <c r="I8" s="70"/>
      <c r="J8" s="373" t="s">
        <v>621</v>
      </c>
      <c r="K8" s="500">
        <v>0.745</v>
      </c>
      <c r="L8" s="6">
        <f>$K$8*'【様式Ａ－12－１】更新計画（有明　全体）'!H319</f>
        <v>0</v>
      </c>
      <c r="M8" s="6">
        <f>$K$8*'【様式Ａ－12－１】更新計画（有明　全体）'!I319</f>
        <v>0</v>
      </c>
      <c r="N8" s="6">
        <f>$K$8*'【様式Ａ－12－１】更新計画（有明　全体）'!J319</f>
        <v>0</v>
      </c>
      <c r="O8" s="6">
        <f>$K$8*'【様式Ａ－12－１】更新計画（有明　全体）'!K319</f>
        <v>0</v>
      </c>
      <c r="P8" s="6">
        <f>$K$8*'【様式Ａ－12－１】更新計画（有明　全体）'!L319</f>
        <v>0</v>
      </c>
      <c r="Q8" s="6">
        <f>$K$8*'【様式Ａ－12－１】更新計画（有明　全体）'!M319</f>
        <v>0</v>
      </c>
      <c r="R8" s="6">
        <f>$K$8*'【様式Ａ－12－１】更新計画（有明　全体）'!N319</f>
        <v>0</v>
      </c>
      <c r="S8" s="6">
        <f>$K$8*'【様式Ａ－12－１】更新計画（有明　全体）'!O319</f>
        <v>0</v>
      </c>
      <c r="T8" s="6">
        <f>$K$8*'【様式Ａ－12－１】更新計画（有明　全体）'!P319</f>
        <v>0</v>
      </c>
      <c r="U8" s="6">
        <f>$K$8*'【様式Ａ－12－１】更新計画（有明　全体）'!Q319</f>
        <v>0</v>
      </c>
      <c r="V8" s="6">
        <f>$K$8*'【様式Ａ－12－１】更新計画（有明　全体）'!R319</f>
        <v>0</v>
      </c>
      <c r="W8" s="6">
        <f>$K$8*'【様式Ａ－12－１】更新計画（有明　全体）'!S319</f>
        <v>0</v>
      </c>
      <c r="X8" s="6">
        <f>$K$8*'【様式Ａ－12－１】更新計画（有明　全体）'!T319</f>
        <v>0</v>
      </c>
      <c r="Y8" s="6">
        <f>$K$8*'【様式Ａ－12－１】更新計画（有明　全体）'!U319</f>
        <v>0</v>
      </c>
      <c r="Z8" s="6">
        <f>$K$8*'【様式Ａ－12－１】更新計画（有明　全体）'!V319</f>
        <v>0</v>
      </c>
      <c r="AA8" s="6">
        <f>$K$8*'【様式Ａ－12－１】更新計画（有明　全体）'!W319</f>
        <v>0</v>
      </c>
      <c r="AB8" s="6">
        <f>$K$8*'【様式Ａ－12－１】更新計画（有明　全体）'!X319</f>
        <v>0</v>
      </c>
      <c r="AC8" s="6">
        <f>$K$8*'【様式Ａ－12－１】更新計画（有明　全体）'!Y319</f>
        <v>0</v>
      </c>
      <c r="AD8" s="6">
        <f>$K$8*'【様式Ａ－12－１】更新計画（有明　全体）'!Z319</f>
        <v>0</v>
      </c>
      <c r="AE8" s="6">
        <f>$K$8*'【様式Ａ－12－１】更新計画（有明　全体）'!AA319</f>
        <v>0</v>
      </c>
    </row>
    <row r="9" spans="1:47" ht="18" customHeight="1" x14ac:dyDescent="0.4">
      <c r="B9" s="270"/>
      <c r="C9" s="295"/>
      <c r="D9" s="70" t="s">
        <v>763</v>
      </c>
      <c r="E9" s="70"/>
      <c r="F9" s="70"/>
      <c r="G9" s="70"/>
      <c r="H9" s="70"/>
      <c r="I9" s="70"/>
      <c r="J9" s="373" t="s">
        <v>621</v>
      </c>
      <c r="K9" s="500">
        <v>0.745</v>
      </c>
      <c r="L9" s="6">
        <f>$K$9*'【様式Ａ－７－６】撤去費（有明）'!L6</f>
        <v>0</v>
      </c>
      <c r="M9" s="6">
        <f>$K$9*'【様式Ａ－７－６】撤去費（有明）'!M6</f>
        <v>0</v>
      </c>
      <c r="N9" s="6">
        <f>$K$9*'【様式Ａ－７－６】撤去費（有明）'!N6</f>
        <v>0</v>
      </c>
      <c r="O9" s="6">
        <f>$K$9*'【様式Ａ－７－６】撤去費（有明）'!O6</f>
        <v>0</v>
      </c>
      <c r="P9" s="6">
        <f>$K$9*'【様式Ａ－７－６】撤去費（有明）'!P6</f>
        <v>0</v>
      </c>
      <c r="Q9" s="6">
        <f>$K$9*'【様式Ａ－７－６】撤去費（有明）'!Q6</f>
        <v>0</v>
      </c>
      <c r="R9" s="6">
        <f>$K$9*'【様式Ａ－７－６】撤去費（有明）'!R6</f>
        <v>0</v>
      </c>
      <c r="S9" s="6">
        <f>$K$9*'【様式Ａ－７－６】撤去費（有明）'!S6</f>
        <v>0</v>
      </c>
      <c r="T9" s="6">
        <f>$K$9*'【様式Ａ－７－６】撤去費（有明）'!T6</f>
        <v>0</v>
      </c>
      <c r="U9" s="6">
        <f>$K$9*'【様式Ａ－７－６】撤去費（有明）'!U6</f>
        <v>0</v>
      </c>
      <c r="V9" s="6">
        <f>$K$9*'【様式Ａ－７－６】撤去費（有明）'!V6</f>
        <v>0</v>
      </c>
      <c r="W9" s="6">
        <f>$K$9*'【様式Ａ－７－６】撤去費（有明）'!W6</f>
        <v>0</v>
      </c>
      <c r="X9" s="6">
        <f>$K$9*'【様式Ａ－７－６】撤去費（有明）'!X6</f>
        <v>0</v>
      </c>
      <c r="Y9" s="6">
        <f>$K$9*'【様式Ａ－７－６】撤去費（有明）'!Y6</f>
        <v>0</v>
      </c>
      <c r="Z9" s="6">
        <f>$K$9*'【様式Ａ－７－６】撤去費（有明）'!Z6</f>
        <v>0</v>
      </c>
      <c r="AA9" s="6">
        <f>$K$9*'【様式Ａ－７－６】撤去費（有明）'!AA6</f>
        <v>0</v>
      </c>
      <c r="AB9" s="6">
        <f>$K$9*'【様式Ａ－７－６】撤去費（有明）'!AB6</f>
        <v>0</v>
      </c>
      <c r="AC9" s="6">
        <f>$K$9*'【様式Ａ－７－６】撤去費（有明）'!AC6</f>
        <v>0</v>
      </c>
      <c r="AD9" s="6">
        <f>$K$9*'【様式Ａ－７－６】撤去費（有明）'!AD6</f>
        <v>0</v>
      </c>
      <c r="AE9" s="6">
        <f>$K$9*'【様式Ａ－７－６】撤去費（有明）'!AE6</f>
        <v>0</v>
      </c>
    </row>
    <row r="11" spans="1:47" ht="18" customHeight="1" x14ac:dyDescent="0.4">
      <c r="A11" s="75"/>
      <c r="B11" s="111" t="s">
        <v>635</v>
      </c>
      <c r="C11" s="75"/>
      <c r="D11" s="39"/>
      <c r="E11" s="39"/>
      <c r="F11" s="101"/>
      <c r="G11" s="101"/>
      <c r="H11" s="101"/>
      <c r="I11" s="7"/>
      <c r="J11" s="93"/>
      <c r="K11" s="7"/>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14"/>
  <sheetViews>
    <sheetView view="pageBreakPreview" zoomScale="85" zoomScaleNormal="100" zoomScaleSheetLayoutView="85" workbookViewId="0"/>
  </sheetViews>
  <sheetFormatPr defaultColWidth="9" defaultRowHeight="18" customHeight="1" x14ac:dyDescent="0.4"/>
  <cols>
    <col min="1" max="2" width="3" style="4" customWidth="1"/>
    <col min="3" max="7" width="3" style="75" customWidth="1"/>
    <col min="8" max="11" width="16.25" style="75" customWidth="1"/>
    <col min="12" max="31" width="11.625" style="75" customWidth="1"/>
    <col min="32" max="16384" width="9" style="75"/>
  </cols>
  <sheetData>
    <row r="1" spans="1:31" s="39" customFormat="1" ht="18" customHeight="1" x14ac:dyDescent="0.4">
      <c r="A1" s="113" t="s">
        <v>701</v>
      </c>
      <c r="B1" s="9"/>
    </row>
    <row r="2" spans="1:31" s="39" customFormat="1" ht="18" customHeight="1" x14ac:dyDescent="0.4">
      <c r="A2" s="12"/>
      <c r="B2" s="36"/>
      <c r="C2" s="238"/>
      <c r="D2" s="238"/>
      <c r="E2" s="238"/>
      <c r="F2" s="13"/>
      <c r="G2" s="13"/>
      <c r="H2" s="13"/>
      <c r="I2" s="75"/>
      <c r="J2" s="75"/>
      <c r="K2" s="432"/>
      <c r="L2" s="75" t="s">
        <v>633</v>
      </c>
      <c r="O2" s="14"/>
    </row>
    <row r="3" spans="1:31" ht="18" customHeight="1" x14ac:dyDescent="0.4">
      <c r="A3" s="75"/>
      <c r="B3" s="107" t="s">
        <v>677</v>
      </c>
      <c r="C3" s="103"/>
      <c r="D3" s="103"/>
      <c r="E3" s="103"/>
      <c r="F3" s="103"/>
      <c r="G3" s="103"/>
      <c r="H3" s="103"/>
      <c r="I3" s="103"/>
      <c r="J3" s="39"/>
      <c r="K3" s="39"/>
      <c r="L3" s="101"/>
      <c r="M3" s="101"/>
      <c r="N3" s="101"/>
      <c r="O3" s="101"/>
      <c r="P3" s="101"/>
      <c r="Q3" s="101"/>
      <c r="R3" s="101"/>
      <c r="S3" s="101"/>
      <c r="T3" s="101"/>
      <c r="U3" s="101"/>
      <c r="V3" s="101"/>
      <c r="W3" s="101"/>
      <c r="X3" s="101"/>
      <c r="Y3" s="81"/>
      <c r="Z3" s="81"/>
      <c r="AA3" s="433"/>
      <c r="AB3" s="81"/>
      <c r="AE3" s="445" t="s">
        <v>710</v>
      </c>
    </row>
    <row r="4" spans="1:31" ht="18" customHeight="1" x14ac:dyDescent="0.4">
      <c r="A4" s="75"/>
      <c r="K4" s="415"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31" ht="18" customHeight="1" x14ac:dyDescent="0.4">
      <c r="A5" s="75"/>
      <c r="K5" s="415"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31" ht="18" customHeight="1" x14ac:dyDescent="0.4">
      <c r="B6" s="148" t="s">
        <v>33</v>
      </c>
      <c r="C6" s="201"/>
      <c r="D6" s="202"/>
      <c r="E6" s="202"/>
      <c r="F6" s="202"/>
      <c r="G6" s="202"/>
      <c r="H6" s="202"/>
      <c r="I6" s="202"/>
      <c r="J6" s="202"/>
      <c r="K6" s="203"/>
      <c r="L6" s="518"/>
      <c r="M6" s="518"/>
      <c r="N6" s="518"/>
      <c r="O6" s="518"/>
      <c r="P6" s="518"/>
      <c r="Q6" s="518"/>
      <c r="R6" s="518"/>
      <c r="S6" s="518"/>
      <c r="T6" s="518"/>
      <c r="U6" s="518"/>
      <c r="V6" s="518"/>
      <c r="W6" s="518"/>
      <c r="X6" s="518"/>
      <c r="Y6" s="518"/>
      <c r="Z6" s="518"/>
      <c r="AA6" s="518"/>
      <c r="AB6" s="518"/>
      <c r="AC6" s="518"/>
      <c r="AD6" s="518"/>
      <c r="AE6" s="518"/>
    </row>
    <row r="7" spans="1:31" ht="18" customHeight="1" x14ac:dyDescent="0.4">
      <c r="B7" s="98"/>
      <c r="C7" s="166" t="s">
        <v>733</v>
      </c>
      <c r="D7" s="434"/>
      <c r="E7" s="434"/>
      <c r="F7" s="434"/>
      <c r="G7" s="434"/>
      <c r="H7" s="434"/>
      <c r="I7" s="434"/>
      <c r="J7" s="434"/>
      <c r="K7" s="519"/>
      <c r="L7" s="298">
        <v>0</v>
      </c>
      <c r="M7" s="298">
        <v>446403</v>
      </c>
      <c r="N7" s="298">
        <v>88697</v>
      </c>
      <c r="O7" s="298">
        <v>16581</v>
      </c>
      <c r="P7" s="298">
        <v>125110</v>
      </c>
      <c r="Q7" s="298">
        <v>244877</v>
      </c>
      <c r="R7" s="298">
        <v>353</v>
      </c>
      <c r="S7" s="298">
        <v>152868</v>
      </c>
      <c r="T7" s="298">
        <v>2325</v>
      </c>
      <c r="U7" s="298">
        <v>2751</v>
      </c>
      <c r="V7" s="298">
        <v>6739</v>
      </c>
      <c r="W7" s="298">
        <v>278317</v>
      </c>
      <c r="X7" s="298">
        <v>291903</v>
      </c>
      <c r="Y7" s="298">
        <v>852453</v>
      </c>
      <c r="Z7" s="298">
        <v>319378</v>
      </c>
      <c r="AA7" s="298">
        <v>352826</v>
      </c>
      <c r="AB7" s="298">
        <v>989506</v>
      </c>
      <c r="AC7" s="298">
        <v>425</v>
      </c>
      <c r="AD7" s="298">
        <v>53492</v>
      </c>
      <c r="AE7" s="298">
        <v>0</v>
      </c>
    </row>
    <row r="8" spans="1:31" ht="18" customHeight="1" x14ac:dyDescent="0.4">
      <c r="B8" s="98"/>
      <c r="C8" s="490"/>
      <c r="D8" s="415" t="s">
        <v>650</v>
      </c>
      <c r="E8" s="223"/>
      <c r="F8" s="223"/>
      <c r="G8" s="223"/>
      <c r="H8" s="223"/>
      <c r="I8" s="223"/>
      <c r="J8" s="418" t="s">
        <v>621</v>
      </c>
      <c r="K8" s="520">
        <v>0.745</v>
      </c>
      <c r="L8" s="451">
        <f t="shared" ref="L8:AE8" si="0">$K$8*L7</f>
        <v>0</v>
      </c>
      <c r="M8" s="451">
        <f t="shared" si="0"/>
        <v>332570.23499999999</v>
      </c>
      <c r="N8" s="451">
        <f t="shared" si="0"/>
        <v>66079.264999999999</v>
      </c>
      <c r="O8" s="451">
        <f t="shared" si="0"/>
        <v>12352.844999999999</v>
      </c>
      <c r="P8" s="451">
        <f t="shared" si="0"/>
        <v>93206.95</v>
      </c>
      <c r="Q8" s="451">
        <f t="shared" si="0"/>
        <v>182433.36499999999</v>
      </c>
      <c r="R8" s="451">
        <f t="shared" si="0"/>
        <v>262.98500000000001</v>
      </c>
      <c r="S8" s="451">
        <f t="shared" si="0"/>
        <v>113886.66</v>
      </c>
      <c r="T8" s="451">
        <f t="shared" si="0"/>
        <v>1732.125</v>
      </c>
      <c r="U8" s="451">
        <f t="shared" si="0"/>
        <v>2049.4949999999999</v>
      </c>
      <c r="V8" s="451">
        <f t="shared" si="0"/>
        <v>5020.5550000000003</v>
      </c>
      <c r="W8" s="451">
        <f t="shared" si="0"/>
        <v>207346.16500000001</v>
      </c>
      <c r="X8" s="451">
        <f t="shared" si="0"/>
        <v>217467.73499999999</v>
      </c>
      <c r="Y8" s="451">
        <f t="shared" si="0"/>
        <v>635077.48499999999</v>
      </c>
      <c r="Z8" s="451">
        <f t="shared" si="0"/>
        <v>237936.61</v>
      </c>
      <c r="AA8" s="451">
        <f t="shared" si="0"/>
        <v>262855.37</v>
      </c>
      <c r="AB8" s="451">
        <f t="shared" si="0"/>
        <v>737181.97</v>
      </c>
      <c r="AC8" s="451">
        <f t="shared" si="0"/>
        <v>316.625</v>
      </c>
      <c r="AD8" s="451">
        <f t="shared" si="0"/>
        <v>39851.54</v>
      </c>
      <c r="AE8" s="451">
        <f t="shared" si="0"/>
        <v>0</v>
      </c>
    </row>
    <row r="9" spans="1:31" ht="18" customHeight="1" x14ac:dyDescent="0.4">
      <c r="B9" s="98"/>
      <c r="C9" s="166" t="s">
        <v>734</v>
      </c>
      <c r="D9" s="434"/>
      <c r="E9" s="434"/>
      <c r="F9" s="434"/>
      <c r="G9" s="434"/>
      <c r="H9" s="434"/>
      <c r="I9" s="434"/>
      <c r="J9" s="437"/>
      <c r="K9" s="521"/>
      <c r="L9" s="431"/>
      <c r="M9" s="431"/>
      <c r="N9" s="431"/>
      <c r="O9" s="431"/>
      <c r="P9" s="431"/>
      <c r="Q9" s="431"/>
      <c r="R9" s="431"/>
      <c r="S9" s="431"/>
      <c r="T9" s="431"/>
      <c r="U9" s="431"/>
      <c r="V9" s="431"/>
      <c r="W9" s="431"/>
      <c r="X9" s="431"/>
      <c r="Y9" s="431"/>
      <c r="Z9" s="431"/>
      <c r="AA9" s="431"/>
      <c r="AB9" s="431"/>
      <c r="AC9" s="431"/>
      <c r="AD9" s="431"/>
      <c r="AE9" s="431"/>
    </row>
    <row r="10" spans="1:31" ht="18" customHeight="1" x14ac:dyDescent="0.4">
      <c r="B10" s="216"/>
      <c r="C10" s="522"/>
      <c r="D10" s="415" t="s">
        <v>651</v>
      </c>
      <c r="E10" s="223"/>
      <c r="F10" s="223"/>
      <c r="G10" s="223"/>
      <c r="H10" s="223"/>
      <c r="I10" s="223"/>
      <c r="J10" s="418" t="s">
        <v>621</v>
      </c>
      <c r="K10" s="520">
        <v>0.745</v>
      </c>
      <c r="L10" s="451">
        <f t="shared" ref="L10:AE10" si="1">$K$10*L9</f>
        <v>0</v>
      </c>
      <c r="M10" s="451">
        <f t="shared" si="1"/>
        <v>0</v>
      </c>
      <c r="N10" s="451">
        <f t="shared" si="1"/>
        <v>0</v>
      </c>
      <c r="O10" s="451">
        <f t="shared" si="1"/>
        <v>0</v>
      </c>
      <c r="P10" s="451">
        <f t="shared" si="1"/>
        <v>0</v>
      </c>
      <c r="Q10" s="451">
        <f t="shared" si="1"/>
        <v>0</v>
      </c>
      <c r="R10" s="451">
        <f t="shared" si="1"/>
        <v>0</v>
      </c>
      <c r="S10" s="451">
        <f t="shared" si="1"/>
        <v>0</v>
      </c>
      <c r="T10" s="451">
        <f t="shared" si="1"/>
        <v>0</v>
      </c>
      <c r="U10" s="451">
        <f t="shared" si="1"/>
        <v>0</v>
      </c>
      <c r="V10" s="451">
        <f t="shared" si="1"/>
        <v>0</v>
      </c>
      <c r="W10" s="451">
        <f t="shared" si="1"/>
        <v>0</v>
      </c>
      <c r="X10" s="451">
        <f t="shared" si="1"/>
        <v>0</v>
      </c>
      <c r="Y10" s="451">
        <f t="shared" si="1"/>
        <v>0</v>
      </c>
      <c r="Z10" s="451">
        <f t="shared" si="1"/>
        <v>0</v>
      </c>
      <c r="AA10" s="451">
        <f t="shared" si="1"/>
        <v>0</v>
      </c>
      <c r="AB10" s="451">
        <f t="shared" si="1"/>
        <v>0</v>
      </c>
      <c r="AC10" s="451">
        <f t="shared" si="1"/>
        <v>0</v>
      </c>
      <c r="AD10" s="451">
        <f t="shared" si="1"/>
        <v>0</v>
      </c>
      <c r="AE10" s="451">
        <f t="shared" si="1"/>
        <v>0</v>
      </c>
    </row>
    <row r="11" spans="1:31" ht="18" customHeight="1" x14ac:dyDescent="0.4">
      <c r="B11" s="98"/>
      <c r="C11" s="523" t="s">
        <v>689</v>
      </c>
      <c r="D11" s="389"/>
      <c r="E11" s="389"/>
      <c r="F11" s="389"/>
      <c r="G11" s="389"/>
      <c r="H11" s="389"/>
      <c r="I11" s="389"/>
      <c r="J11" s="389"/>
      <c r="K11" s="390"/>
      <c r="L11" s="451">
        <f>L8-L10</f>
        <v>0</v>
      </c>
      <c r="M11" s="451">
        <f t="shared" ref="M11:AE11" si="2">M8-M10</f>
        <v>332570.23499999999</v>
      </c>
      <c r="N11" s="451">
        <f t="shared" si="2"/>
        <v>66079.264999999999</v>
      </c>
      <c r="O11" s="451">
        <f t="shared" si="2"/>
        <v>12352.844999999999</v>
      </c>
      <c r="P11" s="451">
        <f t="shared" si="2"/>
        <v>93206.95</v>
      </c>
      <c r="Q11" s="451">
        <f t="shared" si="2"/>
        <v>182433.36499999999</v>
      </c>
      <c r="R11" s="451">
        <f t="shared" si="2"/>
        <v>262.98500000000001</v>
      </c>
      <c r="S11" s="451">
        <f t="shared" si="2"/>
        <v>113886.66</v>
      </c>
      <c r="T11" s="451">
        <f t="shared" si="2"/>
        <v>1732.125</v>
      </c>
      <c r="U11" s="451">
        <f t="shared" si="2"/>
        <v>2049.4949999999999</v>
      </c>
      <c r="V11" s="451">
        <f t="shared" si="2"/>
        <v>5020.5550000000003</v>
      </c>
      <c r="W11" s="451">
        <f t="shared" si="2"/>
        <v>207346.16500000001</v>
      </c>
      <c r="X11" s="451">
        <f t="shared" si="2"/>
        <v>217467.73499999999</v>
      </c>
      <c r="Y11" s="451">
        <f t="shared" si="2"/>
        <v>635077.48499999999</v>
      </c>
      <c r="Z11" s="451">
        <f t="shared" si="2"/>
        <v>237936.61</v>
      </c>
      <c r="AA11" s="451">
        <f t="shared" si="2"/>
        <v>262855.37</v>
      </c>
      <c r="AB11" s="451">
        <f t="shared" si="2"/>
        <v>737181.97</v>
      </c>
      <c r="AC11" s="451">
        <f t="shared" si="2"/>
        <v>316.625</v>
      </c>
      <c r="AD11" s="451">
        <f t="shared" si="2"/>
        <v>39851.54</v>
      </c>
      <c r="AE11" s="451">
        <f t="shared" si="2"/>
        <v>0</v>
      </c>
    </row>
    <row r="12" spans="1:31" ht="18" customHeight="1" x14ac:dyDescent="0.4">
      <c r="B12" s="100"/>
      <c r="C12" s="523" t="s">
        <v>555</v>
      </c>
      <c r="D12" s="389"/>
      <c r="E12" s="389"/>
      <c r="F12" s="389"/>
      <c r="G12" s="389"/>
      <c r="H12" s="389"/>
      <c r="I12" s="389"/>
      <c r="J12" s="389"/>
      <c r="K12" s="390"/>
      <c r="L12" s="462">
        <f>SUM($L$11:$AE$11)/20</f>
        <v>157381.39899999998</v>
      </c>
      <c r="M12" s="462">
        <f t="shared" ref="M12:AE12" si="3">SUM($L$11:$AE$11)/20</f>
        <v>157381.39899999998</v>
      </c>
      <c r="N12" s="462">
        <f t="shared" si="3"/>
        <v>157381.39899999998</v>
      </c>
      <c r="O12" s="462">
        <f t="shared" si="3"/>
        <v>157381.39899999998</v>
      </c>
      <c r="P12" s="462">
        <f t="shared" si="3"/>
        <v>157381.39899999998</v>
      </c>
      <c r="Q12" s="462">
        <f t="shared" si="3"/>
        <v>157381.39899999998</v>
      </c>
      <c r="R12" s="462">
        <f t="shared" si="3"/>
        <v>157381.39899999998</v>
      </c>
      <c r="S12" s="462">
        <f t="shared" si="3"/>
        <v>157381.39899999998</v>
      </c>
      <c r="T12" s="462">
        <f t="shared" si="3"/>
        <v>157381.39899999998</v>
      </c>
      <c r="U12" s="462">
        <f t="shared" si="3"/>
        <v>157381.39899999998</v>
      </c>
      <c r="V12" s="462">
        <f t="shared" si="3"/>
        <v>157381.39899999998</v>
      </c>
      <c r="W12" s="462">
        <f t="shared" si="3"/>
        <v>157381.39899999998</v>
      </c>
      <c r="X12" s="462">
        <f t="shared" si="3"/>
        <v>157381.39899999998</v>
      </c>
      <c r="Y12" s="462">
        <f t="shared" si="3"/>
        <v>157381.39899999998</v>
      </c>
      <c r="Z12" s="462">
        <f t="shared" si="3"/>
        <v>157381.39899999998</v>
      </c>
      <c r="AA12" s="462">
        <f t="shared" si="3"/>
        <v>157381.39899999998</v>
      </c>
      <c r="AB12" s="462">
        <f t="shared" si="3"/>
        <v>157381.39899999998</v>
      </c>
      <c r="AC12" s="462">
        <f t="shared" si="3"/>
        <v>157381.39899999998</v>
      </c>
      <c r="AD12" s="462">
        <f t="shared" si="3"/>
        <v>157381.39899999998</v>
      </c>
      <c r="AE12" s="462">
        <f t="shared" si="3"/>
        <v>157381.39899999998</v>
      </c>
    </row>
    <row r="14" spans="1:31" ht="18" customHeight="1" x14ac:dyDescent="0.4">
      <c r="A14" s="75"/>
      <c r="B14" s="111" t="s">
        <v>635</v>
      </c>
      <c r="D14" s="39"/>
      <c r="E14" s="39"/>
      <c r="F14" s="101"/>
      <c r="G14" s="101"/>
      <c r="H14" s="101"/>
      <c r="I14" s="81"/>
      <c r="J14" s="433"/>
      <c r="K14" s="81"/>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3"/>
  <sheetViews>
    <sheetView view="pageBreakPreview" zoomScale="85" zoomScaleNormal="100" zoomScaleSheetLayoutView="85" workbookViewId="0"/>
  </sheetViews>
  <sheetFormatPr defaultColWidth="9" defaultRowHeight="18" customHeight="1" x14ac:dyDescent="0.4"/>
  <cols>
    <col min="1" max="7" width="3" style="251" customWidth="1"/>
    <col min="8" max="11" width="16.25" style="251" customWidth="1"/>
    <col min="12" max="31" width="11.625" style="251" customWidth="1"/>
    <col min="32" max="16384" width="9" style="251"/>
  </cols>
  <sheetData>
    <row r="1" spans="1:31" s="9" customFormat="1" ht="18" customHeight="1" x14ac:dyDescent="0.4">
      <c r="A1" s="113" t="s">
        <v>702</v>
      </c>
    </row>
    <row r="2" spans="1:31" s="9" customFormat="1" ht="18" customHeight="1" x14ac:dyDescent="0.4">
      <c r="A2" s="238"/>
      <c r="B2" s="36"/>
      <c r="C2" s="238"/>
      <c r="D2" s="238"/>
      <c r="E2" s="238"/>
      <c r="F2" s="13"/>
      <c r="G2" s="13"/>
      <c r="H2" s="13"/>
      <c r="I2" s="75"/>
      <c r="J2" s="75"/>
      <c r="K2" s="432"/>
      <c r="L2" s="75" t="s">
        <v>633</v>
      </c>
      <c r="O2" s="14"/>
    </row>
    <row r="3" spans="1:31" s="4" customFormat="1" ht="18" customHeight="1" x14ac:dyDescent="0.4">
      <c r="A3" s="75"/>
      <c r="B3" s="107" t="s">
        <v>711</v>
      </c>
      <c r="C3" s="107"/>
      <c r="D3" s="107"/>
      <c r="E3" s="107"/>
      <c r="F3" s="107"/>
      <c r="G3" s="107"/>
      <c r="H3" s="107"/>
      <c r="I3" s="107"/>
      <c r="J3" s="39"/>
      <c r="K3" s="39"/>
      <c r="L3" s="101"/>
      <c r="M3" s="101"/>
      <c r="N3" s="101"/>
      <c r="O3" s="101"/>
      <c r="P3" s="101"/>
      <c r="Q3" s="101"/>
      <c r="R3" s="15"/>
      <c r="S3" s="15"/>
      <c r="T3" s="15"/>
      <c r="U3" s="15"/>
      <c r="V3" s="15"/>
      <c r="W3" s="15"/>
      <c r="X3" s="15"/>
      <c r="Y3" s="7"/>
      <c r="Z3" s="7"/>
      <c r="AA3" s="93"/>
      <c r="AB3" s="7"/>
      <c r="AE3" s="65" t="s">
        <v>710</v>
      </c>
    </row>
    <row r="4" spans="1:31" s="4" customFormat="1" ht="18" customHeight="1" x14ac:dyDescent="0.4">
      <c r="A4" s="75"/>
      <c r="K4" s="51" t="s">
        <v>624</v>
      </c>
      <c r="L4" s="44">
        <v>3</v>
      </c>
      <c r="M4" s="44">
        <v>4</v>
      </c>
      <c r="N4" s="44">
        <v>5</v>
      </c>
      <c r="O4" s="44">
        <v>6</v>
      </c>
      <c r="P4" s="44">
        <v>7</v>
      </c>
      <c r="Q4" s="44">
        <v>8</v>
      </c>
      <c r="R4" s="44">
        <v>9</v>
      </c>
      <c r="S4" s="44">
        <v>10</v>
      </c>
      <c r="T4" s="44">
        <v>11</v>
      </c>
      <c r="U4" s="44">
        <v>12</v>
      </c>
      <c r="V4" s="44">
        <v>13</v>
      </c>
      <c r="W4" s="44">
        <v>14</v>
      </c>
      <c r="X4" s="44">
        <v>15</v>
      </c>
      <c r="Y4" s="44">
        <v>16</v>
      </c>
      <c r="Z4" s="44">
        <v>17</v>
      </c>
      <c r="AA4" s="44">
        <v>18</v>
      </c>
      <c r="AB4" s="44">
        <v>19</v>
      </c>
      <c r="AC4" s="44">
        <v>20</v>
      </c>
      <c r="AD4" s="44">
        <v>21</v>
      </c>
      <c r="AE4" s="44">
        <v>22</v>
      </c>
    </row>
    <row r="5" spans="1:31" s="4" customFormat="1" ht="18" customHeight="1" x14ac:dyDescent="0.4">
      <c r="A5" s="75"/>
      <c r="K5" s="51" t="s">
        <v>691</v>
      </c>
      <c r="L5" s="102">
        <v>1</v>
      </c>
      <c r="M5" s="102">
        <v>2</v>
      </c>
      <c r="N5" s="102">
        <v>3</v>
      </c>
      <c r="O5" s="102">
        <v>4</v>
      </c>
      <c r="P5" s="102">
        <v>5</v>
      </c>
      <c r="Q5" s="102">
        <v>6</v>
      </c>
      <c r="R5" s="102">
        <v>7</v>
      </c>
      <c r="S5" s="102">
        <v>8</v>
      </c>
      <c r="T5" s="102">
        <v>9</v>
      </c>
      <c r="U5" s="102">
        <v>10</v>
      </c>
      <c r="V5" s="102">
        <v>11</v>
      </c>
      <c r="W5" s="102">
        <v>12</v>
      </c>
      <c r="X5" s="102">
        <v>13</v>
      </c>
      <c r="Y5" s="102">
        <v>14</v>
      </c>
      <c r="Z5" s="102">
        <v>15</v>
      </c>
      <c r="AA5" s="102">
        <v>16</v>
      </c>
      <c r="AB5" s="102">
        <v>17</v>
      </c>
      <c r="AC5" s="102">
        <v>18</v>
      </c>
      <c r="AD5" s="102">
        <v>19</v>
      </c>
      <c r="AE5" s="102">
        <v>20</v>
      </c>
    </row>
    <row r="6" spans="1:31" s="4" customFormat="1" ht="18" customHeight="1" x14ac:dyDescent="0.4">
      <c r="A6" s="75"/>
      <c r="B6" s="39"/>
      <c r="C6" s="39"/>
      <c r="K6" s="51" t="s">
        <v>625</v>
      </c>
      <c r="L6" s="68">
        <v>365</v>
      </c>
      <c r="M6" s="68">
        <v>365</v>
      </c>
      <c r="N6" s="68">
        <v>365</v>
      </c>
      <c r="O6" s="68">
        <v>366</v>
      </c>
      <c r="P6" s="68">
        <v>365</v>
      </c>
      <c r="Q6" s="68">
        <v>365</v>
      </c>
      <c r="R6" s="68">
        <v>365</v>
      </c>
      <c r="S6" s="68">
        <v>366</v>
      </c>
      <c r="T6" s="68">
        <v>365</v>
      </c>
      <c r="U6" s="68">
        <v>365</v>
      </c>
      <c r="V6" s="68">
        <v>365</v>
      </c>
      <c r="W6" s="68">
        <v>366</v>
      </c>
      <c r="X6" s="68">
        <v>365</v>
      </c>
      <c r="Y6" s="68">
        <v>365</v>
      </c>
      <c r="Z6" s="68">
        <v>365</v>
      </c>
      <c r="AA6" s="68">
        <v>366</v>
      </c>
      <c r="AB6" s="68">
        <v>365</v>
      </c>
      <c r="AC6" s="68">
        <v>365</v>
      </c>
      <c r="AD6" s="68">
        <v>365</v>
      </c>
      <c r="AE6" s="68">
        <v>366</v>
      </c>
    </row>
    <row r="7" spans="1:31" s="4" customFormat="1" ht="18" customHeight="1" x14ac:dyDescent="0.4">
      <c r="B7" s="321" t="s">
        <v>717</v>
      </c>
      <c r="C7" s="277"/>
      <c r="D7" s="278"/>
      <c r="E7" s="278"/>
      <c r="F7" s="278"/>
      <c r="G7" s="278"/>
      <c r="H7" s="278"/>
      <c r="I7" s="278"/>
      <c r="J7" s="278"/>
      <c r="K7" s="279"/>
      <c r="L7" s="284"/>
      <c r="M7" s="284"/>
      <c r="N7" s="284"/>
      <c r="O7" s="284"/>
      <c r="P7" s="284"/>
      <c r="Q7" s="284"/>
      <c r="R7" s="284"/>
      <c r="S7" s="284"/>
      <c r="T7" s="284"/>
      <c r="U7" s="284"/>
      <c r="V7" s="284"/>
      <c r="W7" s="284"/>
      <c r="X7" s="284"/>
      <c r="Y7" s="284"/>
      <c r="Z7" s="284"/>
      <c r="AA7" s="284"/>
      <c r="AB7" s="284"/>
      <c r="AC7" s="284"/>
      <c r="AD7" s="284"/>
      <c r="AE7" s="284"/>
    </row>
    <row r="8" spans="1:31" s="4" customFormat="1" ht="18" customHeight="1" x14ac:dyDescent="0.4">
      <c r="B8" s="233"/>
      <c r="C8" s="288" t="s">
        <v>405</v>
      </c>
      <c r="D8" s="256"/>
      <c r="E8" s="256"/>
      <c r="F8" s="256"/>
      <c r="G8" s="256"/>
      <c r="H8" s="256"/>
      <c r="I8" s="256"/>
      <c r="J8" s="256"/>
      <c r="K8" s="289"/>
      <c r="L8" s="293">
        <f>'【様式Ａ－12－３】更新計画（八代）'!H200</f>
        <v>0</v>
      </c>
      <c r="M8" s="293">
        <f>'【様式Ａ－12－３】更新計画（八代）'!I200</f>
        <v>0</v>
      </c>
      <c r="N8" s="293">
        <f>'【様式Ａ－12－３】更新計画（八代）'!J200</f>
        <v>0</v>
      </c>
      <c r="O8" s="293">
        <f>'【様式Ａ－12－３】更新計画（八代）'!K200</f>
        <v>0</v>
      </c>
      <c r="P8" s="293">
        <f>'【様式Ａ－12－３】更新計画（八代）'!L200</f>
        <v>0</v>
      </c>
      <c r="Q8" s="293">
        <f>'【様式Ａ－12－３】更新計画（八代）'!M200</f>
        <v>0</v>
      </c>
      <c r="R8" s="293">
        <f>'【様式Ａ－12－３】更新計画（八代）'!N200</f>
        <v>0</v>
      </c>
      <c r="S8" s="293">
        <f>'【様式Ａ－12－３】更新計画（八代）'!O200</f>
        <v>0</v>
      </c>
      <c r="T8" s="293">
        <f>'【様式Ａ－12－３】更新計画（八代）'!P200</f>
        <v>0</v>
      </c>
      <c r="U8" s="293">
        <f>'【様式Ａ－12－３】更新計画（八代）'!Q200</f>
        <v>0</v>
      </c>
      <c r="V8" s="293">
        <f>'【様式Ａ－12－３】更新計画（八代）'!R200</f>
        <v>0</v>
      </c>
      <c r="W8" s="293">
        <f>'【様式Ａ－12－３】更新計画（八代）'!S200</f>
        <v>0</v>
      </c>
      <c r="X8" s="293">
        <f>'【様式Ａ－12－３】更新計画（八代）'!T200</f>
        <v>0</v>
      </c>
      <c r="Y8" s="293">
        <f>'【様式Ａ－12－３】更新計画（八代）'!U200</f>
        <v>0</v>
      </c>
      <c r="Z8" s="293">
        <f>'【様式Ａ－12－３】更新計画（八代）'!V200</f>
        <v>0</v>
      </c>
      <c r="AA8" s="293">
        <f>'【様式Ａ－12－３】更新計画（八代）'!W200</f>
        <v>0</v>
      </c>
      <c r="AB8" s="293">
        <f>'【様式Ａ－12－３】更新計画（八代）'!X200</f>
        <v>0</v>
      </c>
      <c r="AC8" s="293">
        <f>'【様式Ａ－12－３】更新計画（八代）'!Y200</f>
        <v>0</v>
      </c>
      <c r="AD8" s="293">
        <f>'【様式Ａ－12－３】更新計画（八代）'!Z200</f>
        <v>0</v>
      </c>
      <c r="AE8" s="293">
        <f>'【様式Ａ－12－３】更新計画（八代）'!AA200</f>
        <v>0</v>
      </c>
    </row>
    <row r="9" spans="1:31" s="4" customFormat="1" ht="18" customHeight="1" x14ac:dyDescent="0.4">
      <c r="B9" s="233"/>
      <c r="C9" s="291"/>
      <c r="D9" s="33" t="s">
        <v>644</v>
      </c>
      <c r="E9" s="70"/>
      <c r="F9" s="70"/>
      <c r="G9" s="70"/>
      <c r="H9" s="70"/>
      <c r="I9" s="70"/>
      <c r="J9" s="373" t="s">
        <v>621</v>
      </c>
      <c r="K9" s="500">
        <v>0.375</v>
      </c>
      <c r="L9" s="6">
        <f t="shared" ref="L9:AE9" si="0">$K$9*L$8</f>
        <v>0</v>
      </c>
      <c r="M9" s="6">
        <f t="shared" si="0"/>
        <v>0</v>
      </c>
      <c r="N9" s="6">
        <f t="shared" si="0"/>
        <v>0</v>
      </c>
      <c r="O9" s="6">
        <f t="shared" si="0"/>
        <v>0</v>
      </c>
      <c r="P9" s="6">
        <f t="shared" si="0"/>
        <v>0</v>
      </c>
      <c r="Q9" s="6">
        <f t="shared" si="0"/>
        <v>0</v>
      </c>
      <c r="R9" s="6">
        <f t="shared" si="0"/>
        <v>0</v>
      </c>
      <c r="S9" s="6">
        <f t="shared" si="0"/>
        <v>0</v>
      </c>
      <c r="T9" s="6">
        <f t="shared" si="0"/>
        <v>0</v>
      </c>
      <c r="U9" s="6">
        <f t="shared" si="0"/>
        <v>0</v>
      </c>
      <c r="V9" s="6">
        <f t="shared" si="0"/>
        <v>0</v>
      </c>
      <c r="W9" s="6">
        <f t="shared" si="0"/>
        <v>0</v>
      </c>
      <c r="X9" s="6">
        <f t="shared" si="0"/>
        <v>0</v>
      </c>
      <c r="Y9" s="6">
        <f t="shared" si="0"/>
        <v>0</v>
      </c>
      <c r="Z9" s="6">
        <f t="shared" si="0"/>
        <v>0</v>
      </c>
      <c r="AA9" s="6">
        <f t="shared" si="0"/>
        <v>0</v>
      </c>
      <c r="AB9" s="6">
        <f t="shared" si="0"/>
        <v>0</v>
      </c>
      <c r="AC9" s="6">
        <f t="shared" si="0"/>
        <v>0</v>
      </c>
      <c r="AD9" s="6">
        <f t="shared" si="0"/>
        <v>0</v>
      </c>
      <c r="AE9" s="6">
        <f t="shared" si="0"/>
        <v>0</v>
      </c>
    </row>
    <row r="10" spans="1:31" s="4" customFormat="1" ht="18" customHeight="1" x14ac:dyDescent="0.4">
      <c r="B10" s="234"/>
      <c r="C10" s="292"/>
      <c r="D10" s="33" t="s">
        <v>645</v>
      </c>
      <c r="E10" s="70"/>
      <c r="F10" s="70"/>
      <c r="G10" s="70"/>
      <c r="H10" s="70"/>
      <c r="I10" s="70"/>
      <c r="J10" s="373" t="s">
        <v>621</v>
      </c>
      <c r="K10" s="500">
        <v>0.625</v>
      </c>
      <c r="L10" s="6">
        <f t="shared" ref="L10:AE10" si="1">$K$10*L$8</f>
        <v>0</v>
      </c>
      <c r="M10" s="6">
        <f t="shared" si="1"/>
        <v>0</v>
      </c>
      <c r="N10" s="6">
        <f t="shared" si="1"/>
        <v>0</v>
      </c>
      <c r="O10" s="6">
        <f t="shared" si="1"/>
        <v>0</v>
      </c>
      <c r="P10" s="6">
        <f t="shared" si="1"/>
        <v>0</v>
      </c>
      <c r="Q10" s="6">
        <f t="shared" si="1"/>
        <v>0</v>
      </c>
      <c r="R10" s="6">
        <f t="shared" si="1"/>
        <v>0</v>
      </c>
      <c r="S10" s="6">
        <f t="shared" si="1"/>
        <v>0</v>
      </c>
      <c r="T10" s="6">
        <f t="shared" si="1"/>
        <v>0</v>
      </c>
      <c r="U10" s="6">
        <f t="shared" si="1"/>
        <v>0</v>
      </c>
      <c r="V10" s="6">
        <f t="shared" si="1"/>
        <v>0</v>
      </c>
      <c r="W10" s="6">
        <f t="shared" si="1"/>
        <v>0</v>
      </c>
      <c r="X10" s="6">
        <f t="shared" si="1"/>
        <v>0</v>
      </c>
      <c r="Y10" s="6">
        <f t="shared" si="1"/>
        <v>0</v>
      </c>
      <c r="Z10" s="6">
        <f t="shared" si="1"/>
        <v>0</v>
      </c>
      <c r="AA10" s="6">
        <f t="shared" si="1"/>
        <v>0</v>
      </c>
      <c r="AB10" s="6">
        <f t="shared" si="1"/>
        <v>0</v>
      </c>
      <c r="AC10" s="6">
        <f t="shared" si="1"/>
        <v>0</v>
      </c>
      <c r="AD10" s="6">
        <f t="shared" si="1"/>
        <v>0</v>
      </c>
      <c r="AE10" s="6">
        <f t="shared" si="1"/>
        <v>0</v>
      </c>
    </row>
    <row r="11" spans="1:31" s="4" customFormat="1" ht="18" customHeight="1" x14ac:dyDescent="0.4"/>
    <row r="12" spans="1:31" s="4" customFormat="1" ht="18" customHeight="1" x14ac:dyDescent="0.4">
      <c r="A12" s="75"/>
      <c r="B12" s="111" t="s">
        <v>635</v>
      </c>
      <c r="C12" s="75"/>
      <c r="D12" s="39"/>
      <c r="E12" s="39"/>
      <c r="F12" s="101"/>
      <c r="G12" s="101"/>
      <c r="H12" s="101"/>
      <c r="I12" s="7"/>
      <c r="J12" s="93"/>
      <c r="K12" s="7"/>
    </row>
    <row r="13" spans="1:31" s="4" customFormat="1" ht="18" customHeight="1" x14ac:dyDescent="0.4"/>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A582"/>
  <sheetViews>
    <sheetView view="pageBreakPreview" zoomScale="85" zoomScaleNormal="70" zoomScaleSheetLayoutView="85" workbookViewId="0"/>
  </sheetViews>
  <sheetFormatPr defaultColWidth="9" defaultRowHeight="16.5" customHeight="1" x14ac:dyDescent="0.4"/>
  <cols>
    <col min="1" max="1" width="3.625" style="39" customWidth="1"/>
    <col min="2" max="2" width="17.125" style="440" customWidth="1"/>
    <col min="3" max="3" width="12.25" style="39" customWidth="1"/>
    <col min="4" max="6" width="12.25" style="463" customWidth="1"/>
    <col min="7" max="7" width="12.25" style="441" customWidth="1"/>
    <col min="8" max="27" width="12.25" style="39" customWidth="1"/>
    <col min="28" max="28" width="37" style="39" customWidth="1"/>
    <col min="29" max="16384" width="9" style="39"/>
  </cols>
  <sheetData>
    <row r="1" spans="1:53" ht="16.5" customHeight="1" x14ac:dyDescent="0.4">
      <c r="A1" s="439" t="s">
        <v>720</v>
      </c>
      <c r="D1" s="39"/>
      <c r="E1" s="39"/>
      <c r="F1" s="39"/>
    </row>
    <row r="2" spans="1:53" s="75" customFormat="1" ht="16.5" customHeight="1" x14ac:dyDescent="0.4">
      <c r="A2" s="103"/>
      <c r="B2" s="440"/>
      <c r="C2" s="442"/>
      <c r="D2" s="91" t="s">
        <v>634</v>
      </c>
      <c r="E2" s="91"/>
      <c r="F2" s="91"/>
      <c r="G2" s="33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row>
    <row r="3" spans="1:53" s="75" customFormat="1" ht="16.5" customHeight="1" x14ac:dyDescent="0.4">
      <c r="B3" s="444" t="s">
        <v>683</v>
      </c>
      <c r="G3" s="430"/>
      <c r="H3" s="374"/>
      <c r="I3" s="374"/>
      <c r="J3" s="374"/>
      <c r="K3" s="374"/>
      <c r="L3" s="374"/>
      <c r="M3" s="374"/>
      <c r="N3" s="374"/>
      <c r="O3" s="374"/>
      <c r="P3" s="374"/>
      <c r="Q3" s="374"/>
      <c r="R3" s="374"/>
      <c r="S3" s="374"/>
      <c r="T3" s="374"/>
      <c r="U3" s="374"/>
      <c r="V3" s="374"/>
      <c r="W3" s="445" t="s">
        <v>766</v>
      </c>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row>
    <row r="4" spans="1:53" ht="16.5" customHeight="1" x14ac:dyDescent="0.4">
      <c r="B4" s="446"/>
      <c r="C4" s="589" t="s">
        <v>682</v>
      </c>
      <c r="D4" s="589"/>
      <c r="E4" s="589"/>
      <c r="F4" s="589"/>
      <c r="G4" s="589"/>
      <c r="H4" s="589"/>
      <c r="I4" s="589"/>
      <c r="J4" s="589"/>
      <c r="K4" s="589"/>
      <c r="L4" s="589"/>
      <c r="M4" s="589"/>
      <c r="N4" s="589"/>
      <c r="O4" s="589"/>
      <c r="P4" s="589"/>
      <c r="Q4" s="589"/>
      <c r="R4" s="589"/>
      <c r="S4" s="589"/>
      <c r="T4" s="589"/>
      <c r="U4" s="589"/>
      <c r="V4" s="589"/>
      <c r="W4" s="592" t="s">
        <v>0</v>
      </c>
    </row>
    <row r="5" spans="1:53" ht="16.5" customHeight="1" x14ac:dyDescent="0.4">
      <c r="B5" s="448" t="s">
        <v>1</v>
      </c>
      <c r="C5" s="44">
        <v>3</v>
      </c>
      <c r="D5" s="44">
        <v>4</v>
      </c>
      <c r="E5" s="44">
        <v>5</v>
      </c>
      <c r="F5" s="44">
        <v>6</v>
      </c>
      <c r="G5" s="44">
        <v>7</v>
      </c>
      <c r="H5" s="44">
        <v>8</v>
      </c>
      <c r="I5" s="44">
        <v>9</v>
      </c>
      <c r="J5" s="44">
        <v>10</v>
      </c>
      <c r="K5" s="44">
        <v>11</v>
      </c>
      <c r="L5" s="44">
        <v>12</v>
      </c>
      <c r="M5" s="44">
        <v>13</v>
      </c>
      <c r="N5" s="44">
        <v>14</v>
      </c>
      <c r="O5" s="44">
        <v>15</v>
      </c>
      <c r="P5" s="44">
        <v>16</v>
      </c>
      <c r="Q5" s="44">
        <v>17</v>
      </c>
      <c r="R5" s="44">
        <v>18</v>
      </c>
      <c r="S5" s="44">
        <v>19</v>
      </c>
      <c r="T5" s="44">
        <v>20</v>
      </c>
      <c r="U5" s="44">
        <v>21</v>
      </c>
      <c r="V5" s="44">
        <v>22</v>
      </c>
      <c r="W5" s="592"/>
    </row>
    <row r="6" spans="1:53" ht="16.5" customHeight="1" x14ac:dyDescent="0.4">
      <c r="B6" s="449">
        <v>6</v>
      </c>
      <c r="C6" s="450"/>
      <c r="D6" s="450"/>
      <c r="E6" s="450"/>
      <c r="F6" s="450"/>
      <c r="G6" s="450"/>
      <c r="H6" s="450"/>
      <c r="I6" s="450"/>
      <c r="J6" s="450"/>
      <c r="K6" s="450"/>
      <c r="L6" s="450"/>
      <c r="M6" s="450"/>
      <c r="N6" s="450"/>
      <c r="O6" s="450"/>
      <c r="P6" s="450"/>
      <c r="Q6" s="450"/>
      <c r="R6" s="450"/>
      <c r="S6" s="450"/>
      <c r="T6" s="450"/>
      <c r="U6" s="450"/>
      <c r="V6" s="450"/>
      <c r="W6" s="451">
        <f t="shared" ref="W6:W26" si="0">SUM(C6:V6)</f>
        <v>0</v>
      </c>
    </row>
    <row r="7" spans="1:53" ht="16.5" customHeight="1" x14ac:dyDescent="0.4">
      <c r="B7" s="449">
        <v>7</v>
      </c>
      <c r="C7" s="450"/>
      <c r="D7" s="450"/>
      <c r="E7" s="450"/>
      <c r="F7" s="450"/>
      <c r="G7" s="450"/>
      <c r="H7" s="450"/>
      <c r="I7" s="450"/>
      <c r="J7" s="450"/>
      <c r="K7" s="450"/>
      <c r="L7" s="450"/>
      <c r="M7" s="450"/>
      <c r="N7" s="450"/>
      <c r="O7" s="450"/>
      <c r="P7" s="450"/>
      <c r="Q7" s="450"/>
      <c r="R7" s="450"/>
      <c r="S7" s="450"/>
      <c r="T7" s="450"/>
      <c r="U7" s="450"/>
      <c r="V7" s="450"/>
      <c r="W7" s="451">
        <f t="shared" si="0"/>
        <v>0</v>
      </c>
    </row>
    <row r="8" spans="1:53" ht="16.5" customHeight="1" x14ac:dyDescent="0.4">
      <c r="B8" s="449">
        <v>8</v>
      </c>
      <c r="C8" s="450"/>
      <c r="D8" s="450"/>
      <c r="E8" s="450"/>
      <c r="F8" s="450"/>
      <c r="G8" s="450"/>
      <c r="H8" s="450"/>
      <c r="I8" s="450"/>
      <c r="J8" s="450"/>
      <c r="K8" s="450"/>
      <c r="L8" s="450"/>
      <c r="M8" s="450"/>
      <c r="N8" s="450"/>
      <c r="O8" s="450"/>
      <c r="P8" s="450"/>
      <c r="Q8" s="450"/>
      <c r="R8" s="450"/>
      <c r="S8" s="450"/>
      <c r="T8" s="450"/>
      <c r="U8" s="450"/>
      <c r="V8" s="450"/>
      <c r="W8" s="451">
        <f t="shared" si="0"/>
        <v>0</v>
      </c>
    </row>
    <row r="9" spans="1:53" ht="16.5" customHeight="1" x14ac:dyDescent="0.4">
      <c r="B9" s="449">
        <v>9</v>
      </c>
      <c r="C9" s="450"/>
      <c r="D9" s="450"/>
      <c r="E9" s="450"/>
      <c r="F9" s="450"/>
      <c r="G9" s="450"/>
      <c r="H9" s="450"/>
      <c r="I9" s="450"/>
      <c r="J9" s="450"/>
      <c r="K9" s="450"/>
      <c r="L9" s="450"/>
      <c r="M9" s="450"/>
      <c r="N9" s="450"/>
      <c r="O9" s="450"/>
      <c r="P9" s="450"/>
      <c r="Q9" s="450"/>
      <c r="R9" s="450"/>
      <c r="S9" s="450"/>
      <c r="T9" s="450"/>
      <c r="U9" s="450"/>
      <c r="V9" s="450"/>
      <c r="W9" s="451">
        <f t="shared" si="0"/>
        <v>0</v>
      </c>
    </row>
    <row r="10" spans="1:53" ht="16.5" customHeight="1" x14ac:dyDescent="0.4">
      <c r="B10" s="449">
        <v>10</v>
      </c>
      <c r="C10" s="450"/>
      <c r="D10" s="450"/>
      <c r="E10" s="450"/>
      <c r="F10" s="450"/>
      <c r="G10" s="450"/>
      <c r="H10" s="450"/>
      <c r="I10" s="450"/>
      <c r="J10" s="450"/>
      <c r="K10" s="450"/>
      <c r="L10" s="450"/>
      <c r="M10" s="450"/>
      <c r="N10" s="450"/>
      <c r="O10" s="450"/>
      <c r="P10" s="450"/>
      <c r="Q10" s="450"/>
      <c r="R10" s="450"/>
      <c r="S10" s="450"/>
      <c r="T10" s="450"/>
      <c r="U10" s="450"/>
      <c r="V10" s="450"/>
      <c r="W10" s="451">
        <f t="shared" si="0"/>
        <v>0</v>
      </c>
    </row>
    <row r="11" spans="1:53" ht="16.5" customHeight="1" x14ac:dyDescent="0.4">
      <c r="B11" s="449">
        <v>11</v>
      </c>
      <c r="C11" s="450"/>
      <c r="D11" s="450"/>
      <c r="E11" s="450"/>
      <c r="F11" s="450"/>
      <c r="G11" s="450"/>
      <c r="H11" s="450"/>
      <c r="I11" s="450"/>
      <c r="J11" s="450"/>
      <c r="K11" s="450"/>
      <c r="L11" s="450"/>
      <c r="M11" s="450"/>
      <c r="N11" s="450"/>
      <c r="O11" s="450"/>
      <c r="P11" s="450"/>
      <c r="Q11" s="450"/>
      <c r="R11" s="450"/>
      <c r="S11" s="450"/>
      <c r="T11" s="450"/>
      <c r="U11" s="450"/>
      <c r="V11" s="450"/>
      <c r="W11" s="451">
        <f t="shared" si="0"/>
        <v>0</v>
      </c>
    </row>
    <row r="12" spans="1:53" ht="16.5" customHeight="1" x14ac:dyDescent="0.4">
      <c r="B12" s="449">
        <v>13</v>
      </c>
      <c r="C12" s="450"/>
      <c r="D12" s="450"/>
      <c r="E12" s="450"/>
      <c r="F12" s="450"/>
      <c r="G12" s="450"/>
      <c r="H12" s="450"/>
      <c r="I12" s="450"/>
      <c r="J12" s="450"/>
      <c r="K12" s="450"/>
      <c r="L12" s="450"/>
      <c r="M12" s="450"/>
      <c r="N12" s="450"/>
      <c r="O12" s="450"/>
      <c r="P12" s="450"/>
      <c r="Q12" s="450"/>
      <c r="R12" s="450"/>
      <c r="S12" s="450"/>
      <c r="T12" s="450"/>
      <c r="U12" s="450"/>
      <c r="V12" s="450"/>
      <c r="W12" s="451">
        <f t="shared" si="0"/>
        <v>0</v>
      </c>
    </row>
    <row r="13" spans="1:53" ht="16.5" customHeight="1" x14ac:dyDescent="0.4">
      <c r="B13" s="449">
        <v>15</v>
      </c>
      <c r="C13" s="450"/>
      <c r="D13" s="450"/>
      <c r="E13" s="450"/>
      <c r="F13" s="450"/>
      <c r="G13" s="450"/>
      <c r="H13" s="450"/>
      <c r="I13" s="450"/>
      <c r="J13" s="450"/>
      <c r="K13" s="450"/>
      <c r="L13" s="450"/>
      <c r="M13" s="450"/>
      <c r="N13" s="450"/>
      <c r="O13" s="450"/>
      <c r="P13" s="450"/>
      <c r="Q13" s="450"/>
      <c r="R13" s="450"/>
      <c r="S13" s="450"/>
      <c r="T13" s="450"/>
      <c r="U13" s="450"/>
      <c r="V13" s="450"/>
      <c r="W13" s="451">
        <f t="shared" si="0"/>
        <v>0</v>
      </c>
    </row>
    <row r="14" spans="1:53" ht="16.5" customHeight="1" x14ac:dyDescent="0.4">
      <c r="B14" s="449">
        <v>17</v>
      </c>
      <c r="C14" s="450"/>
      <c r="D14" s="450"/>
      <c r="E14" s="450"/>
      <c r="F14" s="450"/>
      <c r="G14" s="450"/>
      <c r="H14" s="450"/>
      <c r="I14" s="450"/>
      <c r="J14" s="450"/>
      <c r="K14" s="450"/>
      <c r="L14" s="450"/>
      <c r="M14" s="450"/>
      <c r="N14" s="450"/>
      <c r="O14" s="450"/>
      <c r="P14" s="450"/>
      <c r="Q14" s="450"/>
      <c r="R14" s="450"/>
      <c r="S14" s="450"/>
      <c r="T14" s="450"/>
      <c r="U14" s="450"/>
      <c r="V14" s="450"/>
      <c r="W14" s="451">
        <f t="shared" si="0"/>
        <v>0</v>
      </c>
    </row>
    <row r="15" spans="1:53" ht="16.5" customHeight="1" x14ac:dyDescent="0.4">
      <c r="B15" s="452">
        <v>19</v>
      </c>
      <c r="C15" s="450"/>
      <c r="D15" s="450"/>
      <c r="E15" s="450"/>
      <c r="F15" s="450"/>
      <c r="G15" s="450"/>
      <c r="H15" s="450"/>
      <c r="I15" s="450"/>
      <c r="J15" s="450"/>
      <c r="K15" s="450"/>
      <c r="L15" s="450"/>
      <c r="M15" s="450"/>
      <c r="N15" s="450"/>
      <c r="O15" s="450"/>
      <c r="P15" s="450"/>
      <c r="Q15" s="450"/>
      <c r="R15" s="450"/>
      <c r="S15" s="450"/>
      <c r="T15" s="450"/>
      <c r="U15" s="450"/>
      <c r="V15" s="450"/>
      <c r="W15" s="451">
        <f t="shared" si="0"/>
        <v>0</v>
      </c>
    </row>
    <row r="16" spans="1:53" ht="16.5" customHeight="1" x14ac:dyDescent="0.4">
      <c r="B16" s="449">
        <v>20</v>
      </c>
      <c r="C16" s="450"/>
      <c r="D16" s="450"/>
      <c r="E16" s="450"/>
      <c r="F16" s="450"/>
      <c r="G16" s="450"/>
      <c r="H16" s="450"/>
      <c r="I16" s="450"/>
      <c r="J16" s="450"/>
      <c r="K16" s="450"/>
      <c r="L16" s="450"/>
      <c r="M16" s="450"/>
      <c r="N16" s="450"/>
      <c r="O16" s="450"/>
      <c r="P16" s="450"/>
      <c r="Q16" s="450"/>
      <c r="R16" s="450"/>
      <c r="S16" s="450"/>
      <c r="T16" s="450"/>
      <c r="U16" s="450"/>
      <c r="V16" s="450"/>
      <c r="W16" s="451">
        <f t="shared" si="0"/>
        <v>0</v>
      </c>
    </row>
    <row r="17" spans="2:28" ht="16.5" customHeight="1" x14ac:dyDescent="0.4">
      <c r="B17" s="449">
        <v>25</v>
      </c>
      <c r="C17" s="450"/>
      <c r="D17" s="450"/>
      <c r="E17" s="450"/>
      <c r="F17" s="450"/>
      <c r="G17" s="450"/>
      <c r="H17" s="450"/>
      <c r="I17" s="450"/>
      <c r="J17" s="450"/>
      <c r="K17" s="450"/>
      <c r="L17" s="450"/>
      <c r="M17" s="450"/>
      <c r="N17" s="450"/>
      <c r="O17" s="450"/>
      <c r="P17" s="450"/>
      <c r="Q17" s="450"/>
      <c r="R17" s="450"/>
      <c r="S17" s="450"/>
      <c r="T17" s="450"/>
      <c r="U17" s="450"/>
      <c r="V17" s="450"/>
      <c r="W17" s="451">
        <f t="shared" si="0"/>
        <v>0</v>
      </c>
    </row>
    <row r="18" spans="2:28" ht="16.5" customHeight="1" x14ac:dyDescent="0.4">
      <c r="B18" s="449">
        <v>30</v>
      </c>
      <c r="C18" s="450"/>
      <c r="D18" s="450"/>
      <c r="E18" s="450"/>
      <c r="F18" s="450"/>
      <c r="G18" s="450"/>
      <c r="H18" s="450"/>
      <c r="I18" s="450"/>
      <c r="J18" s="450"/>
      <c r="K18" s="450"/>
      <c r="L18" s="450"/>
      <c r="M18" s="450"/>
      <c r="N18" s="450"/>
      <c r="O18" s="450"/>
      <c r="P18" s="450"/>
      <c r="Q18" s="450"/>
      <c r="R18" s="450"/>
      <c r="S18" s="450"/>
      <c r="T18" s="450"/>
      <c r="U18" s="450"/>
      <c r="V18" s="450"/>
      <c r="W18" s="451">
        <f t="shared" si="0"/>
        <v>0</v>
      </c>
    </row>
    <row r="19" spans="2:28" ht="16.5" customHeight="1" x14ac:dyDescent="0.4">
      <c r="B19" s="449">
        <v>31</v>
      </c>
      <c r="C19" s="450"/>
      <c r="D19" s="450"/>
      <c r="E19" s="450"/>
      <c r="F19" s="450"/>
      <c r="G19" s="450"/>
      <c r="H19" s="450"/>
      <c r="I19" s="450"/>
      <c r="J19" s="450"/>
      <c r="K19" s="450"/>
      <c r="L19" s="450"/>
      <c r="M19" s="450"/>
      <c r="N19" s="450"/>
      <c r="O19" s="450"/>
      <c r="P19" s="450"/>
      <c r="Q19" s="450"/>
      <c r="R19" s="450"/>
      <c r="S19" s="450"/>
      <c r="T19" s="450"/>
      <c r="U19" s="450"/>
      <c r="V19" s="450"/>
      <c r="W19" s="451">
        <f t="shared" si="0"/>
        <v>0</v>
      </c>
    </row>
    <row r="20" spans="2:28" ht="16.5" customHeight="1" x14ac:dyDescent="0.4">
      <c r="B20" s="449">
        <v>34</v>
      </c>
      <c r="C20" s="450"/>
      <c r="D20" s="450"/>
      <c r="E20" s="450"/>
      <c r="F20" s="450"/>
      <c r="G20" s="450"/>
      <c r="H20" s="450"/>
      <c r="I20" s="450"/>
      <c r="J20" s="450"/>
      <c r="K20" s="450"/>
      <c r="L20" s="450"/>
      <c r="M20" s="450"/>
      <c r="N20" s="450"/>
      <c r="O20" s="450"/>
      <c r="P20" s="450"/>
      <c r="Q20" s="450"/>
      <c r="R20" s="450"/>
      <c r="S20" s="450"/>
      <c r="T20" s="450"/>
      <c r="U20" s="450"/>
      <c r="V20" s="450"/>
      <c r="W20" s="451">
        <f t="shared" si="0"/>
        <v>0</v>
      </c>
    </row>
    <row r="21" spans="2:28" ht="16.5" customHeight="1" x14ac:dyDescent="0.4">
      <c r="B21" s="449">
        <v>38</v>
      </c>
      <c r="C21" s="450"/>
      <c r="D21" s="450"/>
      <c r="E21" s="450"/>
      <c r="F21" s="450"/>
      <c r="G21" s="450"/>
      <c r="H21" s="450"/>
      <c r="I21" s="450"/>
      <c r="J21" s="450"/>
      <c r="K21" s="450"/>
      <c r="L21" s="450"/>
      <c r="M21" s="450"/>
      <c r="N21" s="450"/>
      <c r="O21" s="450"/>
      <c r="P21" s="450"/>
      <c r="Q21" s="450"/>
      <c r="R21" s="450"/>
      <c r="S21" s="450"/>
      <c r="T21" s="450"/>
      <c r="U21" s="450"/>
      <c r="V21" s="450"/>
      <c r="W21" s="451">
        <f t="shared" si="0"/>
        <v>0</v>
      </c>
    </row>
    <row r="22" spans="2:28" ht="16.5" customHeight="1" x14ac:dyDescent="0.4">
      <c r="B22" s="449">
        <v>40</v>
      </c>
      <c r="C22" s="450"/>
      <c r="D22" s="450"/>
      <c r="E22" s="450"/>
      <c r="F22" s="450"/>
      <c r="G22" s="450"/>
      <c r="H22" s="450"/>
      <c r="I22" s="450"/>
      <c r="J22" s="450"/>
      <c r="K22" s="450"/>
      <c r="L22" s="450"/>
      <c r="M22" s="450"/>
      <c r="N22" s="450"/>
      <c r="O22" s="450"/>
      <c r="P22" s="450"/>
      <c r="Q22" s="450"/>
      <c r="R22" s="450"/>
      <c r="S22" s="450"/>
      <c r="T22" s="450"/>
      <c r="U22" s="450"/>
      <c r="V22" s="450"/>
      <c r="W22" s="451">
        <f t="shared" si="0"/>
        <v>0</v>
      </c>
    </row>
    <row r="23" spans="2:28" ht="16.5" customHeight="1" x14ac:dyDescent="0.4">
      <c r="B23" s="449">
        <v>45</v>
      </c>
      <c r="C23" s="450"/>
      <c r="D23" s="450"/>
      <c r="E23" s="450"/>
      <c r="F23" s="450"/>
      <c r="G23" s="450"/>
      <c r="H23" s="450"/>
      <c r="I23" s="450"/>
      <c r="J23" s="450"/>
      <c r="K23" s="450"/>
      <c r="L23" s="450"/>
      <c r="M23" s="450"/>
      <c r="N23" s="450"/>
      <c r="O23" s="450"/>
      <c r="P23" s="450"/>
      <c r="Q23" s="450"/>
      <c r="R23" s="450"/>
      <c r="S23" s="450"/>
      <c r="T23" s="450"/>
      <c r="U23" s="450"/>
      <c r="V23" s="450"/>
      <c r="W23" s="451">
        <f t="shared" si="0"/>
        <v>0</v>
      </c>
    </row>
    <row r="24" spans="2:28" ht="16.5" customHeight="1" x14ac:dyDescent="0.4">
      <c r="B24" s="449">
        <v>50</v>
      </c>
      <c r="C24" s="450"/>
      <c r="D24" s="450"/>
      <c r="E24" s="450"/>
      <c r="F24" s="450"/>
      <c r="G24" s="450"/>
      <c r="H24" s="450"/>
      <c r="I24" s="450"/>
      <c r="J24" s="450"/>
      <c r="K24" s="450"/>
      <c r="L24" s="450"/>
      <c r="M24" s="450"/>
      <c r="N24" s="450"/>
      <c r="O24" s="450"/>
      <c r="P24" s="450"/>
      <c r="Q24" s="450"/>
      <c r="R24" s="450"/>
      <c r="S24" s="450"/>
      <c r="T24" s="450"/>
      <c r="U24" s="450"/>
      <c r="V24" s="450"/>
      <c r="W24" s="451">
        <f t="shared" si="0"/>
        <v>0</v>
      </c>
    </row>
    <row r="25" spans="2:28" ht="16.5" customHeight="1" x14ac:dyDescent="0.4">
      <c r="B25" s="449">
        <v>60</v>
      </c>
      <c r="C25" s="450"/>
      <c r="D25" s="450"/>
      <c r="E25" s="450"/>
      <c r="F25" s="450"/>
      <c r="G25" s="450"/>
      <c r="H25" s="450"/>
      <c r="I25" s="450"/>
      <c r="J25" s="450"/>
      <c r="K25" s="450"/>
      <c r="L25" s="450"/>
      <c r="M25" s="450"/>
      <c r="N25" s="450"/>
      <c r="O25" s="450"/>
      <c r="P25" s="450"/>
      <c r="Q25" s="450"/>
      <c r="R25" s="450"/>
      <c r="S25" s="450"/>
      <c r="T25" s="450"/>
      <c r="U25" s="450"/>
      <c r="V25" s="450"/>
      <c r="W25" s="451">
        <f t="shared" si="0"/>
        <v>0</v>
      </c>
    </row>
    <row r="26" spans="2:28" ht="16.5" customHeight="1" x14ac:dyDescent="0.4">
      <c r="B26" s="417" t="s">
        <v>0</v>
      </c>
      <c r="C26" s="451">
        <f t="shared" ref="C26:V26" si="1">SUM(C6:C25)</f>
        <v>0</v>
      </c>
      <c r="D26" s="451">
        <f t="shared" si="1"/>
        <v>0</v>
      </c>
      <c r="E26" s="451">
        <f t="shared" si="1"/>
        <v>0</v>
      </c>
      <c r="F26" s="451">
        <f t="shared" si="1"/>
        <v>0</v>
      </c>
      <c r="G26" s="451">
        <f t="shared" si="1"/>
        <v>0</v>
      </c>
      <c r="H26" s="451">
        <f t="shared" si="1"/>
        <v>0</v>
      </c>
      <c r="I26" s="451">
        <f t="shared" si="1"/>
        <v>0</v>
      </c>
      <c r="J26" s="451">
        <f t="shared" si="1"/>
        <v>0</v>
      </c>
      <c r="K26" s="451">
        <f t="shared" si="1"/>
        <v>0</v>
      </c>
      <c r="L26" s="451">
        <f t="shared" si="1"/>
        <v>0</v>
      </c>
      <c r="M26" s="451">
        <f t="shared" si="1"/>
        <v>0</v>
      </c>
      <c r="N26" s="451">
        <f t="shared" si="1"/>
        <v>0</v>
      </c>
      <c r="O26" s="451">
        <f t="shared" si="1"/>
        <v>0</v>
      </c>
      <c r="P26" s="451">
        <f t="shared" si="1"/>
        <v>0</v>
      </c>
      <c r="Q26" s="451">
        <f t="shared" si="1"/>
        <v>0</v>
      </c>
      <c r="R26" s="451">
        <f t="shared" si="1"/>
        <v>0</v>
      </c>
      <c r="S26" s="451">
        <f t="shared" si="1"/>
        <v>0</v>
      </c>
      <c r="T26" s="451">
        <f t="shared" si="1"/>
        <v>0</v>
      </c>
      <c r="U26" s="451">
        <f t="shared" si="1"/>
        <v>0</v>
      </c>
      <c r="V26" s="451">
        <f t="shared" si="1"/>
        <v>0</v>
      </c>
      <c r="W26" s="451">
        <f t="shared" si="0"/>
        <v>0</v>
      </c>
    </row>
    <row r="27" spans="2:28" ht="16.5" customHeight="1" x14ac:dyDescent="0.4">
      <c r="D27" s="39"/>
      <c r="E27" s="39"/>
      <c r="F27" s="39"/>
    </row>
    <row r="28" spans="2:28" ht="16.5" customHeight="1" x14ac:dyDescent="0.4">
      <c r="B28" s="453"/>
      <c r="C28" s="454"/>
      <c r="D28" s="454"/>
      <c r="E28" s="454"/>
      <c r="F28" s="454"/>
      <c r="G28" s="455"/>
      <c r="H28" s="454"/>
      <c r="I28" s="454"/>
      <c r="J28" s="454"/>
      <c r="K28" s="456"/>
      <c r="L28" s="456"/>
      <c r="M28" s="456"/>
      <c r="N28" s="456"/>
      <c r="O28" s="456"/>
      <c r="P28" s="454"/>
      <c r="Q28" s="456"/>
      <c r="R28" s="456"/>
      <c r="S28" s="456"/>
      <c r="T28" s="456"/>
      <c r="U28" s="454"/>
      <c r="V28" s="454"/>
      <c r="W28" s="454"/>
      <c r="X28" s="454"/>
      <c r="Y28" s="454"/>
      <c r="Z28" s="454"/>
      <c r="AA28" s="454"/>
      <c r="AB28" s="454"/>
    </row>
    <row r="29" spans="2:28" ht="16.5" customHeight="1" x14ac:dyDescent="0.4">
      <c r="D29" s="39"/>
      <c r="E29" s="39"/>
      <c r="F29" s="39"/>
    </row>
    <row r="30" spans="2:28" ht="16.5" customHeight="1" x14ac:dyDescent="0.4">
      <c r="B30" s="444" t="s">
        <v>794</v>
      </c>
      <c r="D30" s="39"/>
      <c r="E30" s="39"/>
      <c r="F30" s="39"/>
    </row>
    <row r="31" spans="2:28" ht="16.5" customHeight="1" x14ac:dyDescent="0.4">
      <c r="B31" s="444"/>
      <c r="D31" s="39"/>
      <c r="E31" s="39"/>
      <c r="F31" s="39"/>
    </row>
    <row r="32" spans="2:28" ht="16.5" customHeight="1" x14ac:dyDescent="0.4">
      <c r="B32" s="457" t="s">
        <v>719</v>
      </c>
      <c r="C32" s="458">
        <v>0.9</v>
      </c>
      <c r="D32" s="39"/>
      <c r="E32" s="39"/>
      <c r="F32" s="39"/>
      <c r="G32" s="39"/>
    </row>
    <row r="33" spans="1:28" ht="16.5" customHeight="1" x14ac:dyDescent="0.4">
      <c r="B33" s="444"/>
      <c r="D33" s="39"/>
      <c r="E33" s="39"/>
      <c r="F33" s="39"/>
      <c r="AB33" s="445" t="s">
        <v>766</v>
      </c>
    </row>
    <row r="34" spans="1:28" ht="16.5" customHeight="1" x14ac:dyDescent="0.4">
      <c r="A34" s="39">
        <v>1</v>
      </c>
      <c r="B34" s="417" t="s">
        <v>682</v>
      </c>
      <c r="C34" s="417" t="s">
        <v>1</v>
      </c>
      <c r="D34" s="448" t="s">
        <v>408</v>
      </c>
      <c r="E34" s="448" t="s">
        <v>643</v>
      </c>
      <c r="F34" s="459" t="s">
        <v>680</v>
      </c>
      <c r="G34" s="300" t="s">
        <v>681</v>
      </c>
      <c r="H34" s="300">
        <v>3</v>
      </c>
      <c r="I34" s="274">
        <v>4</v>
      </c>
      <c r="J34" s="274">
        <v>5</v>
      </c>
      <c r="K34" s="274">
        <v>6</v>
      </c>
      <c r="L34" s="274">
        <v>7</v>
      </c>
      <c r="M34" s="274">
        <v>8</v>
      </c>
      <c r="N34" s="274">
        <v>9</v>
      </c>
      <c r="O34" s="274">
        <v>10</v>
      </c>
      <c r="P34" s="274">
        <v>11</v>
      </c>
      <c r="Q34" s="274">
        <v>12</v>
      </c>
      <c r="R34" s="274">
        <v>13</v>
      </c>
      <c r="S34" s="274">
        <v>14</v>
      </c>
      <c r="T34" s="274">
        <v>15</v>
      </c>
      <c r="U34" s="274">
        <v>16</v>
      </c>
      <c r="V34" s="274">
        <v>17</v>
      </c>
      <c r="W34" s="274">
        <v>18</v>
      </c>
      <c r="X34" s="274">
        <v>19</v>
      </c>
      <c r="Y34" s="274">
        <v>20</v>
      </c>
      <c r="Z34" s="274">
        <v>21</v>
      </c>
      <c r="AA34" s="300">
        <v>22</v>
      </c>
      <c r="AB34" s="438" t="s">
        <v>767</v>
      </c>
    </row>
    <row r="35" spans="1:28" ht="16.5" customHeight="1" x14ac:dyDescent="0.4">
      <c r="B35" s="274">
        <v>3</v>
      </c>
      <c r="C35" s="460">
        <v>6</v>
      </c>
      <c r="D35" s="334">
        <f t="array" ref="D35:D54">TRANSPOSE(C6:V6)</f>
        <v>0</v>
      </c>
      <c r="E35" s="334">
        <f t="shared" ref="E35:E54" si="2">ROUNDDOWN($C$32*D35,0)</f>
        <v>0</v>
      </c>
      <c r="F35" s="461">
        <f t="shared" ref="F35:F54" si="3">ROUNDUP(1/C35,3)</f>
        <v>0.16700000000000001</v>
      </c>
      <c r="G35" s="462">
        <f>ROUND(E35*F35,0)</f>
        <v>0</v>
      </c>
      <c r="H35" s="367"/>
      <c r="I35" s="367"/>
      <c r="J35" s="367"/>
      <c r="K35" s="367"/>
      <c r="L35" s="367"/>
      <c r="M35" s="367"/>
      <c r="N35" s="367"/>
      <c r="O35" s="367"/>
      <c r="P35" s="367"/>
      <c r="Q35" s="367"/>
      <c r="R35" s="367"/>
      <c r="S35" s="367"/>
      <c r="T35" s="367"/>
      <c r="U35" s="367"/>
      <c r="V35" s="367"/>
      <c r="W35" s="367"/>
      <c r="X35" s="367"/>
      <c r="Y35" s="367"/>
      <c r="Z35" s="367"/>
      <c r="AA35" s="367"/>
      <c r="AB35" s="367"/>
    </row>
    <row r="36" spans="1:28" ht="16.5" customHeight="1" x14ac:dyDescent="0.4">
      <c r="B36" s="274">
        <v>4</v>
      </c>
      <c r="C36" s="460">
        <v>6</v>
      </c>
      <c r="D36" s="334">
        <v>0</v>
      </c>
      <c r="E36" s="334">
        <f t="shared" si="2"/>
        <v>0</v>
      </c>
      <c r="F36" s="461">
        <f t="shared" si="3"/>
        <v>0.16700000000000001</v>
      </c>
      <c r="G36" s="462">
        <f>ROUND(E36*F36,0)</f>
        <v>0</v>
      </c>
      <c r="H36" s="367"/>
      <c r="I36" s="367"/>
      <c r="J36" s="367"/>
      <c r="K36" s="367"/>
      <c r="L36" s="367"/>
      <c r="M36" s="367"/>
      <c r="N36" s="367"/>
      <c r="O36" s="367"/>
      <c r="P36" s="367"/>
      <c r="Q36" s="367"/>
      <c r="R36" s="367"/>
      <c r="S36" s="367"/>
      <c r="T36" s="367"/>
      <c r="U36" s="367"/>
      <c r="V36" s="367"/>
      <c r="W36" s="367"/>
      <c r="X36" s="367"/>
      <c r="Y36" s="367"/>
      <c r="Z36" s="367"/>
      <c r="AA36" s="367"/>
      <c r="AB36" s="367"/>
    </row>
    <row r="37" spans="1:28" ht="16.5" customHeight="1" x14ac:dyDescent="0.4">
      <c r="B37" s="274">
        <v>5</v>
      </c>
      <c r="C37" s="460">
        <v>6</v>
      </c>
      <c r="D37" s="334">
        <v>0</v>
      </c>
      <c r="E37" s="334">
        <f t="shared" si="2"/>
        <v>0</v>
      </c>
      <c r="F37" s="461">
        <f t="shared" si="3"/>
        <v>0.16700000000000001</v>
      </c>
      <c r="G37" s="462">
        <f t="shared" ref="G37:G54" si="4">ROUND(E37*F37,0)</f>
        <v>0</v>
      </c>
      <c r="H37" s="367"/>
      <c r="I37" s="367"/>
      <c r="J37" s="367"/>
      <c r="K37" s="367"/>
      <c r="L37" s="367"/>
      <c r="M37" s="367"/>
      <c r="N37" s="367"/>
      <c r="O37" s="367"/>
      <c r="P37" s="367"/>
      <c r="Q37" s="367"/>
      <c r="R37" s="367"/>
      <c r="S37" s="367"/>
      <c r="T37" s="367"/>
      <c r="U37" s="367"/>
      <c r="V37" s="367"/>
      <c r="W37" s="367"/>
      <c r="X37" s="367"/>
      <c r="Y37" s="367"/>
      <c r="Z37" s="367"/>
      <c r="AA37" s="367"/>
      <c r="AB37" s="367"/>
    </row>
    <row r="38" spans="1:28" ht="16.5" customHeight="1" x14ac:dyDescent="0.4">
      <c r="B38" s="274">
        <v>6</v>
      </c>
      <c r="C38" s="460">
        <v>6</v>
      </c>
      <c r="D38" s="334">
        <v>0</v>
      </c>
      <c r="E38" s="334">
        <f t="shared" si="2"/>
        <v>0</v>
      </c>
      <c r="F38" s="461">
        <f t="shared" si="3"/>
        <v>0.16700000000000001</v>
      </c>
      <c r="G38" s="462">
        <f t="shared" si="4"/>
        <v>0</v>
      </c>
      <c r="H38" s="367"/>
      <c r="I38" s="367"/>
      <c r="J38" s="367"/>
      <c r="K38" s="367"/>
      <c r="L38" s="367"/>
      <c r="M38" s="367"/>
      <c r="N38" s="367"/>
      <c r="O38" s="367"/>
      <c r="P38" s="367"/>
      <c r="Q38" s="367"/>
      <c r="R38" s="367"/>
      <c r="S38" s="367"/>
      <c r="T38" s="367"/>
      <c r="U38" s="367"/>
      <c r="V38" s="367"/>
      <c r="W38" s="367"/>
      <c r="X38" s="367"/>
      <c r="Y38" s="367"/>
      <c r="Z38" s="367"/>
      <c r="AA38" s="367"/>
      <c r="AB38" s="367"/>
    </row>
    <row r="39" spans="1:28" ht="16.5" customHeight="1" x14ac:dyDescent="0.4">
      <c r="B39" s="274">
        <v>7</v>
      </c>
      <c r="C39" s="460">
        <v>6</v>
      </c>
      <c r="D39" s="334">
        <v>0</v>
      </c>
      <c r="E39" s="334">
        <f t="shared" si="2"/>
        <v>0</v>
      </c>
      <c r="F39" s="461">
        <f t="shared" si="3"/>
        <v>0.16700000000000001</v>
      </c>
      <c r="G39" s="462">
        <f t="shared" si="4"/>
        <v>0</v>
      </c>
      <c r="H39" s="367"/>
      <c r="I39" s="367"/>
      <c r="J39" s="367"/>
      <c r="K39" s="367"/>
      <c r="L39" s="367"/>
      <c r="M39" s="367"/>
      <c r="N39" s="367"/>
      <c r="O39" s="367"/>
      <c r="P39" s="367"/>
      <c r="Q39" s="367"/>
      <c r="R39" s="367"/>
      <c r="S39" s="367"/>
      <c r="T39" s="367"/>
      <c r="U39" s="367"/>
      <c r="V39" s="367"/>
      <c r="W39" s="367"/>
      <c r="X39" s="367"/>
      <c r="Y39" s="367"/>
      <c r="Z39" s="367"/>
      <c r="AA39" s="367"/>
      <c r="AB39" s="367"/>
    </row>
    <row r="40" spans="1:28" ht="16.5" customHeight="1" x14ac:dyDescent="0.4">
      <c r="B40" s="274">
        <v>8</v>
      </c>
      <c r="C40" s="460">
        <v>6</v>
      </c>
      <c r="D40" s="334">
        <v>0</v>
      </c>
      <c r="E40" s="334">
        <f t="shared" si="2"/>
        <v>0</v>
      </c>
      <c r="F40" s="461">
        <f t="shared" si="3"/>
        <v>0.16700000000000001</v>
      </c>
      <c r="G40" s="462">
        <f t="shared" si="4"/>
        <v>0</v>
      </c>
      <c r="H40" s="367"/>
      <c r="I40" s="367"/>
      <c r="J40" s="367"/>
      <c r="K40" s="367"/>
      <c r="L40" s="367"/>
      <c r="M40" s="367"/>
      <c r="N40" s="367"/>
      <c r="O40" s="367"/>
      <c r="P40" s="367"/>
      <c r="Q40" s="367"/>
      <c r="R40" s="367"/>
      <c r="S40" s="367"/>
      <c r="T40" s="367"/>
      <c r="U40" s="367"/>
      <c r="V40" s="367"/>
      <c r="W40" s="367"/>
      <c r="X40" s="367"/>
      <c r="Y40" s="367"/>
      <c r="Z40" s="367"/>
      <c r="AA40" s="367"/>
      <c r="AB40" s="367"/>
    </row>
    <row r="41" spans="1:28" ht="16.5" customHeight="1" x14ac:dyDescent="0.4">
      <c r="B41" s="274">
        <v>9</v>
      </c>
      <c r="C41" s="460">
        <v>6</v>
      </c>
      <c r="D41" s="334">
        <v>0</v>
      </c>
      <c r="E41" s="334">
        <f t="shared" si="2"/>
        <v>0</v>
      </c>
      <c r="F41" s="461">
        <f t="shared" si="3"/>
        <v>0.16700000000000001</v>
      </c>
      <c r="G41" s="462">
        <f t="shared" si="4"/>
        <v>0</v>
      </c>
      <c r="H41" s="367"/>
      <c r="I41" s="367"/>
      <c r="J41" s="367"/>
      <c r="K41" s="367"/>
      <c r="L41" s="367"/>
      <c r="M41" s="367"/>
      <c r="N41" s="367"/>
      <c r="O41" s="367"/>
      <c r="P41" s="367"/>
      <c r="Q41" s="367"/>
      <c r="R41" s="367"/>
      <c r="S41" s="367"/>
      <c r="T41" s="367"/>
      <c r="U41" s="367"/>
      <c r="V41" s="367"/>
      <c r="W41" s="367"/>
      <c r="X41" s="367"/>
      <c r="Y41" s="367"/>
      <c r="Z41" s="367"/>
      <c r="AA41" s="367"/>
      <c r="AB41" s="367"/>
    </row>
    <row r="42" spans="1:28" ht="16.5" customHeight="1" x14ac:dyDescent="0.4">
      <c r="B42" s="274">
        <v>10</v>
      </c>
      <c r="C42" s="460">
        <v>6</v>
      </c>
      <c r="D42" s="334">
        <v>0</v>
      </c>
      <c r="E42" s="334">
        <f t="shared" si="2"/>
        <v>0</v>
      </c>
      <c r="F42" s="461">
        <f t="shared" si="3"/>
        <v>0.16700000000000001</v>
      </c>
      <c r="G42" s="462">
        <f t="shared" si="4"/>
        <v>0</v>
      </c>
      <c r="H42" s="367"/>
      <c r="I42" s="367"/>
      <c r="J42" s="367"/>
      <c r="K42" s="367"/>
      <c r="L42" s="367"/>
      <c r="M42" s="367"/>
      <c r="N42" s="367"/>
      <c r="O42" s="367"/>
      <c r="P42" s="367"/>
      <c r="Q42" s="367"/>
      <c r="R42" s="367"/>
      <c r="S42" s="367"/>
      <c r="T42" s="367"/>
      <c r="U42" s="367"/>
      <c r="V42" s="367"/>
      <c r="W42" s="367"/>
      <c r="X42" s="367"/>
      <c r="Y42" s="367"/>
      <c r="Z42" s="367"/>
      <c r="AA42" s="367"/>
      <c r="AB42" s="367"/>
    </row>
    <row r="43" spans="1:28" ht="16.5" customHeight="1" x14ac:dyDescent="0.4">
      <c r="B43" s="274">
        <v>11</v>
      </c>
      <c r="C43" s="460">
        <v>6</v>
      </c>
      <c r="D43" s="334">
        <v>0</v>
      </c>
      <c r="E43" s="334">
        <f t="shared" si="2"/>
        <v>0</v>
      </c>
      <c r="F43" s="461">
        <f t="shared" si="3"/>
        <v>0.16700000000000001</v>
      </c>
      <c r="G43" s="462">
        <f t="shared" si="4"/>
        <v>0</v>
      </c>
      <c r="H43" s="367"/>
      <c r="I43" s="367"/>
      <c r="J43" s="367"/>
      <c r="K43" s="367"/>
      <c r="L43" s="367"/>
      <c r="M43" s="367"/>
      <c r="N43" s="367"/>
      <c r="O43" s="367"/>
      <c r="P43" s="367"/>
      <c r="Q43" s="367"/>
      <c r="R43" s="367"/>
      <c r="S43" s="367"/>
      <c r="T43" s="367"/>
      <c r="U43" s="367"/>
      <c r="V43" s="367"/>
      <c r="W43" s="367"/>
      <c r="X43" s="367"/>
      <c r="Y43" s="367"/>
      <c r="Z43" s="367"/>
      <c r="AA43" s="367"/>
      <c r="AB43" s="367"/>
    </row>
    <row r="44" spans="1:28" ht="16.5" customHeight="1" x14ac:dyDescent="0.4">
      <c r="B44" s="274">
        <v>12</v>
      </c>
      <c r="C44" s="460">
        <v>6</v>
      </c>
      <c r="D44" s="334">
        <v>0</v>
      </c>
      <c r="E44" s="334">
        <f t="shared" si="2"/>
        <v>0</v>
      </c>
      <c r="F44" s="461">
        <f t="shared" si="3"/>
        <v>0.16700000000000001</v>
      </c>
      <c r="G44" s="462">
        <f t="shared" si="4"/>
        <v>0</v>
      </c>
      <c r="H44" s="367"/>
      <c r="I44" s="367"/>
      <c r="J44" s="367"/>
      <c r="K44" s="367"/>
      <c r="L44" s="367"/>
      <c r="M44" s="367"/>
      <c r="N44" s="367"/>
      <c r="O44" s="367"/>
      <c r="P44" s="367"/>
      <c r="Q44" s="367"/>
      <c r="R44" s="367"/>
      <c r="S44" s="367"/>
      <c r="T44" s="367"/>
      <c r="U44" s="367"/>
      <c r="V44" s="367"/>
      <c r="W44" s="367"/>
      <c r="X44" s="367"/>
      <c r="Y44" s="367"/>
      <c r="Z44" s="367"/>
      <c r="AA44" s="367"/>
      <c r="AB44" s="367"/>
    </row>
    <row r="45" spans="1:28" ht="16.5" customHeight="1" x14ac:dyDescent="0.4">
      <c r="B45" s="274">
        <v>13</v>
      </c>
      <c r="C45" s="460">
        <v>6</v>
      </c>
      <c r="D45" s="334">
        <v>0</v>
      </c>
      <c r="E45" s="334">
        <f t="shared" si="2"/>
        <v>0</v>
      </c>
      <c r="F45" s="461">
        <f t="shared" si="3"/>
        <v>0.16700000000000001</v>
      </c>
      <c r="G45" s="462">
        <f t="shared" si="4"/>
        <v>0</v>
      </c>
      <c r="H45" s="367"/>
      <c r="I45" s="367"/>
      <c r="J45" s="367"/>
      <c r="K45" s="367"/>
      <c r="L45" s="367"/>
      <c r="M45" s="367"/>
      <c r="N45" s="367"/>
      <c r="O45" s="367"/>
      <c r="P45" s="367"/>
      <c r="Q45" s="367"/>
      <c r="R45" s="367"/>
      <c r="S45" s="367"/>
      <c r="T45" s="367"/>
      <c r="U45" s="367"/>
      <c r="V45" s="367"/>
      <c r="W45" s="367"/>
      <c r="X45" s="367"/>
      <c r="Y45" s="367"/>
      <c r="Z45" s="367"/>
      <c r="AA45" s="367"/>
      <c r="AB45" s="367"/>
    </row>
    <row r="46" spans="1:28" ht="16.5" customHeight="1" x14ac:dyDescent="0.4">
      <c r="B46" s="274">
        <v>14</v>
      </c>
      <c r="C46" s="460">
        <v>6</v>
      </c>
      <c r="D46" s="334">
        <v>0</v>
      </c>
      <c r="E46" s="334">
        <f t="shared" si="2"/>
        <v>0</v>
      </c>
      <c r="F46" s="461">
        <f t="shared" si="3"/>
        <v>0.16700000000000001</v>
      </c>
      <c r="G46" s="462">
        <f t="shared" si="4"/>
        <v>0</v>
      </c>
      <c r="H46" s="367"/>
      <c r="I46" s="367"/>
      <c r="J46" s="367"/>
      <c r="K46" s="367"/>
      <c r="L46" s="367"/>
      <c r="M46" s="367"/>
      <c r="N46" s="367"/>
      <c r="O46" s="367"/>
      <c r="P46" s="367"/>
      <c r="Q46" s="367"/>
      <c r="R46" s="367"/>
      <c r="S46" s="367"/>
      <c r="T46" s="367"/>
      <c r="U46" s="367"/>
      <c r="V46" s="367"/>
      <c r="W46" s="367"/>
      <c r="X46" s="367"/>
      <c r="Y46" s="367"/>
      <c r="Z46" s="367"/>
      <c r="AA46" s="367"/>
      <c r="AB46" s="367"/>
    </row>
    <row r="47" spans="1:28" ht="16.5" customHeight="1" x14ac:dyDescent="0.4">
      <c r="B47" s="274">
        <v>15</v>
      </c>
      <c r="C47" s="460">
        <v>6</v>
      </c>
      <c r="D47" s="334">
        <v>0</v>
      </c>
      <c r="E47" s="334">
        <f t="shared" si="2"/>
        <v>0</v>
      </c>
      <c r="F47" s="461">
        <f t="shared" si="3"/>
        <v>0.16700000000000001</v>
      </c>
      <c r="G47" s="462">
        <f t="shared" si="4"/>
        <v>0</v>
      </c>
      <c r="H47" s="367"/>
      <c r="I47" s="367"/>
      <c r="J47" s="367"/>
      <c r="K47" s="367"/>
      <c r="L47" s="367"/>
      <c r="M47" s="367"/>
      <c r="N47" s="367"/>
      <c r="O47" s="367"/>
      <c r="P47" s="367"/>
      <c r="Q47" s="367"/>
      <c r="R47" s="367"/>
      <c r="S47" s="367"/>
      <c r="T47" s="367"/>
      <c r="U47" s="367"/>
      <c r="V47" s="367"/>
      <c r="W47" s="367"/>
      <c r="X47" s="367"/>
      <c r="Y47" s="367"/>
      <c r="Z47" s="367"/>
      <c r="AA47" s="367"/>
      <c r="AB47" s="367"/>
    </row>
    <row r="48" spans="1:28" ht="16.5" customHeight="1" x14ac:dyDescent="0.4">
      <c r="B48" s="274">
        <v>16</v>
      </c>
      <c r="C48" s="460">
        <v>6</v>
      </c>
      <c r="D48" s="334">
        <v>0</v>
      </c>
      <c r="E48" s="334">
        <f t="shared" si="2"/>
        <v>0</v>
      </c>
      <c r="F48" s="461">
        <f t="shared" si="3"/>
        <v>0.16700000000000001</v>
      </c>
      <c r="G48" s="462">
        <f t="shared" si="4"/>
        <v>0</v>
      </c>
      <c r="H48" s="367"/>
      <c r="I48" s="367"/>
      <c r="J48" s="367"/>
      <c r="K48" s="367"/>
      <c r="L48" s="367"/>
      <c r="M48" s="367"/>
      <c r="N48" s="367"/>
      <c r="O48" s="367"/>
      <c r="P48" s="367"/>
      <c r="Q48" s="367"/>
      <c r="R48" s="367"/>
      <c r="S48" s="367"/>
      <c r="T48" s="367"/>
      <c r="U48" s="367"/>
      <c r="V48" s="367"/>
      <c r="W48" s="367"/>
      <c r="X48" s="367"/>
      <c r="Y48" s="367"/>
      <c r="Z48" s="367"/>
      <c r="AA48" s="367"/>
      <c r="AB48" s="367"/>
    </row>
    <row r="49" spans="1:28" ht="16.5" customHeight="1" x14ac:dyDescent="0.4">
      <c r="B49" s="274">
        <v>17</v>
      </c>
      <c r="C49" s="460">
        <v>6</v>
      </c>
      <c r="D49" s="334">
        <v>0</v>
      </c>
      <c r="E49" s="334">
        <f t="shared" si="2"/>
        <v>0</v>
      </c>
      <c r="F49" s="461">
        <f t="shared" si="3"/>
        <v>0.16700000000000001</v>
      </c>
      <c r="G49" s="462">
        <f t="shared" si="4"/>
        <v>0</v>
      </c>
      <c r="H49" s="367"/>
      <c r="I49" s="367"/>
      <c r="J49" s="367"/>
      <c r="K49" s="367"/>
      <c r="L49" s="367"/>
      <c r="M49" s="367"/>
      <c r="N49" s="367"/>
      <c r="O49" s="367"/>
      <c r="P49" s="367"/>
      <c r="Q49" s="367"/>
      <c r="R49" s="367"/>
      <c r="S49" s="367"/>
      <c r="T49" s="367"/>
      <c r="U49" s="367"/>
      <c r="V49" s="367"/>
      <c r="W49" s="367"/>
      <c r="X49" s="367"/>
      <c r="Y49" s="367"/>
      <c r="Z49" s="367"/>
      <c r="AA49" s="367"/>
      <c r="AB49" s="367"/>
    </row>
    <row r="50" spans="1:28" ht="16.5" customHeight="1" x14ac:dyDescent="0.4">
      <c r="B50" s="274">
        <v>18</v>
      </c>
      <c r="C50" s="460">
        <v>6</v>
      </c>
      <c r="D50" s="334">
        <v>0</v>
      </c>
      <c r="E50" s="334">
        <f t="shared" si="2"/>
        <v>0</v>
      </c>
      <c r="F50" s="461">
        <f t="shared" si="3"/>
        <v>0.16700000000000001</v>
      </c>
      <c r="G50" s="462">
        <f t="shared" si="4"/>
        <v>0</v>
      </c>
      <c r="H50" s="367"/>
      <c r="I50" s="367"/>
      <c r="J50" s="367"/>
      <c r="K50" s="367"/>
      <c r="L50" s="367"/>
      <c r="M50" s="367"/>
      <c r="N50" s="367"/>
      <c r="O50" s="367"/>
      <c r="P50" s="367"/>
      <c r="Q50" s="367"/>
      <c r="R50" s="367"/>
      <c r="S50" s="367"/>
      <c r="T50" s="367"/>
      <c r="U50" s="367"/>
      <c r="V50" s="367"/>
      <c r="W50" s="367"/>
      <c r="X50" s="367"/>
      <c r="Y50" s="367"/>
      <c r="Z50" s="367"/>
      <c r="AA50" s="367"/>
      <c r="AB50" s="367"/>
    </row>
    <row r="51" spans="1:28" ht="16.5" customHeight="1" x14ac:dyDescent="0.4">
      <c r="B51" s="274">
        <v>19</v>
      </c>
      <c r="C51" s="460">
        <v>6</v>
      </c>
      <c r="D51" s="334">
        <v>0</v>
      </c>
      <c r="E51" s="334">
        <f t="shared" si="2"/>
        <v>0</v>
      </c>
      <c r="F51" s="461">
        <f t="shared" si="3"/>
        <v>0.16700000000000001</v>
      </c>
      <c r="G51" s="462">
        <f t="shared" si="4"/>
        <v>0</v>
      </c>
      <c r="H51" s="367"/>
      <c r="I51" s="367"/>
      <c r="J51" s="367"/>
      <c r="K51" s="367"/>
      <c r="L51" s="367"/>
      <c r="M51" s="367"/>
      <c r="N51" s="367"/>
      <c r="O51" s="367"/>
      <c r="P51" s="367"/>
      <c r="Q51" s="367"/>
      <c r="R51" s="367"/>
      <c r="S51" s="367"/>
      <c r="T51" s="367"/>
      <c r="U51" s="367"/>
      <c r="V51" s="367"/>
      <c r="W51" s="367"/>
      <c r="X51" s="367"/>
      <c r="Y51" s="367"/>
      <c r="Z51" s="367"/>
      <c r="AA51" s="367"/>
      <c r="AB51" s="367"/>
    </row>
    <row r="52" spans="1:28" ht="16.5" customHeight="1" x14ac:dyDescent="0.4">
      <c r="B52" s="274">
        <v>20</v>
      </c>
      <c r="C52" s="460">
        <v>6</v>
      </c>
      <c r="D52" s="334">
        <v>0</v>
      </c>
      <c r="E52" s="334">
        <f t="shared" si="2"/>
        <v>0</v>
      </c>
      <c r="F52" s="461">
        <f t="shared" si="3"/>
        <v>0.16700000000000001</v>
      </c>
      <c r="G52" s="462">
        <f t="shared" si="4"/>
        <v>0</v>
      </c>
      <c r="H52" s="367"/>
      <c r="I52" s="367"/>
      <c r="J52" s="367"/>
      <c r="K52" s="367"/>
      <c r="L52" s="367"/>
      <c r="M52" s="367"/>
      <c r="N52" s="367"/>
      <c r="O52" s="367"/>
      <c r="P52" s="367"/>
      <c r="Q52" s="367"/>
      <c r="R52" s="367"/>
      <c r="S52" s="367"/>
      <c r="T52" s="367"/>
      <c r="U52" s="367"/>
      <c r="V52" s="367"/>
      <c r="W52" s="367"/>
      <c r="X52" s="367"/>
      <c r="Y52" s="367"/>
      <c r="Z52" s="367"/>
      <c r="AA52" s="367"/>
      <c r="AB52" s="367"/>
    </row>
    <row r="53" spans="1:28" ht="16.5" customHeight="1" x14ac:dyDescent="0.4">
      <c r="B53" s="274">
        <v>21</v>
      </c>
      <c r="C53" s="460">
        <v>6</v>
      </c>
      <c r="D53" s="334">
        <v>0</v>
      </c>
      <c r="E53" s="334">
        <f t="shared" si="2"/>
        <v>0</v>
      </c>
      <c r="F53" s="461">
        <f t="shared" si="3"/>
        <v>0.16700000000000001</v>
      </c>
      <c r="G53" s="462">
        <f t="shared" si="4"/>
        <v>0</v>
      </c>
      <c r="H53" s="367"/>
      <c r="I53" s="367"/>
      <c r="J53" s="367"/>
      <c r="K53" s="367"/>
      <c r="L53" s="367"/>
      <c r="M53" s="367"/>
      <c r="N53" s="367"/>
      <c r="O53" s="367"/>
      <c r="P53" s="367"/>
      <c r="Q53" s="367"/>
      <c r="R53" s="367"/>
      <c r="S53" s="367"/>
      <c r="T53" s="367"/>
      <c r="U53" s="367"/>
      <c r="V53" s="367"/>
      <c r="W53" s="367"/>
      <c r="X53" s="367"/>
      <c r="Y53" s="367"/>
      <c r="Z53" s="367"/>
      <c r="AA53" s="367"/>
      <c r="AB53" s="367"/>
    </row>
    <row r="54" spans="1:28" ht="16.5" customHeight="1" x14ac:dyDescent="0.4">
      <c r="B54" s="274">
        <v>22</v>
      </c>
      <c r="C54" s="460">
        <v>6</v>
      </c>
      <c r="D54" s="334">
        <v>0</v>
      </c>
      <c r="E54" s="334">
        <f t="shared" si="2"/>
        <v>0</v>
      </c>
      <c r="F54" s="461">
        <f t="shared" si="3"/>
        <v>0.16700000000000001</v>
      </c>
      <c r="G54" s="462">
        <f t="shared" si="4"/>
        <v>0</v>
      </c>
      <c r="H54" s="367"/>
      <c r="I54" s="367"/>
      <c r="J54" s="367"/>
      <c r="K54" s="367"/>
      <c r="L54" s="367"/>
      <c r="M54" s="367"/>
      <c r="N54" s="367"/>
      <c r="O54" s="367"/>
      <c r="P54" s="367"/>
      <c r="Q54" s="367"/>
      <c r="R54" s="367"/>
      <c r="S54" s="367"/>
      <c r="T54" s="367"/>
      <c r="U54" s="367"/>
      <c r="V54" s="367"/>
      <c r="W54" s="367"/>
      <c r="X54" s="367"/>
      <c r="Y54" s="367"/>
      <c r="Z54" s="367"/>
      <c r="AA54" s="367"/>
      <c r="AB54" s="367"/>
    </row>
    <row r="55" spans="1:28" ht="16.5" customHeight="1" x14ac:dyDescent="0.4">
      <c r="B55" s="457" t="s">
        <v>735</v>
      </c>
      <c r="C55" s="375"/>
      <c r="D55" s="375"/>
      <c r="E55" s="375"/>
      <c r="F55" s="375"/>
      <c r="G55" s="375"/>
      <c r="H55" s="367"/>
      <c r="I55" s="367"/>
      <c r="J55" s="367"/>
      <c r="K55" s="367"/>
      <c r="L55" s="367"/>
      <c r="M55" s="367"/>
      <c r="N55" s="367"/>
      <c r="O55" s="367"/>
      <c r="P55" s="367"/>
      <c r="Q55" s="367"/>
      <c r="R55" s="367"/>
      <c r="S55" s="367"/>
      <c r="T55" s="367"/>
      <c r="U55" s="367"/>
      <c r="V55" s="367"/>
      <c r="W55" s="367"/>
      <c r="X55" s="367"/>
      <c r="Y55" s="367"/>
      <c r="Z55" s="367"/>
      <c r="AA55" s="367"/>
      <c r="AB55" s="367"/>
    </row>
    <row r="56" spans="1:28" ht="16.5" customHeight="1" x14ac:dyDescent="0.4">
      <c r="B56" s="457" t="s">
        <v>736</v>
      </c>
      <c r="C56" s="375"/>
      <c r="D56" s="375"/>
      <c r="E56" s="375"/>
      <c r="F56" s="375"/>
      <c r="G56" s="375"/>
      <c r="H56" s="367"/>
      <c r="I56" s="367"/>
      <c r="J56" s="367"/>
      <c r="K56" s="367"/>
      <c r="L56" s="367"/>
      <c r="M56" s="367"/>
      <c r="N56" s="367"/>
      <c r="O56" s="367"/>
      <c r="P56" s="367"/>
      <c r="Q56" s="367"/>
      <c r="R56" s="367"/>
      <c r="S56" s="367"/>
      <c r="T56" s="367"/>
      <c r="U56" s="367"/>
      <c r="V56" s="367"/>
      <c r="W56" s="367"/>
      <c r="X56" s="367"/>
      <c r="Y56" s="367"/>
      <c r="Z56" s="367"/>
      <c r="AA56" s="367"/>
      <c r="AB56" s="367"/>
    </row>
    <row r="57" spans="1:28" ht="16.5" customHeight="1" x14ac:dyDescent="0.4">
      <c r="H57" s="66"/>
      <c r="I57" s="66"/>
      <c r="J57" s="66"/>
      <c r="K57" s="66"/>
    </row>
    <row r="58" spans="1:28" ht="16.5" customHeight="1" x14ac:dyDescent="0.4">
      <c r="B58" s="453"/>
      <c r="C58" s="454"/>
      <c r="D58" s="464"/>
      <c r="E58" s="464"/>
      <c r="F58" s="464"/>
      <c r="G58" s="455"/>
      <c r="H58" s="454"/>
      <c r="I58" s="454"/>
      <c r="J58" s="454"/>
      <c r="K58" s="456"/>
      <c r="L58" s="456"/>
      <c r="M58" s="456"/>
      <c r="N58" s="456"/>
      <c r="O58" s="456"/>
      <c r="P58" s="454"/>
      <c r="Q58" s="456"/>
      <c r="R58" s="456"/>
      <c r="S58" s="456"/>
      <c r="T58" s="456"/>
      <c r="U58" s="454"/>
      <c r="V58" s="454"/>
      <c r="W58" s="454"/>
      <c r="X58" s="454"/>
      <c r="Y58" s="454"/>
      <c r="Z58" s="454"/>
      <c r="AA58" s="454"/>
      <c r="AB58" s="454"/>
    </row>
    <row r="60" spans="1:28" ht="16.5" customHeight="1" x14ac:dyDescent="0.4">
      <c r="AB60" s="445" t="s">
        <v>766</v>
      </c>
    </row>
    <row r="61" spans="1:28" ht="16.5" customHeight="1" x14ac:dyDescent="0.4">
      <c r="A61" s="39">
        <v>2</v>
      </c>
      <c r="B61" s="417" t="s">
        <v>682</v>
      </c>
      <c r="C61" s="417" t="s">
        <v>1</v>
      </c>
      <c r="D61" s="448" t="s">
        <v>408</v>
      </c>
      <c r="E61" s="448" t="s">
        <v>643</v>
      </c>
      <c r="F61" s="459" t="s">
        <v>680</v>
      </c>
      <c r="G61" s="300" t="s">
        <v>681</v>
      </c>
      <c r="H61" s="300">
        <v>3</v>
      </c>
      <c r="I61" s="300">
        <v>4</v>
      </c>
      <c r="J61" s="300">
        <v>5</v>
      </c>
      <c r="K61" s="300">
        <v>6</v>
      </c>
      <c r="L61" s="300">
        <v>7</v>
      </c>
      <c r="M61" s="300">
        <v>8</v>
      </c>
      <c r="N61" s="300">
        <v>9</v>
      </c>
      <c r="O61" s="300">
        <v>10</v>
      </c>
      <c r="P61" s="300">
        <v>11</v>
      </c>
      <c r="Q61" s="300">
        <v>12</v>
      </c>
      <c r="R61" s="300">
        <v>13</v>
      </c>
      <c r="S61" s="300">
        <v>14</v>
      </c>
      <c r="T61" s="300">
        <v>15</v>
      </c>
      <c r="U61" s="300">
        <v>16</v>
      </c>
      <c r="V61" s="300">
        <v>17</v>
      </c>
      <c r="W61" s="300">
        <v>18</v>
      </c>
      <c r="X61" s="300">
        <v>19</v>
      </c>
      <c r="Y61" s="300">
        <v>20</v>
      </c>
      <c r="Z61" s="300">
        <v>21</v>
      </c>
      <c r="AA61" s="300">
        <v>22</v>
      </c>
      <c r="AB61" s="438" t="s">
        <v>767</v>
      </c>
    </row>
    <row r="62" spans="1:28" ht="16.5" customHeight="1" x14ac:dyDescent="0.4">
      <c r="B62" s="274">
        <v>3</v>
      </c>
      <c r="C62" s="460">
        <v>7</v>
      </c>
      <c r="D62" s="334">
        <f t="array" ref="D62:D81">TRANSPOSE(C7:V7)</f>
        <v>0</v>
      </c>
      <c r="E62" s="334">
        <f t="shared" ref="E62:E81" si="5">ROUNDDOWN($C$32*D62,0)</f>
        <v>0</v>
      </c>
      <c r="F62" s="461">
        <f t="shared" ref="F62:F81" si="6">ROUNDUP(1/C62,3)</f>
        <v>0.14299999999999999</v>
      </c>
      <c r="G62" s="462">
        <f>ROUND(E62*F62,0)</f>
        <v>0</v>
      </c>
      <c r="H62" s="367"/>
      <c r="I62" s="367"/>
      <c r="J62" s="367"/>
      <c r="K62" s="367"/>
      <c r="L62" s="367"/>
      <c r="M62" s="367"/>
      <c r="N62" s="367"/>
      <c r="O62" s="367"/>
      <c r="P62" s="367"/>
      <c r="Q62" s="367"/>
      <c r="R62" s="367"/>
      <c r="S62" s="367"/>
      <c r="T62" s="367"/>
      <c r="U62" s="367"/>
      <c r="V62" s="367"/>
      <c r="W62" s="367"/>
      <c r="X62" s="367"/>
      <c r="Y62" s="367"/>
      <c r="Z62" s="367"/>
      <c r="AA62" s="367"/>
      <c r="AB62" s="367"/>
    </row>
    <row r="63" spans="1:28" ht="16.5" customHeight="1" x14ac:dyDescent="0.4">
      <c r="B63" s="274">
        <v>4</v>
      </c>
      <c r="C63" s="460">
        <v>7</v>
      </c>
      <c r="D63" s="334">
        <v>0</v>
      </c>
      <c r="E63" s="334">
        <f t="shared" si="5"/>
        <v>0</v>
      </c>
      <c r="F63" s="461">
        <f t="shared" si="6"/>
        <v>0.14299999999999999</v>
      </c>
      <c r="G63" s="462">
        <f t="shared" ref="G63:G81" si="7">ROUND(E63*F63,0)</f>
        <v>0</v>
      </c>
      <c r="H63" s="367"/>
      <c r="I63" s="367"/>
      <c r="J63" s="367"/>
      <c r="K63" s="367"/>
      <c r="L63" s="367"/>
      <c r="M63" s="367"/>
      <c r="N63" s="367"/>
      <c r="O63" s="367"/>
      <c r="P63" s="367"/>
      <c r="Q63" s="367"/>
      <c r="R63" s="367"/>
      <c r="S63" s="367"/>
      <c r="T63" s="367"/>
      <c r="U63" s="367"/>
      <c r="V63" s="367"/>
      <c r="W63" s="367"/>
      <c r="X63" s="367"/>
      <c r="Y63" s="367"/>
      <c r="Z63" s="367"/>
      <c r="AA63" s="367"/>
      <c r="AB63" s="367"/>
    </row>
    <row r="64" spans="1:28" ht="16.5" customHeight="1" x14ac:dyDescent="0.4">
      <c r="B64" s="274">
        <v>5</v>
      </c>
      <c r="C64" s="460">
        <v>7</v>
      </c>
      <c r="D64" s="334">
        <v>0</v>
      </c>
      <c r="E64" s="334">
        <f t="shared" si="5"/>
        <v>0</v>
      </c>
      <c r="F64" s="461">
        <f t="shared" si="6"/>
        <v>0.14299999999999999</v>
      </c>
      <c r="G64" s="462">
        <f t="shared" si="7"/>
        <v>0</v>
      </c>
      <c r="H64" s="367"/>
      <c r="I64" s="367"/>
      <c r="J64" s="367"/>
      <c r="K64" s="367"/>
      <c r="L64" s="367"/>
      <c r="M64" s="367"/>
      <c r="N64" s="367"/>
      <c r="O64" s="367"/>
      <c r="P64" s="367"/>
      <c r="Q64" s="367"/>
      <c r="R64" s="367"/>
      <c r="S64" s="367"/>
      <c r="T64" s="367"/>
      <c r="U64" s="367"/>
      <c r="V64" s="367"/>
      <c r="W64" s="367"/>
      <c r="X64" s="367"/>
      <c r="Y64" s="367"/>
      <c r="Z64" s="367"/>
      <c r="AA64" s="367"/>
      <c r="AB64" s="367"/>
    </row>
    <row r="65" spans="2:28" ht="16.5" customHeight="1" x14ac:dyDescent="0.4">
      <c r="B65" s="274">
        <v>6</v>
      </c>
      <c r="C65" s="460">
        <v>7</v>
      </c>
      <c r="D65" s="334">
        <v>0</v>
      </c>
      <c r="E65" s="334">
        <f t="shared" si="5"/>
        <v>0</v>
      </c>
      <c r="F65" s="461">
        <f t="shared" si="6"/>
        <v>0.14299999999999999</v>
      </c>
      <c r="G65" s="462">
        <f t="shared" si="7"/>
        <v>0</v>
      </c>
      <c r="H65" s="367"/>
      <c r="I65" s="367"/>
      <c r="J65" s="367"/>
      <c r="K65" s="367"/>
      <c r="L65" s="367"/>
      <c r="M65" s="367"/>
      <c r="N65" s="367"/>
      <c r="O65" s="367"/>
      <c r="P65" s="367"/>
      <c r="Q65" s="367"/>
      <c r="R65" s="367"/>
      <c r="S65" s="367"/>
      <c r="T65" s="367"/>
      <c r="U65" s="367"/>
      <c r="V65" s="367"/>
      <c r="W65" s="367"/>
      <c r="X65" s="367"/>
      <c r="Y65" s="367"/>
      <c r="Z65" s="367"/>
      <c r="AA65" s="367"/>
      <c r="AB65" s="367"/>
    </row>
    <row r="66" spans="2:28" ht="16.5" customHeight="1" x14ac:dyDescent="0.4">
      <c r="B66" s="274">
        <v>7</v>
      </c>
      <c r="C66" s="460">
        <v>7</v>
      </c>
      <c r="D66" s="334">
        <v>0</v>
      </c>
      <c r="E66" s="334">
        <f t="shared" si="5"/>
        <v>0</v>
      </c>
      <c r="F66" s="461">
        <f t="shared" si="6"/>
        <v>0.14299999999999999</v>
      </c>
      <c r="G66" s="462">
        <f t="shared" si="7"/>
        <v>0</v>
      </c>
      <c r="H66" s="367"/>
      <c r="I66" s="367"/>
      <c r="J66" s="367"/>
      <c r="K66" s="367"/>
      <c r="L66" s="367"/>
      <c r="M66" s="367"/>
      <c r="N66" s="367"/>
      <c r="O66" s="367"/>
      <c r="P66" s="367"/>
      <c r="Q66" s="367"/>
      <c r="R66" s="367"/>
      <c r="S66" s="367"/>
      <c r="T66" s="367"/>
      <c r="U66" s="367"/>
      <c r="V66" s="367"/>
      <c r="W66" s="367"/>
      <c r="X66" s="367"/>
      <c r="Y66" s="367"/>
      <c r="Z66" s="367"/>
      <c r="AA66" s="367"/>
      <c r="AB66" s="367"/>
    </row>
    <row r="67" spans="2:28" ht="16.5" customHeight="1" x14ac:dyDescent="0.4">
      <c r="B67" s="274">
        <v>8</v>
      </c>
      <c r="C67" s="460">
        <v>7</v>
      </c>
      <c r="D67" s="334">
        <v>0</v>
      </c>
      <c r="E67" s="334">
        <f t="shared" si="5"/>
        <v>0</v>
      </c>
      <c r="F67" s="461">
        <f t="shared" si="6"/>
        <v>0.14299999999999999</v>
      </c>
      <c r="G67" s="462">
        <f t="shared" si="7"/>
        <v>0</v>
      </c>
      <c r="H67" s="367"/>
      <c r="I67" s="367"/>
      <c r="J67" s="367"/>
      <c r="K67" s="367"/>
      <c r="L67" s="367"/>
      <c r="M67" s="367"/>
      <c r="N67" s="367"/>
      <c r="O67" s="367"/>
      <c r="P67" s="367"/>
      <c r="Q67" s="367"/>
      <c r="R67" s="367"/>
      <c r="S67" s="367"/>
      <c r="T67" s="367"/>
      <c r="U67" s="367"/>
      <c r="V67" s="367"/>
      <c r="W67" s="367"/>
      <c r="X67" s="367"/>
      <c r="Y67" s="367"/>
      <c r="Z67" s="367"/>
      <c r="AA67" s="367"/>
      <c r="AB67" s="367"/>
    </row>
    <row r="68" spans="2:28" ht="16.5" customHeight="1" x14ac:dyDescent="0.4">
      <c r="B68" s="274">
        <v>9</v>
      </c>
      <c r="C68" s="460">
        <v>7</v>
      </c>
      <c r="D68" s="334">
        <v>0</v>
      </c>
      <c r="E68" s="334">
        <f t="shared" si="5"/>
        <v>0</v>
      </c>
      <c r="F68" s="461">
        <f t="shared" si="6"/>
        <v>0.14299999999999999</v>
      </c>
      <c r="G68" s="462">
        <f t="shared" si="7"/>
        <v>0</v>
      </c>
      <c r="H68" s="367"/>
      <c r="I68" s="367"/>
      <c r="J68" s="367"/>
      <c r="K68" s="367"/>
      <c r="L68" s="367"/>
      <c r="M68" s="367"/>
      <c r="N68" s="367"/>
      <c r="O68" s="367"/>
      <c r="P68" s="367"/>
      <c r="Q68" s="367"/>
      <c r="R68" s="367"/>
      <c r="S68" s="367"/>
      <c r="T68" s="367"/>
      <c r="U68" s="367"/>
      <c r="V68" s="367"/>
      <c r="W68" s="367"/>
      <c r="X68" s="367"/>
      <c r="Y68" s="367"/>
      <c r="Z68" s="367"/>
      <c r="AA68" s="367"/>
      <c r="AB68" s="367"/>
    </row>
    <row r="69" spans="2:28" ht="16.5" customHeight="1" x14ac:dyDescent="0.4">
      <c r="B69" s="274">
        <v>10</v>
      </c>
      <c r="C69" s="460">
        <v>7</v>
      </c>
      <c r="D69" s="334">
        <v>0</v>
      </c>
      <c r="E69" s="334">
        <f t="shared" si="5"/>
        <v>0</v>
      </c>
      <c r="F69" s="461">
        <f t="shared" si="6"/>
        <v>0.14299999999999999</v>
      </c>
      <c r="G69" s="462">
        <f t="shared" si="7"/>
        <v>0</v>
      </c>
      <c r="H69" s="367"/>
      <c r="I69" s="367"/>
      <c r="J69" s="367"/>
      <c r="K69" s="367"/>
      <c r="L69" s="367"/>
      <c r="M69" s="367"/>
      <c r="N69" s="367"/>
      <c r="O69" s="367"/>
      <c r="P69" s="367"/>
      <c r="Q69" s="367"/>
      <c r="R69" s="367"/>
      <c r="S69" s="367"/>
      <c r="T69" s="367"/>
      <c r="U69" s="367"/>
      <c r="V69" s="367"/>
      <c r="W69" s="367"/>
      <c r="X69" s="367"/>
      <c r="Y69" s="367"/>
      <c r="Z69" s="367"/>
      <c r="AA69" s="367"/>
      <c r="AB69" s="367"/>
    </row>
    <row r="70" spans="2:28" ht="16.5" customHeight="1" x14ac:dyDescent="0.4">
      <c r="B70" s="274">
        <v>11</v>
      </c>
      <c r="C70" s="460">
        <v>7</v>
      </c>
      <c r="D70" s="334">
        <v>0</v>
      </c>
      <c r="E70" s="334">
        <f t="shared" si="5"/>
        <v>0</v>
      </c>
      <c r="F70" s="461">
        <f t="shared" si="6"/>
        <v>0.14299999999999999</v>
      </c>
      <c r="G70" s="462">
        <f t="shared" si="7"/>
        <v>0</v>
      </c>
      <c r="H70" s="367"/>
      <c r="I70" s="367"/>
      <c r="J70" s="367"/>
      <c r="K70" s="367"/>
      <c r="L70" s="367"/>
      <c r="M70" s="367"/>
      <c r="N70" s="367"/>
      <c r="O70" s="367"/>
      <c r="P70" s="367"/>
      <c r="Q70" s="367"/>
      <c r="R70" s="367"/>
      <c r="S70" s="367"/>
      <c r="T70" s="367"/>
      <c r="U70" s="367"/>
      <c r="V70" s="367"/>
      <c r="W70" s="367"/>
      <c r="X70" s="367"/>
      <c r="Y70" s="367"/>
      <c r="Z70" s="367"/>
      <c r="AA70" s="367"/>
      <c r="AB70" s="367"/>
    </row>
    <row r="71" spans="2:28" ht="16.5" customHeight="1" x14ac:dyDescent="0.4">
      <c r="B71" s="274">
        <v>12</v>
      </c>
      <c r="C71" s="460">
        <v>7</v>
      </c>
      <c r="D71" s="334">
        <v>0</v>
      </c>
      <c r="E71" s="334">
        <f t="shared" si="5"/>
        <v>0</v>
      </c>
      <c r="F71" s="461">
        <f t="shared" si="6"/>
        <v>0.14299999999999999</v>
      </c>
      <c r="G71" s="462">
        <f t="shared" si="7"/>
        <v>0</v>
      </c>
      <c r="H71" s="367"/>
      <c r="I71" s="367"/>
      <c r="J71" s="367"/>
      <c r="K71" s="367"/>
      <c r="L71" s="367"/>
      <c r="M71" s="367"/>
      <c r="N71" s="367"/>
      <c r="O71" s="367"/>
      <c r="P71" s="367"/>
      <c r="Q71" s="367"/>
      <c r="R71" s="367"/>
      <c r="S71" s="367"/>
      <c r="T71" s="367"/>
      <c r="U71" s="367"/>
      <c r="V71" s="367"/>
      <c r="W71" s="367"/>
      <c r="X71" s="367"/>
      <c r="Y71" s="367"/>
      <c r="Z71" s="367"/>
      <c r="AA71" s="367"/>
      <c r="AB71" s="367"/>
    </row>
    <row r="72" spans="2:28" ht="16.5" customHeight="1" x14ac:dyDescent="0.4">
      <c r="B72" s="274">
        <v>13</v>
      </c>
      <c r="C72" s="460">
        <v>7</v>
      </c>
      <c r="D72" s="334">
        <v>0</v>
      </c>
      <c r="E72" s="334">
        <f t="shared" si="5"/>
        <v>0</v>
      </c>
      <c r="F72" s="461">
        <f t="shared" si="6"/>
        <v>0.14299999999999999</v>
      </c>
      <c r="G72" s="462">
        <f t="shared" si="7"/>
        <v>0</v>
      </c>
      <c r="H72" s="367"/>
      <c r="I72" s="367"/>
      <c r="J72" s="367"/>
      <c r="K72" s="367"/>
      <c r="L72" s="367"/>
      <c r="M72" s="367"/>
      <c r="N72" s="367"/>
      <c r="O72" s="367"/>
      <c r="P72" s="367"/>
      <c r="Q72" s="367"/>
      <c r="R72" s="367"/>
      <c r="S72" s="367"/>
      <c r="T72" s="367"/>
      <c r="U72" s="367"/>
      <c r="V72" s="367"/>
      <c r="W72" s="367"/>
      <c r="X72" s="367"/>
      <c r="Y72" s="367"/>
      <c r="Z72" s="367"/>
      <c r="AA72" s="367"/>
      <c r="AB72" s="367"/>
    </row>
    <row r="73" spans="2:28" ht="16.5" customHeight="1" x14ac:dyDescent="0.4">
      <c r="B73" s="274">
        <v>14</v>
      </c>
      <c r="C73" s="460">
        <v>7</v>
      </c>
      <c r="D73" s="334">
        <v>0</v>
      </c>
      <c r="E73" s="334">
        <f t="shared" si="5"/>
        <v>0</v>
      </c>
      <c r="F73" s="461">
        <f t="shared" si="6"/>
        <v>0.14299999999999999</v>
      </c>
      <c r="G73" s="462">
        <f t="shared" si="7"/>
        <v>0</v>
      </c>
      <c r="H73" s="367"/>
      <c r="I73" s="367"/>
      <c r="J73" s="367"/>
      <c r="K73" s="367"/>
      <c r="L73" s="367"/>
      <c r="M73" s="367"/>
      <c r="N73" s="367"/>
      <c r="O73" s="367"/>
      <c r="P73" s="367"/>
      <c r="Q73" s="367"/>
      <c r="R73" s="367"/>
      <c r="S73" s="367"/>
      <c r="T73" s="367"/>
      <c r="U73" s="367"/>
      <c r="V73" s="367"/>
      <c r="W73" s="367"/>
      <c r="X73" s="367"/>
      <c r="Y73" s="367"/>
      <c r="Z73" s="367"/>
      <c r="AA73" s="367"/>
      <c r="AB73" s="367"/>
    </row>
    <row r="74" spans="2:28" ht="16.5" customHeight="1" x14ac:dyDescent="0.4">
      <c r="B74" s="274">
        <v>15</v>
      </c>
      <c r="C74" s="460">
        <v>7</v>
      </c>
      <c r="D74" s="334">
        <v>0</v>
      </c>
      <c r="E74" s="334">
        <f t="shared" si="5"/>
        <v>0</v>
      </c>
      <c r="F74" s="461">
        <f t="shared" si="6"/>
        <v>0.14299999999999999</v>
      </c>
      <c r="G74" s="462">
        <f t="shared" si="7"/>
        <v>0</v>
      </c>
      <c r="H74" s="367"/>
      <c r="I74" s="367"/>
      <c r="J74" s="367"/>
      <c r="K74" s="367"/>
      <c r="L74" s="367"/>
      <c r="M74" s="367"/>
      <c r="N74" s="367"/>
      <c r="O74" s="367"/>
      <c r="P74" s="367"/>
      <c r="Q74" s="367"/>
      <c r="R74" s="367"/>
      <c r="S74" s="367"/>
      <c r="T74" s="367"/>
      <c r="U74" s="367"/>
      <c r="V74" s="367"/>
      <c r="W74" s="367"/>
      <c r="X74" s="367"/>
      <c r="Y74" s="367"/>
      <c r="Z74" s="367"/>
      <c r="AA74" s="367"/>
      <c r="AB74" s="367"/>
    </row>
    <row r="75" spans="2:28" ht="16.5" customHeight="1" x14ac:dyDescent="0.4">
      <c r="B75" s="274">
        <v>16</v>
      </c>
      <c r="C75" s="460">
        <v>7</v>
      </c>
      <c r="D75" s="334">
        <v>0</v>
      </c>
      <c r="E75" s="334">
        <f t="shared" si="5"/>
        <v>0</v>
      </c>
      <c r="F75" s="461">
        <f t="shared" si="6"/>
        <v>0.14299999999999999</v>
      </c>
      <c r="G75" s="462">
        <f t="shared" si="7"/>
        <v>0</v>
      </c>
      <c r="H75" s="367"/>
      <c r="I75" s="367"/>
      <c r="J75" s="367"/>
      <c r="K75" s="367"/>
      <c r="L75" s="367"/>
      <c r="M75" s="367"/>
      <c r="N75" s="367"/>
      <c r="O75" s="367"/>
      <c r="P75" s="367"/>
      <c r="Q75" s="367"/>
      <c r="R75" s="367"/>
      <c r="S75" s="367"/>
      <c r="T75" s="367"/>
      <c r="U75" s="367"/>
      <c r="V75" s="367"/>
      <c r="W75" s="367"/>
      <c r="X75" s="367"/>
      <c r="Y75" s="367"/>
      <c r="Z75" s="367"/>
      <c r="AA75" s="367"/>
      <c r="AB75" s="367"/>
    </row>
    <row r="76" spans="2:28" ht="16.5" customHeight="1" x14ac:dyDescent="0.4">
      <c r="B76" s="274">
        <v>17</v>
      </c>
      <c r="C76" s="460">
        <v>7</v>
      </c>
      <c r="D76" s="334">
        <v>0</v>
      </c>
      <c r="E76" s="334">
        <f t="shared" si="5"/>
        <v>0</v>
      </c>
      <c r="F76" s="461">
        <f t="shared" si="6"/>
        <v>0.14299999999999999</v>
      </c>
      <c r="G76" s="462">
        <f t="shared" si="7"/>
        <v>0</v>
      </c>
      <c r="H76" s="367"/>
      <c r="I76" s="367"/>
      <c r="J76" s="367"/>
      <c r="K76" s="367"/>
      <c r="L76" s="367"/>
      <c r="M76" s="367"/>
      <c r="N76" s="367"/>
      <c r="O76" s="367"/>
      <c r="P76" s="367"/>
      <c r="Q76" s="367"/>
      <c r="R76" s="367"/>
      <c r="S76" s="367"/>
      <c r="T76" s="367"/>
      <c r="U76" s="367"/>
      <c r="V76" s="367"/>
      <c r="W76" s="367"/>
      <c r="X76" s="367"/>
      <c r="Y76" s="367"/>
      <c r="Z76" s="367"/>
      <c r="AA76" s="367"/>
      <c r="AB76" s="367"/>
    </row>
    <row r="77" spans="2:28" ht="16.5" customHeight="1" x14ac:dyDescent="0.4">
      <c r="B77" s="274">
        <v>18</v>
      </c>
      <c r="C77" s="460">
        <v>7</v>
      </c>
      <c r="D77" s="334">
        <v>0</v>
      </c>
      <c r="E77" s="334">
        <f t="shared" si="5"/>
        <v>0</v>
      </c>
      <c r="F77" s="461">
        <f t="shared" si="6"/>
        <v>0.14299999999999999</v>
      </c>
      <c r="G77" s="462">
        <f t="shared" si="7"/>
        <v>0</v>
      </c>
      <c r="H77" s="367"/>
      <c r="I77" s="367"/>
      <c r="J77" s="367"/>
      <c r="K77" s="367"/>
      <c r="L77" s="367"/>
      <c r="M77" s="367"/>
      <c r="N77" s="367"/>
      <c r="O77" s="367"/>
      <c r="P77" s="367"/>
      <c r="Q77" s="367"/>
      <c r="R77" s="367"/>
      <c r="S77" s="367"/>
      <c r="T77" s="367"/>
      <c r="U77" s="367"/>
      <c r="V77" s="367"/>
      <c r="W77" s="367"/>
      <c r="X77" s="367"/>
      <c r="Y77" s="367"/>
      <c r="Z77" s="367"/>
      <c r="AA77" s="367"/>
      <c r="AB77" s="367"/>
    </row>
    <row r="78" spans="2:28" ht="16.5" customHeight="1" x14ac:dyDescent="0.4">
      <c r="B78" s="274">
        <v>19</v>
      </c>
      <c r="C78" s="460">
        <v>7</v>
      </c>
      <c r="D78" s="334">
        <v>0</v>
      </c>
      <c r="E78" s="334">
        <f t="shared" si="5"/>
        <v>0</v>
      </c>
      <c r="F78" s="461">
        <f t="shared" si="6"/>
        <v>0.14299999999999999</v>
      </c>
      <c r="G78" s="462">
        <f t="shared" si="7"/>
        <v>0</v>
      </c>
      <c r="H78" s="367"/>
      <c r="I78" s="367"/>
      <c r="J78" s="367"/>
      <c r="K78" s="367"/>
      <c r="L78" s="367"/>
      <c r="M78" s="367"/>
      <c r="N78" s="367"/>
      <c r="O78" s="367"/>
      <c r="P78" s="367"/>
      <c r="Q78" s="367"/>
      <c r="R78" s="367"/>
      <c r="S78" s="367"/>
      <c r="T78" s="367"/>
      <c r="U78" s="367"/>
      <c r="V78" s="367"/>
      <c r="W78" s="367"/>
      <c r="X78" s="367"/>
      <c r="Y78" s="367"/>
      <c r="Z78" s="367"/>
      <c r="AA78" s="367"/>
      <c r="AB78" s="367"/>
    </row>
    <row r="79" spans="2:28" ht="16.5" customHeight="1" x14ac:dyDescent="0.4">
      <c r="B79" s="274">
        <v>20</v>
      </c>
      <c r="C79" s="460">
        <v>7</v>
      </c>
      <c r="D79" s="334">
        <v>0</v>
      </c>
      <c r="E79" s="334">
        <f t="shared" si="5"/>
        <v>0</v>
      </c>
      <c r="F79" s="461">
        <f t="shared" si="6"/>
        <v>0.14299999999999999</v>
      </c>
      <c r="G79" s="462">
        <f t="shared" si="7"/>
        <v>0</v>
      </c>
      <c r="H79" s="367"/>
      <c r="I79" s="367"/>
      <c r="J79" s="367"/>
      <c r="K79" s="367"/>
      <c r="L79" s="367"/>
      <c r="M79" s="367"/>
      <c r="N79" s="367"/>
      <c r="O79" s="367"/>
      <c r="P79" s="367"/>
      <c r="Q79" s="367"/>
      <c r="R79" s="367"/>
      <c r="S79" s="367"/>
      <c r="T79" s="367"/>
      <c r="U79" s="367"/>
      <c r="V79" s="367"/>
      <c r="W79" s="367"/>
      <c r="X79" s="367"/>
      <c r="Y79" s="367"/>
      <c r="Z79" s="367"/>
      <c r="AA79" s="367"/>
      <c r="AB79" s="367"/>
    </row>
    <row r="80" spans="2:28" ht="16.5" customHeight="1" x14ac:dyDescent="0.4">
      <c r="B80" s="274">
        <v>21</v>
      </c>
      <c r="C80" s="460">
        <v>7</v>
      </c>
      <c r="D80" s="334">
        <v>0</v>
      </c>
      <c r="E80" s="334">
        <f t="shared" si="5"/>
        <v>0</v>
      </c>
      <c r="F80" s="461">
        <f t="shared" si="6"/>
        <v>0.14299999999999999</v>
      </c>
      <c r="G80" s="462">
        <f t="shared" si="7"/>
        <v>0</v>
      </c>
      <c r="H80" s="367"/>
      <c r="I80" s="367"/>
      <c r="J80" s="367"/>
      <c r="K80" s="367"/>
      <c r="L80" s="367"/>
      <c r="M80" s="367"/>
      <c r="N80" s="367"/>
      <c r="O80" s="367"/>
      <c r="P80" s="367"/>
      <c r="Q80" s="367"/>
      <c r="R80" s="367"/>
      <c r="S80" s="367"/>
      <c r="T80" s="367"/>
      <c r="U80" s="367"/>
      <c r="V80" s="367"/>
      <c r="W80" s="367"/>
      <c r="X80" s="367"/>
      <c r="Y80" s="367"/>
      <c r="Z80" s="367"/>
      <c r="AA80" s="367"/>
      <c r="AB80" s="367"/>
    </row>
    <row r="81" spans="1:28" ht="16.5" customHeight="1" x14ac:dyDescent="0.4">
      <c r="B81" s="274">
        <v>22</v>
      </c>
      <c r="C81" s="460">
        <v>7</v>
      </c>
      <c r="D81" s="334">
        <v>0</v>
      </c>
      <c r="E81" s="334">
        <f t="shared" si="5"/>
        <v>0</v>
      </c>
      <c r="F81" s="461">
        <f t="shared" si="6"/>
        <v>0.14299999999999999</v>
      </c>
      <c r="G81" s="462">
        <f t="shared" si="7"/>
        <v>0</v>
      </c>
      <c r="H81" s="367"/>
      <c r="I81" s="367"/>
      <c r="J81" s="367"/>
      <c r="K81" s="367"/>
      <c r="L81" s="367"/>
      <c r="M81" s="367"/>
      <c r="N81" s="367"/>
      <c r="O81" s="367"/>
      <c r="P81" s="367"/>
      <c r="Q81" s="367"/>
      <c r="R81" s="367"/>
      <c r="S81" s="367"/>
      <c r="T81" s="367"/>
      <c r="U81" s="367"/>
      <c r="V81" s="367"/>
      <c r="W81" s="367"/>
      <c r="X81" s="367"/>
      <c r="Y81" s="367"/>
      <c r="Z81" s="367"/>
      <c r="AA81" s="367"/>
      <c r="AB81" s="367"/>
    </row>
    <row r="82" spans="1:28" ht="16.5" customHeight="1" x14ac:dyDescent="0.4">
      <c r="B82" s="457" t="s">
        <v>735</v>
      </c>
      <c r="C82" s="375"/>
      <c r="D82" s="375"/>
      <c r="E82" s="375"/>
      <c r="F82" s="375"/>
      <c r="G82" s="375"/>
      <c r="H82" s="367"/>
      <c r="I82" s="367"/>
      <c r="J82" s="367"/>
      <c r="K82" s="367"/>
      <c r="L82" s="367"/>
      <c r="M82" s="367"/>
      <c r="N82" s="367"/>
      <c r="O82" s="367"/>
      <c r="P82" s="367"/>
      <c r="Q82" s="367"/>
      <c r="R82" s="367"/>
      <c r="S82" s="367"/>
      <c r="T82" s="367"/>
      <c r="U82" s="367"/>
      <c r="V82" s="367"/>
      <c r="W82" s="367"/>
      <c r="X82" s="367"/>
      <c r="Y82" s="367"/>
      <c r="Z82" s="367"/>
      <c r="AA82" s="367"/>
      <c r="AB82" s="367"/>
    </row>
    <row r="83" spans="1:28" ht="16.5" customHeight="1" x14ac:dyDescent="0.4">
      <c r="B83" s="457" t="s">
        <v>736</v>
      </c>
      <c r="C83" s="375"/>
      <c r="D83" s="375"/>
      <c r="E83" s="375"/>
      <c r="F83" s="375"/>
      <c r="G83" s="375"/>
      <c r="H83" s="367"/>
      <c r="I83" s="367"/>
      <c r="J83" s="367"/>
      <c r="K83" s="367"/>
      <c r="L83" s="367"/>
      <c r="M83" s="367"/>
      <c r="N83" s="367"/>
      <c r="O83" s="367"/>
      <c r="P83" s="367"/>
      <c r="Q83" s="367"/>
      <c r="R83" s="367"/>
      <c r="S83" s="367"/>
      <c r="T83" s="367"/>
      <c r="U83" s="367"/>
      <c r="V83" s="367"/>
      <c r="W83" s="367"/>
      <c r="X83" s="367"/>
      <c r="Y83" s="367"/>
      <c r="Z83" s="367"/>
      <c r="AA83" s="367"/>
      <c r="AB83" s="367"/>
    </row>
    <row r="84" spans="1:28" ht="16.5" customHeight="1" x14ac:dyDescent="0.4">
      <c r="D84" s="465"/>
      <c r="E84" s="465"/>
      <c r="F84" s="465"/>
      <c r="H84" s="66"/>
      <c r="I84" s="66"/>
      <c r="J84" s="66"/>
      <c r="K84" s="66"/>
    </row>
    <row r="85" spans="1:28" ht="16.5" customHeight="1" x14ac:dyDescent="0.4">
      <c r="B85" s="453"/>
      <c r="C85" s="454"/>
      <c r="D85" s="466"/>
      <c r="E85" s="466"/>
      <c r="F85" s="466"/>
      <c r="G85" s="455"/>
      <c r="H85" s="454"/>
      <c r="I85" s="454"/>
      <c r="J85" s="454"/>
      <c r="K85" s="456"/>
      <c r="L85" s="456"/>
      <c r="M85" s="456"/>
      <c r="N85" s="456"/>
      <c r="O85" s="456"/>
      <c r="P85" s="454"/>
      <c r="Q85" s="456"/>
      <c r="R85" s="456"/>
      <c r="S85" s="456"/>
      <c r="T85" s="456"/>
      <c r="U85" s="454"/>
      <c r="V85" s="454"/>
      <c r="W85" s="454"/>
      <c r="X85" s="454"/>
      <c r="Y85" s="454"/>
      <c r="Z85" s="454"/>
      <c r="AA85" s="454"/>
      <c r="AB85" s="454"/>
    </row>
    <row r="86" spans="1:28" ht="16.5" customHeight="1" x14ac:dyDescent="0.4">
      <c r="D86" s="465"/>
      <c r="E86" s="465"/>
      <c r="F86" s="465"/>
    </row>
    <row r="87" spans="1:28" ht="16.5" customHeight="1" x14ac:dyDescent="0.4">
      <c r="D87" s="465"/>
      <c r="E87" s="465"/>
      <c r="F87" s="465"/>
      <c r="AB87" s="445" t="s">
        <v>766</v>
      </c>
    </row>
    <row r="88" spans="1:28" ht="16.5" customHeight="1" x14ac:dyDescent="0.4">
      <c r="A88" s="39">
        <v>3</v>
      </c>
      <c r="B88" s="417" t="s">
        <v>682</v>
      </c>
      <c r="C88" s="417" t="s">
        <v>1</v>
      </c>
      <c r="D88" s="448" t="s">
        <v>408</v>
      </c>
      <c r="E88" s="448" t="s">
        <v>643</v>
      </c>
      <c r="F88" s="459" t="s">
        <v>680</v>
      </c>
      <c r="G88" s="300" t="s">
        <v>681</v>
      </c>
      <c r="H88" s="300">
        <v>3</v>
      </c>
      <c r="I88" s="300">
        <v>4</v>
      </c>
      <c r="J88" s="300">
        <v>5</v>
      </c>
      <c r="K88" s="300">
        <v>6</v>
      </c>
      <c r="L88" s="300">
        <v>7</v>
      </c>
      <c r="M88" s="300">
        <v>8</v>
      </c>
      <c r="N88" s="300">
        <v>9</v>
      </c>
      <c r="O88" s="300">
        <v>10</v>
      </c>
      <c r="P88" s="300">
        <v>11</v>
      </c>
      <c r="Q88" s="300">
        <v>12</v>
      </c>
      <c r="R88" s="300">
        <v>13</v>
      </c>
      <c r="S88" s="300">
        <v>14</v>
      </c>
      <c r="T88" s="300">
        <v>15</v>
      </c>
      <c r="U88" s="300">
        <v>16</v>
      </c>
      <c r="V88" s="300">
        <v>17</v>
      </c>
      <c r="W88" s="300">
        <v>18</v>
      </c>
      <c r="X88" s="300">
        <v>19</v>
      </c>
      <c r="Y88" s="300">
        <v>20</v>
      </c>
      <c r="Z88" s="300">
        <v>21</v>
      </c>
      <c r="AA88" s="300">
        <v>22</v>
      </c>
      <c r="AB88" s="438" t="s">
        <v>767</v>
      </c>
    </row>
    <row r="89" spans="1:28" ht="16.5" customHeight="1" x14ac:dyDescent="0.4">
      <c r="B89" s="274">
        <v>3</v>
      </c>
      <c r="C89" s="460">
        <v>8</v>
      </c>
      <c r="D89" s="334">
        <f t="array" ref="D89:D108">TRANSPOSE(C8:V8)</f>
        <v>0</v>
      </c>
      <c r="E89" s="334">
        <f t="shared" ref="E89:E108" si="8">ROUNDDOWN($C$32*D89,0)</f>
        <v>0</v>
      </c>
      <c r="F89" s="461">
        <f t="shared" ref="F89:F108" si="9">ROUNDUP(1/C89,3)</f>
        <v>0.125</v>
      </c>
      <c r="G89" s="462">
        <f>ROUND(E89*F89,0)</f>
        <v>0</v>
      </c>
      <c r="H89" s="367"/>
      <c r="I89" s="367"/>
      <c r="J89" s="367"/>
      <c r="K89" s="367"/>
      <c r="L89" s="367"/>
      <c r="M89" s="367"/>
      <c r="N89" s="367"/>
      <c r="O89" s="367"/>
      <c r="P89" s="367"/>
      <c r="Q89" s="367"/>
      <c r="R89" s="367"/>
      <c r="S89" s="367"/>
      <c r="T89" s="367"/>
      <c r="U89" s="367"/>
      <c r="V89" s="367"/>
      <c r="W89" s="367"/>
      <c r="X89" s="367"/>
      <c r="Y89" s="367"/>
      <c r="Z89" s="367"/>
      <c r="AA89" s="367"/>
      <c r="AB89" s="367"/>
    </row>
    <row r="90" spans="1:28" ht="16.5" customHeight="1" x14ac:dyDescent="0.4">
      <c r="B90" s="274">
        <v>4</v>
      </c>
      <c r="C90" s="460">
        <v>8</v>
      </c>
      <c r="D90" s="334">
        <v>0</v>
      </c>
      <c r="E90" s="334">
        <f t="shared" si="8"/>
        <v>0</v>
      </c>
      <c r="F90" s="461">
        <f t="shared" si="9"/>
        <v>0.125</v>
      </c>
      <c r="G90" s="462">
        <f t="shared" ref="G90:G108" si="10">ROUND(E90*F90,0)</f>
        <v>0</v>
      </c>
      <c r="H90" s="367"/>
      <c r="I90" s="367"/>
      <c r="J90" s="367"/>
      <c r="K90" s="367"/>
      <c r="L90" s="367"/>
      <c r="M90" s="367"/>
      <c r="N90" s="367"/>
      <c r="O90" s="367"/>
      <c r="P90" s="367"/>
      <c r="Q90" s="367"/>
      <c r="R90" s="367"/>
      <c r="S90" s="367"/>
      <c r="T90" s="367"/>
      <c r="U90" s="367"/>
      <c r="V90" s="367"/>
      <c r="W90" s="367"/>
      <c r="X90" s="367"/>
      <c r="Y90" s="367"/>
      <c r="Z90" s="367"/>
      <c r="AA90" s="367"/>
      <c r="AB90" s="367"/>
    </row>
    <row r="91" spans="1:28" ht="16.5" customHeight="1" x14ac:dyDescent="0.4">
      <c r="B91" s="274">
        <v>5</v>
      </c>
      <c r="C91" s="460">
        <v>8</v>
      </c>
      <c r="D91" s="334">
        <v>0</v>
      </c>
      <c r="E91" s="334">
        <f t="shared" si="8"/>
        <v>0</v>
      </c>
      <c r="F91" s="461">
        <f t="shared" si="9"/>
        <v>0.125</v>
      </c>
      <c r="G91" s="462">
        <f t="shared" si="10"/>
        <v>0</v>
      </c>
      <c r="H91" s="367"/>
      <c r="I91" s="367"/>
      <c r="J91" s="367"/>
      <c r="K91" s="367"/>
      <c r="L91" s="367"/>
      <c r="M91" s="367"/>
      <c r="N91" s="367"/>
      <c r="O91" s="367"/>
      <c r="P91" s="367"/>
      <c r="Q91" s="367"/>
      <c r="R91" s="367"/>
      <c r="S91" s="367"/>
      <c r="T91" s="367"/>
      <c r="U91" s="367"/>
      <c r="V91" s="367"/>
      <c r="W91" s="367"/>
      <c r="X91" s="367"/>
      <c r="Y91" s="367"/>
      <c r="Z91" s="367"/>
      <c r="AA91" s="367"/>
      <c r="AB91" s="367"/>
    </row>
    <row r="92" spans="1:28" ht="16.5" customHeight="1" x14ac:dyDescent="0.4">
      <c r="B92" s="274">
        <v>6</v>
      </c>
      <c r="C92" s="460">
        <v>8</v>
      </c>
      <c r="D92" s="334">
        <v>0</v>
      </c>
      <c r="E92" s="334">
        <f t="shared" si="8"/>
        <v>0</v>
      </c>
      <c r="F92" s="461">
        <f t="shared" si="9"/>
        <v>0.125</v>
      </c>
      <c r="G92" s="462">
        <f t="shared" si="10"/>
        <v>0</v>
      </c>
      <c r="H92" s="367"/>
      <c r="I92" s="367"/>
      <c r="J92" s="367"/>
      <c r="K92" s="367"/>
      <c r="L92" s="367"/>
      <c r="M92" s="367"/>
      <c r="N92" s="367"/>
      <c r="O92" s="367"/>
      <c r="P92" s="367"/>
      <c r="Q92" s="367"/>
      <c r="R92" s="367"/>
      <c r="S92" s="367"/>
      <c r="T92" s="367"/>
      <c r="U92" s="367"/>
      <c r="V92" s="367"/>
      <c r="W92" s="367"/>
      <c r="X92" s="367"/>
      <c r="Y92" s="367"/>
      <c r="Z92" s="367"/>
      <c r="AA92" s="367"/>
      <c r="AB92" s="367"/>
    </row>
    <row r="93" spans="1:28" ht="16.5" customHeight="1" x14ac:dyDescent="0.4">
      <c r="B93" s="274">
        <v>7</v>
      </c>
      <c r="C93" s="460">
        <v>8</v>
      </c>
      <c r="D93" s="334">
        <v>0</v>
      </c>
      <c r="E93" s="334">
        <f t="shared" si="8"/>
        <v>0</v>
      </c>
      <c r="F93" s="461">
        <f t="shared" si="9"/>
        <v>0.125</v>
      </c>
      <c r="G93" s="462">
        <f t="shared" si="10"/>
        <v>0</v>
      </c>
      <c r="H93" s="367"/>
      <c r="I93" s="367"/>
      <c r="J93" s="367"/>
      <c r="K93" s="367"/>
      <c r="L93" s="367"/>
      <c r="M93" s="367"/>
      <c r="N93" s="367"/>
      <c r="O93" s="367"/>
      <c r="P93" s="367"/>
      <c r="Q93" s="367"/>
      <c r="R93" s="367"/>
      <c r="S93" s="367"/>
      <c r="T93" s="367"/>
      <c r="U93" s="367"/>
      <c r="V93" s="367"/>
      <c r="W93" s="367"/>
      <c r="X93" s="367"/>
      <c r="Y93" s="367"/>
      <c r="Z93" s="367"/>
      <c r="AA93" s="367"/>
      <c r="AB93" s="367"/>
    </row>
    <row r="94" spans="1:28" ht="16.5" customHeight="1" x14ac:dyDescent="0.4">
      <c r="B94" s="274">
        <v>8</v>
      </c>
      <c r="C94" s="460">
        <v>8</v>
      </c>
      <c r="D94" s="334">
        <v>0</v>
      </c>
      <c r="E94" s="334">
        <f t="shared" si="8"/>
        <v>0</v>
      </c>
      <c r="F94" s="461">
        <f t="shared" si="9"/>
        <v>0.125</v>
      </c>
      <c r="G94" s="462">
        <f t="shared" si="10"/>
        <v>0</v>
      </c>
      <c r="H94" s="367"/>
      <c r="I94" s="367"/>
      <c r="J94" s="367"/>
      <c r="K94" s="367"/>
      <c r="L94" s="367"/>
      <c r="M94" s="367"/>
      <c r="N94" s="367"/>
      <c r="O94" s="367"/>
      <c r="P94" s="367"/>
      <c r="Q94" s="367"/>
      <c r="R94" s="367"/>
      <c r="S94" s="367"/>
      <c r="T94" s="367"/>
      <c r="U94" s="367"/>
      <c r="V94" s="367"/>
      <c r="W94" s="367"/>
      <c r="X94" s="367"/>
      <c r="Y94" s="367"/>
      <c r="Z94" s="367"/>
      <c r="AA94" s="367"/>
      <c r="AB94" s="367"/>
    </row>
    <row r="95" spans="1:28" ht="16.5" customHeight="1" x14ac:dyDescent="0.4">
      <c r="B95" s="274">
        <v>9</v>
      </c>
      <c r="C95" s="460">
        <v>8</v>
      </c>
      <c r="D95" s="334">
        <v>0</v>
      </c>
      <c r="E95" s="334">
        <f t="shared" si="8"/>
        <v>0</v>
      </c>
      <c r="F95" s="461">
        <f t="shared" si="9"/>
        <v>0.125</v>
      </c>
      <c r="G95" s="462">
        <f t="shared" si="10"/>
        <v>0</v>
      </c>
      <c r="H95" s="367"/>
      <c r="I95" s="367"/>
      <c r="J95" s="367"/>
      <c r="K95" s="367"/>
      <c r="L95" s="367"/>
      <c r="M95" s="367"/>
      <c r="N95" s="367"/>
      <c r="O95" s="367"/>
      <c r="P95" s="367"/>
      <c r="Q95" s="367"/>
      <c r="R95" s="367"/>
      <c r="S95" s="367"/>
      <c r="T95" s="367"/>
      <c r="U95" s="367"/>
      <c r="V95" s="367"/>
      <c r="W95" s="367"/>
      <c r="X95" s="367"/>
      <c r="Y95" s="367"/>
      <c r="Z95" s="367"/>
      <c r="AA95" s="367"/>
      <c r="AB95" s="367"/>
    </row>
    <row r="96" spans="1:28" ht="16.5" customHeight="1" x14ac:dyDescent="0.4">
      <c r="B96" s="274">
        <v>10</v>
      </c>
      <c r="C96" s="460">
        <v>8</v>
      </c>
      <c r="D96" s="334">
        <v>0</v>
      </c>
      <c r="E96" s="334">
        <f t="shared" si="8"/>
        <v>0</v>
      </c>
      <c r="F96" s="461">
        <f t="shared" si="9"/>
        <v>0.125</v>
      </c>
      <c r="G96" s="462">
        <f t="shared" si="10"/>
        <v>0</v>
      </c>
      <c r="H96" s="367"/>
      <c r="I96" s="367"/>
      <c r="J96" s="367"/>
      <c r="K96" s="367"/>
      <c r="L96" s="367"/>
      <c r="M96" s="367"/>
      <c r="N96" s="367"/>
      <c r="O96" s="367"/>
      <c r="P96" s="367"/>
      <c r="Q96" s="367"/>
      <c r="R96" s="367"/>
      <c r="S96" s="367"/>
      <c r="T96" s="367"/>
      <c r="U96" s="367"/>
      <c r="V96" s="367"/>
      <c r="W96" s="367"/>
      <c r="X96" s="367"/>
      <c r="Y96" s="367"/>
      <c r="Z96" s="367"/>
      <c r="AA96" s="367"/>
      <c r="AB96" s="367"/>
    </row>
    <row r="97" spans="2:28" ht="16.5" customHeight="1" x14ac:dyDescent="0.4">
      <c r="B97" s="274">
        <v>11</v>
      </c>
      <c r="C97" s="460">
        <v>8</v>
      </c>
      <c r="D97" s="334">
        <v>0</v>
      </c>
      <c r="E97" s="334">
        <f t="shared" si="8"/>
        <v>0</v>
      </c>
      <c r="F97" s="461">
        <f t="shared" si="9"/>
        <v>0.125</v>
      </c>
      <c r="G97" s="462">
        <f t="shared" si="10"/>
        <v>0</v>
      </c>
      <c r="H97" s="367"/>
      <c r="I97" s="367"/>
      <c r="J97" s="367"/>
      <c r="K97" s="367"/>
      <c r="L97" s="367"/>
      <c r="M97" s="367"/>
      <c r="N97" s="367"/>
      <c r="O97" s="367"/>
      <c r="P97" s="367"/>
      <c r="Q97" s="367"/>
      <c r="R97" s="367"/>
      <c r="S97" s="367"/>
      <c r="T97" s="367"/>
      <c r="U97" s="367"/>
      <c r="V97" s="367"/>
      <c r="W97" s="367"/>
      <c r="X97" s="367"/>
      <c r="Y97" s="367"/>
      <c r="Z97" s="367"/>
      <c r="AA97" s="367"/>
      <c r="AB97" s="367"/>
    </row>
    <row r="98" spans="2:28" ht="16.5" customHeight="1" x14ac:dyDescent="0.4">
      <c r="B98" s="274">
        <v>12</v>
      </c>
      <c r="C98" s="460">
        <v>8</v>
      </c>
      <c r="D98" s="334">
        <v>0</v>
      </c>
      <c r="E98" s="334">
        <f t="shared" si="8"/>
        <v>0</v>
      </c>
      <c r="F98" s="461">
        <f t="shared" si="9"/>
        <v>0.125</v>
      </c>
      <c r="G98" s="462">
        <f t="shared" si="10"/>
        <v>0</v>
      </c>
      <c r="H98" s="367"/>
      <c r="I98" s="367"/>
      <c r="J98" s="367"/>
      <c r="K98" s="367"/>
      <c r="L98" s="367"/>
      <c r="M98" s="367"/>
      <c r="N98" s="367"/>
      <c r="O98" s="367"/>
      <c r="P98" s="367"/>
      <c r="Q98" s="367"/>
      <c r="R98" s="367"/>
      <c r="S98" s="367"/>
      <c r="T98" s="367"/>
      <c r="U98" s="367"/>
      <c r="V98" s="367"/>
      <c r="W98" s="367"/>
      <c r="X98" s="367"/>
      <c r="Y98" s="367"/>
      <c r="Z98" s="367"/>
      <c r="AA98" s="367"/>
      <c r="AB98" s="367"/>
    </row>
    <row r="99" spans="2:28" ht="16.5" customHeight="1" x14ac:dyDescent="0.4">
      <c r="B99" s="274">
        <v>13</v>
      </c>
      <c r="C99" s="460">
        <v>8</v>
      </c>
      <c r="D99" s="334">
        <v>0</v>
      </c>
      <c r="E99" s="334">
        <f t="shared" si="8"/>
        <v>0</v>
      </c>
      <c r="F99" s="461">
        <f t="shared" si="9"/>
        <v>0.125</v>
      </c>
      <c r="G99" s="462">
        <f t="shared" si="10"/>
        <v>0</v>
      </c>
      <c r="H99" s="367"/>
      <c r="I99" s="367"/>
      <c r="J99" s="367"/>
      <c r="K99" s="367"/>
      <c r="L99" s="367"/>
      <c r="M99" s="367"/>
      <c r="N99" s="367"/>
      <c r="O99" s="367"/>
      <c r="P99" s="367"/>
      <c r="Q99" s="367"/>
      <c r="R99" s="367"/>
      <c r="S99" s="367"/>
      <c r="T99" s="367"/>
      <c r="U99" s="367"/>
      <c r="V99" s="367"/>
      <c r="W99" s="367"/>
      <c r="X99" s="367"/>
      <c r="Y99" s="367"/>
      <c r="Z99" s="367"/>
      <c r="AA99" s="367"/>
      <c r="AB99" s="367"/>
    </row>
    <row r="100" spans="2:28" ht="16.5" customHeight="1" x14ac:dyDescent="0.4">
      <c r="B100" s="274">
        <v>14</v>
      </c>
      <c r="C100" s="460">
        <v>8</v>
      </c>
      <c r="D100" s="334">
        <v>0</v>
      </c>
      <c r="E100" s="334">
        <f t="shared" si="8"/>
        <v>0</v>
      </c>
      <c r="F100" s="461">
        <f t="shared" si="9"/>
        <v>0.125</v>
      </c>
      <c r="G100" s="462">
        <f t="shared" si="10"/>
        <v>0</v>
      </c>
      <c r="H100" s="367"/>
      <c r="I100" s="367"/>
      <c r="J100" s="367"/>
      <c r="K100" s="367"/>
      <c r="L100" s="367"/>
      <c r="M100" s="367"/>
      <c r="N100" s="367"/>
      <c r="O100" s="367"/>
      <c r="P100" s="367"/>
      <c r="Q100" s="367"/>
      <c r="R100" s="367"/>
      <c r="S100" s="367"/>
      <c r="T100" s="367"/>
      <c r="U100" s="367"/>
      <c r="V100" s="367"/>
      <c r="W100" s="367"/>
      <c r="X100" s="367"/>
      <c r="Y100" s="367"/>
      <c r="Z100" s="367"/>
      <c r="AA100" s="367"/>
      <c r="AB100" s="367"/>
    </row>
    <row r="101" spans="2:28" ht="16.5" customHeight="1" x14ac:dyDescent="0.4">
      <c r="B101" s="274">
        <v>15</v>
      </c>
      <c r="C101" s="460">
        <v>8</v>
      </c>
      <c r="D101" s="334">
        <v>0</v>
      </c>
      <c r="E101" s="334">
        <f t="shared" si="8"/>
        <v>0</v>
      </c>
      <c r="F101" s="461">
        <f t="shared" si="9"/>
        <v>0.125</v>
      </c>
      <c r="G101" s="462">
        <f t="shared" si="10"/>
        <v>0</v>
      </c>
      <c r="H101" s="367"/>
      <c r="I101" s="367"/>
      <c r="J101" s="367"/>
      <c r="K101" s="367"/>
      <c r="L101" s="367"/>
      <c r="M101" s="367"/>
      <c r="N101" s="367"/>
      <c r="O101" s="367"/>
      <c r="P101" s="367"/>
      <c r="Q101" s="367"/>
      <c r="R101" s="367"/>
      <c r="S101" s="367"/>
      <c r="T101" s="367"/>
      <c r="U101" s="367"/>
      <c r="V101" s="367"/>
      <c r="W101" s="367"/>
      <c r="X101" s="367"/>
      <c r="Y101" s="367"/>
      <c r="Z101" s="367"/>
      <c r="AA101" s="367"/>
      <c r="AB101" s="367"/>
    </row>
    <row r="102" spans="2:28" ht="16.5" customHeight="1" x14ac:dyDescent="0.4">
      <c r="B102" s="274">
        <v>16</v>
      </c>
      <c r="C102" s="460">
        <v>8</v>
      </c>
      <c r="D102" s="334">
        <v>0</v>
      </c>
      <c r="E102" s="334">
        <f t="shared" si="8"/>
        <v>0</v>
      </c>
      <c r="F102" s="461">
        <f t="shared" si="9"/>
        <v>0.125</v>
      </c>
      <c r="G102" s="462">
        <f t="shared" si="10"/>
        <v>0</v>
      </c>
      <c r="H102" s="367"/>
      <c r="I102" s="367"/>
      <c r="J102" s="367"/>
      <c r="K102" s="367"/>
      <c r="L102" s="367"/>
      <c r="M102" s="367"/>
      <c r="N102" s="367"/>
      <c r="O102" s="367"/>
      <c r="P102" s="367"/>
      <c r="Q102" s="367"/>
      <c r="R102" s="367"/>
      <c r="S102" s="367"/>
      <c r="T102" s="367"/>
      <c r="U102" s="367"/>
      <c r="V102" s="367"/>
      <c r="W102" s="367"/>
      <c r="X102" s="367"/>
      <c r="Y102" s="367"/>
      <c r="Z102" s="367"/>
      <c r="AA102" s="367"/>
      <c r="AB102" s="367"/>
    </row>
    <row r="103" spans="2:28" ht="16.5" customHeight="1" x14ac:dyDescent="0.4">
      <c r="B103" s="274">
        <v>17</v>
      </c>
      <c r="C103" s="460">
        <v>8</v>
      </c>
      <c r="D103" s="334">
        <v>0</v>
      </c>
      <c r="E103" s="334">
        <f t="shared" si="8"/>
        <v>0</v>
      </c>
      <c r="F103" s="461">
        <f t="shared" si="9"/>
        <v>0.125</v>
      </c>
      <c r="G103" s="462">
        <f t="shared" si="10"/>
        <v>0</v>
      </c>
      <c r="H103" s="367"/>
      <c r="I103" s="367"/>
      <c r="J103" s="367"/>
      <c r="K103" s="367"/>
      <c r="L103" s="367"/>
      <c r="M103" s="367"/>
      <c r="N103" s="367"/>
      <c r="O103" s="367"/>
      <c r="P103" s="367"/>
      <c r="Q103" s="367"/>
      <c r="R103" s="367"/>
      <c r="S103" s="367"/>
      <c r="T103" s="367"/>
      <c r="U103" s="367"/>
      <c r="V103" s="367"/>
      <c r="W103" s="367"/>
      <c r="X103" s="367"/>
      <c r="Y103" s="367"/>
      <c r="Z103" s="367"/>
      <c r="AA103" s="367"/>
      <c r="AB103" s="367"/>
    </row>
    <row r="104" spans="2:28" ht="16.5" customHeight="1" x14ac:dyDescent="0.4">
      <c r="B104" s="274">
        <v>18</v>
      </c>
      <c r="C104" s="460">
        <v>8</v>
      </c>
      <c r="D104" s="334">
        <v>0</v>
      </c>
      <c r="E104" s="334">
        <f t="shared" si="8"/>
        <v>0</v>
      </c>
      <c r="F104" s="461">
        <f t="shared" si="9"/>
        <v>0.125</v>
      </c>
      <c r="G104" s="462">
        <f t="shared" si="10"/>
        <v>0</v>
      </c>
      <c r="H104" s="367"/>
      <c r="I104" s="367"/>
      <c r="J104" s="367"/>
      <c r="K104" s="367"/>
      <c r="L104" s="367"/>
      <c r="M104" s="367"/>
      <c r="N104" s="367"/>
      <c r="O104" s="367"/>
      <c r="P104" s="367"/>
      <c r="Q104" s="367"/>
      <c r="R104" s="367"/>
      <c r="S104" s="367"/>
      <c r="T104" s="367"/>
      <c r="U104" s="367"/>
      <c r="V104" s="367"/>
      <c r="W104" s="367"/>
      <c r="X104" s="367"/>
      <c r="Y104" s="367"/>
      <c r="Z104" s="367"/>
      <c r="AA104" s="367"/>
      <c r="AB104" s="367"/>
    </row>
    <row r="105" spans="2:28" ht="16.5" customHeight="1" x14ac:dyDescent="0.4">
      <c r="B105" s="274">
        <v>19</v>
      </c>
      <c r="C105" s="460">
        <v>8</v>
      </c>
      <c r="D105" s="334">
        <v>0</v>
      </c>
      <c r="E105" s="334">
        <f t="shared" si="8"/>
        <v>0</v>
      </c>
      <c r="F105" s="461">
        <f t="shared" si="9"/>
        <v>0.125</v>
      </c>
      <c r="G105" s="462">
        <f t="shared" si="10"/>
        <v>0</v>
      </c>
      <c r="H105" s="367"/>
      <c r="I105" s="367"/>
      <c r="J105" s="367"/>
      <c r="K105" s="367"/>
      <c r="L105" s="367"/>
      <c r="M105" s="367"/>
      <c r="N105" s="367"/>
      <c r="O105" s="367"/>
      <c r="P105" s="367"/>
      <c r="Q105" s="367"/>
      <c r="R105" s="367"/>
      <c r="S105" s="367"/>
      <c r="T105" s="367"/>
      <c r="U105" s="367"/>
      <c r="V105" s="367"/>
      <c r="W105" s="367"/>
      <c r="X105" s="367"/>
      <c r="Y105" s="367"/>
      <c r="Z105" s="367"/>
      <c r="AA105" s="367"/>
      <c r="AB105" s="367"/>
    </row>
    <row r="106" spans="2:28" ht="16.5" customHeight="1" x14ac:dyDescent="0.4">
      <c r="B106" s="274">
        <v>20</v>
      </c>
      <c r="C106" s="460">
        <v>8</v>
      </c>
      <c r="D106" s="334">
        <v>0</v>
      </c>
      <c r="E106" s="334">
        <f t="shared" si="8"/>
        <v>0</v>
      </c>
      <c r="F106" s="461">
        <f t="shared" si="9"/>
        <v>0.125</v>
      </c>
      <c r="G106" s="462">
        <f t="shared" si="10"/>
        <v>0</v>
      </c>
      <c r="H106" s="367"/>
      <c r="I106" s="367"/>
      <c r="J106" s="367"/>
      <c r="K106" s="367"/>
      <c r="L106" s="367"/>
      <c r="M106" s="367"/>
      <c r="N106" s="367"/>
      <c r="O106" s="367"/>
      <c r="P106" s="367"/>
      <c r="Q106" s="367"/>
      <c r="R106" s="367"/>
      <c r="S106" s="367"/>
      <c r="T106" s="367"/>
      <c r="U106" s="367"/>
      <c r="V106" s="367"/>
      <c r="W106" s="367"/>
      <c r="X106" s="367"/>
      <c r="Y106" s="367"/>
      <c r="Z106" s="367"/>
      <c r="AA106" s="367"/>
      <c r="AB106" s="367"/>
    </row>
    <row r="107" spans="2:28" ht="16.5" customHeight="1" x14ac:dyDescent="0.4">
      <c r="B107" s="274">
        <v>21</v>
      </c>
      <c r="C107" s="460">
        <v>8</v>
      </c>
      <c r="D107" s="334">
        <v>0</v>
      </c>
      <c r="E107" s="334">
        <f t="shared" si="8"/>
        <v>0</v>
      </c>
      <c r="F107" s="461">
        <f t="shared" si="9"/>
        <v>0.125</v>
      </c>
      <c r="G107" s="462">
        <f t="shared" si="10"/>
        <v>0</v>
      </c>
      <c r="H107" s="367"/>
      <c r="I107" s="367"/>
      <c r="J107" s="367"/>
      <c r="K107" s="367"/>
      <c r="L107" s="367"/>
      <c r="M107" s="367"/>
      <c r="N107" s="367"/>
      <c r="O107" s="367"/>
      <c r="P107" s="367"/>
      <c r="Q107" s="367"/>
      <c r="R107" s="367"/>
      <c r="S107" s="367"/>
      <c r="T107" s="367"/>
      <c r="U107" s="367"/>
      <c r="V107" s="367"/>
      <c r="W107" s="367"/>
      <c r="X107" s="367"/>
      <c r="Y107" s="367"/>
      <c r="Z107" s="367"/>
      <c r="AA107" s="367"/>
      <c r="AB107" s="367"/>
    </row>
    <row r="108" spans="2:28" ht="16.5" customHeight="1" x14ac:dyDescent="0.4">
      <c r="B108" s="274">
        <v>22</v>
      </c>
      <c r="C108" s="460">
        <v>8</v>
      </c>
      <c r="D108" s="334">
        <v>0</v>
      </c>
      <c r="E108" s="334">
        <f t="shared" si="8"/>
        <v>0</v>
      </c>
      <c r="F108" s="461">
        <f t="shared" si="9"/>
        <v>0.125</v>
      </c>
      <c r="G108" s="462">
        <f t="shared" si="10"/>
        <v>0</v>
      </c>
      <c r="H108" s="367"/>
      <c r="I108" s="367"/>
      <c r="J108" s="367"/>
      <c r="K108" s="367"/>
      <c r="L108" s="367"/>
      <c r="M108" s="367"/>
      <c r="N108" s="367"/>
      <c r="O108" s="367"/>
      <c r="P108" s="367"/>
      <c r="Q108" s="367"/>
      <c r="R108" s="367"/>
      <c r="S108" s="367"/>
      <c r="T108" s="367"/>
      <c r="U108" s="367"/>
      <c r="V108" s="367"/>
      <c r="W108" s="367"/>
      <c r="X108" s="367"/>
      <c r="Y108" s="367"/>
      <c r="Z108" s="367"/>
      <c r="AA108" s="367"/>
      <c r="AB108" s="367"/>
    </row>
    <row r="109" spans="2:28" ht="16.5" customHeight="1" x14ac:dyDescent="0.4">
      <c r="B109" s="457" t="s">
        <v>735</v>
      </c>
      <c r="C109" s="375"/>
      <c r="D109" s="375"/>
      <c r="E109" s="375"/>
      <c r="F109" s="375"/>
      <c r="G109" s="375"/>
      <c r="H109" s="367"/>
      <c r="I109" s="367"/>
      <c r="J109" s="367"/>
      <c r="K109" s="367"/>
      <c r="L109" s="367"/>
      <c r="M109" s="367"/>
      <c r="N109" s="367"/>
      <c r="O109" s="367"/>
      <c r="P109" s="367"/>
      <c r="Q109" s="367"/>
      <c r="R109" s="367"/>
      <c r="S109" s="367"/>
      <c r="T109" s="367"/>
      <c r="U109" s="367"/>
      <c r="V109" s="367"/>
      <c r="W109" s="367"/>
      <c r="X109" s="367"/>
      <c r="Y109" s="367"/>
      <c r="Z109" s="367"/>
      <c r="AA109" s="367"/>
      <c r="AB109" s="367"/>
    </row>
    <row r="110" spans="2:28" ht="16.5" customHeight="1" x14ac:dyDescent="0.4">
      <c r="B110" s="457" t="s">
        <v>736</v>
      </c>
      <c r="C110" s="375"/>
      <c r="D110" s="375"/>
      <c r="E110" s="375"/>
      <c r="F110" s="375"/>
      <c r="G110" s="375"/>
      <c r="H110" s="367"/>
      <c r="I110" s="367"/>
      <c r="J110" s="367"/>
      <c r="K110" s="367"/>
      <c r="L110" s="367"/>
      <c r="M110" s="367"/>
      <c r="N110" s="367"/>
      <c r="O110" s="367"/>
      <c r="P110" s="367"/>
      <c r="Q110" s="367"/>
      <c r="R110" s="367"/>
      <c r="S110" s="367"/>
      <c r="T110" s="367"/>
      <c r="U110" s="367"/>
      <c r="V110" s="367"/>
      <c r="W110" s="367"/>
      <c r="X110" s="367"/>
      <c r="Y110" s="367"/>
      <c r="Z110" s="367"/>
      <c r="AA110" s="367"/>
      <c r="AB110" s="367"/>
    </row>
    <row r="111" spans="2:28" ht="16.5" customHeight="1" x14ac:dyDescent="0.4">
      <c r="H111" s="66"/>
      <c r="I111" s="66"/>
      <c r="J111" s="66"/>
      <c r="K111" s="66"/>
    </row>
    <row r="112" spans="2:28" ht="16.5" customHeight="1" x14ac:dyDescent="0.4">
      <c r="B112" s="453"/>
      <c r="C112" s="454"/>
      <c r="D112" s="464"/>
      <c r="E112" s="464"/>
      <c r="F112" s="464"/>
      <c r="G112" s="455"/>
      <c r="H112" s="454"/>
      <c r="I112" s="454"/>
      <c r="J112" s="454"/>
      <c r="K112" s="456"/>
      <c r="L112" s="456"/>
      <c r="M112" s="456"/>
      <c r="N112" s="456"/>
      <c r="O112" s="456"/>
      <c r="P112" s="454"/>
      <c r="Q112" s="456"/>
      <c r="R112" s="456"/>
      <c r="S112" s="456"/>
      <c r="T112" s="456"/>
      <c r="U112" s="454"/>
      <c r="V112" s="454"/>
      <c r="W112" s="454"/>
      <c r="X112" s="454"/>
      <c r="Y112" s="454"/>
      <c r="Z112" s="454"/>
      <c r="AA112" s="454"/>
      <c r="AB112" s="454"/>
    </row>
    <row r="114" spans="1:28" ht="16.5" customHeight="1" x14ac:dyDescent="0.4">
      <c r="AB114" s="445" t="s">
        <v>766</v>
      </c>
    </row>
    <row r="115" spans="1:28" ht="16.5" customHeight="1" x14ac:dyDescent="0.4">
      <c r="A115" s="39">
        <v>4</v>
      </c>
      <c r="B115" s="417" t="s">
        <v>682</v>
      </c>
      <c r="C115" s="417" t="s">
        <v>1</v>
      </c>
      <c r="D115" s="448" t="s">
        <v>408</v>
      </c>
      <c r="E115" s="448" t="s">
        <v>643</v>
      </c>
      <c r="F115" s="459" t="s">
        <v>680</v>
      </c>
      <c r="G115" s="300" t="s">
        <v>681</v>
      </c>
      <c r="H115" s="300">
        <v>3</v>
      </c>
      <c r="I115" s="300">
        <v>4</v>
      </c>
      <c r="J115" s="300">
        <v>5</v>
      </c>
      <c r="K115" s="300">
        <v>6</v>
      </c>
      <c r="L115" s="300">
        <v>7</v>
      </c>
      <c r="M115" s="300">
        <v>8</v>
      </c>
      <c r="N115" s="300">
        <v>9</v>
      </c>
      <c r="O115" s="300">
        <v>10</v>
      </c>
      <c r="P115" s="300">
        <v>11</v>
      </c>
      <c r="Q115" s="300">
        <v>12</v>
      </c>
      <c r="R115" s="300">
        <v>13</v>
      </c>
      <c r="S115" s="300">
        <v>14</v>
      </c>
      <c r="T115" s="300">
        <v>15</v>
      </c>
      <c r="U115" s="300">
        <v>16</v>
      </c>
      <c r="V115" s="300">
        <v>17</v>
      </c>
      <c r="W115" s="300">
        <v>18</v>
      </c>
      <c r="X115" s="300">
        <v>19</v>
      </c>
      <c r="Y115" s="300">
        <v>20</v>
      </c>
      <c r="Z115" s="300">
        <v>21</v>
      </c>
      <c r="AA115" s="300">
        <v>22</v>
      </c>
      <c r="AB115" s="438" t="s">
        <v>767</v>
      </c>
    </row>
    <row r="116" spans="1:28" ht="16.5" customHeight="1" x14ac:dyDescent="0.4">
      <c r="B116" s="274">
        <v>3</v>
      </c>
      <c r="C116" s="460">
        <v>9</v>
      </c>
      <c r="D116" s="334">
        <f t="array" ref="D116:D135">TRANSPOSE(C9:V9)</f>
        <v>0</v>
      </c>
      <c r="E116" s="334">
        <f t="shared" ref="E116:E135" si="11">ROUNDDOWN($C$32*D116,0)</f>
        <v>0</v>
      </c>
      <c r="F116" s="461">
        <f t="shared" ref="F116:F135" si="12">ROUNDUP(1/C116,3)</f>
        <v>0.112</v>
      </c>
      <c r="G116" s="462">
        <f>ROUND(E116*F116,0)</f>
        <v>0</v>
      </c>
      <c r="H116" s="367"/>
      <c r="I116" s="367"/>
      <c r="J116" s="367"/>
      <c r="K116" s="367"/>
      <c r="L116" s="367"/>
      <c r="M116" s="367"/>
      <c r="N116" s="367"/>
      <c r="O116" s="367"/>
      <c r="P116" s="367"/>
      <c r="Q116" s="367"/>
      <c r="R116" s="367"/>
      <c r="S116" s="367"/>
      <c r="T116" s="367"/>
      <c r="U116" s="367"/>
      <c r="V116" s="367"/>
      <c r="W116" s="367"/>
      <c r="X116" s="367"/>
      <c r="Y116" s="367"/>
      <c r="Z116" s="367"/>
      <c r="AA116" s="367"/>
      <c r="AB116" s="367"/>
    </row>
    <row r="117" spans="1:28" ht="16.5" customHeight="1" x14ac:dyDescent="0.4">
      <c r="B117" s="274">
        <v>4</v>
      </c>
      <c r="C117" s="460">
        <v>9</v>
      </c>
      <c r="D117" s="334">
        <v>0</v>
      </c>
      <c r="E117" s="334">
        <f t="shared" si="11"/>
        <v>0</v>
      </c>
      <c r="F117" s="461">
        <f t="shared" si="12"/>
        <v>0.112</v>
      </c>
      <c r="G117" s="462">
        <f t="shared" ref="G117:G135" si="13">ROUND(E117*F117,0)</f>
        <v>0</v>
      </c>
      <c r="H117" s="367"/>
      <c r="I117" s="367"/>
      <c r="J117" s="367"/>
      <c r="K117" s="367"/>
      <c r="L117" s="367"/>
      <c r="M117" s="367"/>
      <c r="N117" s="367"/>
      <c r="O117" s="367"/>
      <c r="P117" s="367"/>
      <c r="Q117" s="367"/>
      <c r="R117" s="367"/>
      <c r="S117" s="367"/>
      <c r="T117" s="367"/>
      <c r="U117" s="367"/>
      <c r="V117" s="367"/>
      <c r="W117" s="367"/>
      <c r="X117" s="367"/>
      <c r="Y117" s="367"/>
      <c r="Z117" s="367"/>
      <c r="AA117" s="367"/>
      <c r="AB117" s="367"/>
    </row>
    <row r="118" spans="1:28" ht="16.5" customHeight="1" x14ac:dyDescent="0.4">
      <c r="B118" s="274">
        <v>5</v>
      </c>
      <c r="C118" s="460">
        <v>9</v>
      </c>
      <c r="D118" s="334">
        <v>0</v>
      </c>
      <c r="E118" s="334">
        <f t="shared" si="11"/>
        <v>0</v>
      </c>
      <c r="F118" s="461">
        <f t="shared" si="12"/>
        <v>0.112</v>
      </c>
      <c r="G118" s="462">
        <f t="shared" si="13"/>
        <v>0</v>
      </c>
      <c r="H118" s="367"/>
      <c r="I118" s="367"/>
      <c r="J118" s="367"/>
      <c r="K118" s="367"/>
      <c r="L118" s="367"/>
      <c r="M118" s="367"/>
      <c r="N118" s="367"/>
      <c r="O118" s="367"/>
      <c r="P118" s="367"/>
      <c r="Q118" s="367"/>
      <c r="R118" s="367"/>
      <c r="S118" s="367"/>
      <c r="T118" s="367"/>
      <c r="U118" s="367"/>
      <c r="V118" s="367"/>
      <c r="W118" s="367"/>
      <c r="X118" s="367"/>
      <c r="Y118" s="367"/>
      <c r="Z118" s="367"/>
      <c r="AA118" s="367"/>
      <c r="AB118" s="367"/>
    </row>
    <row r="119" spans="1:28" ht="16.5" customHeight="1" x14ac:dyDescent="0.4">
      <c r="B119" s="274">
        <v>6</v>
      </c>
      <c r="C119" s="460">
        <v>9</v>
      </c>
      <c r="D119" s="334">
        <v>0</v>
      </c>
      <c r="E119" s="334">
        <f t="shared" si="11"/>
        <v>0</v>
      </c>
      <c r="F119" s="461">
        <f t="shared" si="12"/>
        <v>0.112</v>
      </c>
      <c r="G119" s="462">
        <f t="shared" si="13"/>
        <v>0</v>
      </c>
      <c r="H119" s="367"/>
      <c r="I119" s="367"/>
      <c r="J119" s="367"/>
      <c r="K119" s="367"/>
      <c r="L119" s="367"/>
      <c r="M119" s="367"/>
      <c r="N119" s="367"/>
      <c r="O119" s="367"/>
      <c r="P119" s="367"/>
      <c r="Q119" s="367"/>
      <c r="R119" s="367"/>
      <c r="S119" s="367"/>
      <c r="T119" s="367"/>
      <c r="U119" s="367"/>
      <c r="V119" s="367"/>
      <c r="W119" s="367"/>
      <c r="X119" s="367"/>
      <c r="Y119" s="367"/>
      <c r="Z119" s="367"/>
      <c r="AA119" s="367"/>
      <c r="AB119" s="367"/>
    </row>
    <row r="120" spans="1:28" ht="16.5" customHeight="1" x14ac:dyDescent="0.4">
      <c r="B120" s="274">
        <v>7</v>
      </c>
      <c r="C120" s="460">
        <v>9</v>
      </c>
      <c r="D120" s="334">
        <v>0</v>
      </c>
      <c r="E120" s="334">
        <f t="shared" si="11"/>
        <v>0</v>
      </c>
      <c r="F120" s="461">
        <f t="shared" si="12"/>
        <v>0.112</v>
      </c>
      <c r="G120" s="462">
        <f t="shared" si="13"/>
        <v>0</v>
      </c>
      <c r="H120" s="367"/>
      <c r="I120" s="367"/>
      <c r="J120" s="367"/>
      <c r="K120" s="367"/>
      <c r="L120" s="367"/>
      <c r="M120" s="367"/>
      <c r="N120" s="367"/>
      <c r="O120" s="367"/>
      <c r="P120" s="367"/>
      <c r="Q120" s="367"/>
      <c r="R120" s="367"/>
      <c r="S120" s="367"/>
      <c r="T120" s="367"/>
      <c r="U120" s="367"/>
      <c r="V120" s="367"/>
      <c r="W120" s="367"/>
      <c r="X120" s="367"/>
      <c r="Y120" s="367"/>
      <c r="Z120" s="367"/>
      <c r="AA120" s="367"/>
      <c r="AB120" s="367"/>
    </row>
    <row r="121" spans="1:28" ht="16.5" customHeight="1" x14ac:dyDescent="0.4">
      <c r="B121" s="274">
        <v>8</v>
      </c>
      <c r="C121" s="460">
        <v>9</v>
      </c>
      <c r="D121" s="334">
        <v>0</v>
      </c>
      <c r="E121" s="334">
        <f t="shared" si="11"/>
        <v>0</v>
      </c>
      <c r="F121" s="461">
        <f t="shared" si="12"/>
        <v>0.112</v>
      </c>
      <c r="G121" s="462">
        <f t="shared" si="13"/>
        <v>0</v>
      </c>
      <c r="H121" s="367"/>
      <c r="I121" s="367"/>
      <c r="J121" s="367"/>
      <c r="K121" s="367"/>
      <c r="L121" s="367"/>
      <c r="M121" s="367"/>
      <c r="N121" s="367"/>
      <c r="O121" s="367"/>
      <c r="P121" s="367"/>
      <c r="Q121" s="367"/>
      <c r="R121" s="367"/>
      <c r="S121" s="367"/>
      <c r="T121" s="367"/>
      <c r="U121" s="367"/>
      <c r="V121" s="367"/>
      <c r="W121" s="367"/>
      <c r="X121" s="367"/>
      <c r="Y121" s="367"/>
      <c r="Z121" s="367"/>
      <c r="AA121" s="367"/>
      <c r="AB121" s="367"/>
    </row>
    <row r="122" spans="1:28" ht="16.5" customHeight="1" x14ac:dyDescent="0.4">
      <c r="B122" s="274">
        <v>9</v>
      </c>
      <c r="C122" s="460">
        <v>9</v>
      </c>
      <c r="D122" s="334">
        <v>0</v>
      </c>
      <c r="E122" s="334">
        <f t="shared" si="11"/>
        <v>0</v>
      </c>
      <c r="F122" s="461">
        <f t="shared" si="12"/>
        <v>0.112</v>
      </c>
      <c r="G122" s="462">
        <f t="shared" si="13"/>
        <v>0</v>
      </c>
      <c r="H122" s="367"/>
      <c r="I122" s="367"/>
      <c r="J122" s="367"/>
      <c r="K122" s="367"/>
      <c r="L122" s="367"/>
      <c r="M122" s="367"/>
      <c r="N122" s="367"/>
      <c r="O122" s="367"/>
      <c r="P122" s="367"/>
      <c r="Q122" s="367"/>
      <c r="R122" s="367"/>
      <c r="S122" s="367"/>
      <c r="T122" s="367"/>
      <c r="U122" s="367"/>
      <c r="V122" s="367"/>
      <c r="W122" s="367"/>
      <c r="X122" s="367"/>
      <c r="Y122" s="367"/>
      <c r="Z122" s="367"/>
      <c r="AA122" s="367"/>
      <c r="AB122" s="367"/>
    </row>
    <row r="123" spans="1:28" ht="16.5" customHeight="1" x14ac:dyDescent="0.4">
      <c r="B123" s="274">
        <v>10</v>
      </c>
      <c r="C123" s="460">
        <v>9</v>
      </c>
      <c r="D123" s="334">
        <v>0</v>
      </c>
      <c r="E123" s="334">
        <f t="shared" si="11"/>
        <v>0</v>
      </c>
      <c r="F123" s="461">
        <f t="shared" si="12"/>
        <v>0.112</v>
      </c>
      <c r="G123" s="462">
        <f t="shared" si="13"/>
        <v>0</v>
      </c>
      <c r="H123" s="367"/>
      <c r="I123" s="367"/>
      <c r="J123" s="367"/>
      <c r="K123" s="367"/>
      <c r="L123" s="367"/>
      <c r="M123" s="367"/>
      <c r="N123" s="367"/>
      <c r="O123" s="367"/>
      <c r="P123" s="367"/>
      <c r="Q123" s="367"/>
      <c r="R123" s="367"/>
      <c r="S123" s="367"/>
      <c r="T123" s="367"/>
      <c r="U123" s="367"/>
      <c r="V123" s="367"/>
      <c r="W123" s="367"/>
      <c r="X123" s="367"/>
      <c r="Y123" s="367"/>
      <c r="Z123" s="367"/>
      <c r="AA123" s="367"/>
      <c r="AB123" s="367"/>
    </row>
    <row r="124" spans="1:28" ht="16.5" customHeight="1" x14ac:dyDescent="0.4">
      <c r="B124" s="274">
        <v>11</v>
      </c>
      <c r="C124" s="460">
        <v>9</v>
      </c>
      <c r="D124" s="334">
        <v>0</v>
      </c>
      <c r="E124" s="334">
        <f t="shared" si="11"/>
        <v>0</v>
      </c>
      <c r="F124" s="461">
        <f t="shared" si="12"/>
        <v>0.112</v>
      </c>
      <c r="G124" s="462">
        <f t="shared" si="13"/>
        <v>0</v>
      </c>
      <c r="H124" s="367"/>
      <c r="I124" s="367"/>
      <c r="J124" s="367"/>
      <c r="K124" s="367"/>
      <c r="L124" s="367"/>
      <c r="M124" s="367"/>
      <c r="N124" s="367"/>
      <c r="O124" s="367"/>
      <c r="P124" s="367"/>
      <c r="Q124" s="367"/>
      <c r="R124" s="367"/>
      <c r="S124" s="367"/>
      <c r="T124" s="367"/>
      <c r="U124" s="367"/>
      <c r="V124" s="367"/>
      <c r="W124" s="367"/>
      <c r="X124" s="367"/>
      <c r="Y124" s="367"/>
      <c r="Z124" s="367"/>
      <c r="AA124" s="367"/>
      <c r="AB124" s="367"/>
    </row>
    <row r="125" spans="1:28" ht="16.5" customHeight="1" x14ac:dyDescent="0.4">
      <c r="B125" s="274">
        <v>12</v>
      </c>
      <c r="C125" s="460">
        <v>9</v>
      </c>
      <c r="D125" s="334">
        <v>0</v>
      </c>
      <c r="E125" s="334">
        <f t="shared" si="11"/>
        <v>0</v>
      </c>
      <c r="F125" s="461">
        <f t="shared" si="12"/>
        <v>0.112</v>
      </c>
      <c r="G125" s="462">
        <f t="shared" si="13"/>
        <v>0</v>
      </c>
      <c r="H125" s="367"/>
      <c r="I125" s="367"/>
      <c r="J125" s="367"/>
      <c r="K125" s="367"/>
      <c r="L125" s="367"/>
      <c r="M125" s="367"/>
      <c r="N125" s="367"/>
      <c r="O125" s="367"/>
      <c r="P125" s="367"/>
      <c r="Q125" s="367"/>
      <c r="R125" s="367"/>
      <c r="S125" s="367"/>
      <c r="T125" s="367"/>
      <c r="U125" s="367"/>
      <c r="V125" s="367"/>
      <c r="W125" s="367"/>
      <c r="X125" s="367"/>
      <c r="Y125" s="367"/>
      <c r="Z125" s="367"/>
      <c r="AA125" s="367"/>
      <c r="AB125" s="367"/>
    </row>
    <row r="126" spans="1:28" ht="16.5" customHeight="1" x14ac:dyDescent="0.4">
      <c r="B126" s="274">
        <v>13</v>
      </c>
      <c r="C126" s="460">
        <v>9</v>
      </c>
      <c r="D126" s="334">
        <v>0</v>
      </c>
      <c r="E126" s="334">
        <f t="shared" si="11"/>
        <v>0</v>
      </c>
      <c r="F126" s="461">
        <f t="shared" si="12"/>
        <v>0.112</v>
      </c>
      <c r="G126" s="462">
        <f t="shared" si="13"/>
        <v>0</v>
      </c>
      <c r="H126" s="367"/>
      <c r="I126" s="367"/>
      <c r="J126" s="367"/>
      <c r="K126" s="367"/>
      <c r="L126" s="367"/>
      <c r="M126" s="367"/>
      <c r="N126" s="367"/>
      <c r="O126" s="367"/>
      <c r="P126" s="367"/>
      <c r="Q126" s="367"/>
      <c r="R126" s="367"/>
      <c r="S126" s="367"/>
      <c r="T126" s="367"/>
      <c r="U126" s="367"/>
      <c r="V126" s="367"/>
      <c r="W126" s="367"/>
      <c r="X126" s="367"/>
      <c r="Y126" s="367"/>
      <c r="Z126" s="367"/>
      <c r="AA126" s="367"/>
      <c r="AB126" s="367"/>
    </row>
    <row r="127" spans="1:28" ht="16.5" customHeight="1" x14ac:dyDescent="0.4">
      <c r="B127" s="274">
        <v>14</v>
      </c>
      <c r="C127" s="460">
        <v>9</v>
      </c>
      <c r="D127" s="334">
        <v>0</v>
      </c>
      <c r="E127" s="334">
        <f t="shared" si="11"/>
        <v>0</v>
      </c>
      <c r="F127" s="461">
        <f t="shared" si="12"/>
        <v>0.112</v>
      </c>
      <c r="G127" s="462">
        <f t="shared" si="13"/>
        <v>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row>
    <row r="128" spans="1:28" ht="16.5" customHeight="1" x14ac:dyDescent="0.4">
      <c r="B128" s="274">
        <v>15</v>
      </c>
      <c r="C128" s="460">
        <v>9</v>
      </c>
      <c r="D128" s="334">
        <v>0</v>
      </c>
      <c r="E128" s="334">
        <f t="shared" si="11"/>
        <v>0</v>
      </c>
      <c r="F128" s="461">
        <f t="shared" si="12"/>
        <v>0.112</v>
      </c>
      <c r="G128" s="462">
        <f t="shared" si="13"/>
        <v>0</v>
      </c>
      <c r="H128" s="367"/>
      <c r="I128" s="367"/>
      <c r="J128" s="367"/>
      <c r="K128" s="367"/>
      <c r="L128" s="367"/>
      <c r="M128" s="367"/>
      <c r="N128" s="367"/>
      <c r="O128" s="367"/>
      <c r="P128" s="367"/>
      <c r="Q128" s="367"/>
      <c r="R128" s="367"/>
      <c r="S128" s="367"/>
      <c r="T128" s="367"/>
      <c r="U128" s="367"/>
      <c r="V128" s="367"/>
      <c r="W128" s="367"/>
      <c r="X128" s="367"/>
      <c r="Y128" s="367"/>
      <c r="Z128" s="367"/>
      <c r="AA128" s="367"/>
      <c r="AB128" s="367"/>
    </row>
    <row r="129" spans="1:28" ht="16.5" customHeight="1" x14ac:dyDescent="0.4">
      <c r="B129" s="274">
        <v>16</v>
      </c>
      <c r="C129" s="460">
        <v>9</v>
      </c>
      <c r="D129" s="334">
        <v>0</v>
      </c>
      <c r="E129" s="334">
        <f t="shared" si="11"/>
        <v>0</v>
      </c>
      <c r="F129" s="461">
        <f t="shared" si="12"/>
        <v>0.112</v>
      </c>
      <c r="G129" s="462">
        <f t="shared" si="13"/>
        <v>0</v>
      </c>
      <c r="H129" s="367"/>
      <c r="I129" s="367"/>
      <c r="J129" s="367"/>
      <c r="K129" s="367"/>
      <c r="L129" s="367"/>
      <c r="M129" s="367"/>
      <c r="N129" s="367"/>
      <c r="O129" s="367"/>
      <c r="P129" s="367"/>
      <c r="Q129" s="367"/>
      <c r="R129" s="367"/>
      <c r="S129" s="367"/>
      <c r="T129" s="367"/>
      <c r="U129" s="367"/>
      <c r="V129" s="367"/>
      <c r="W129" s="367"/>
      <c r="X129" s="367"/>
      <c r="Y129" s="367"/>
      <c r="Z129" s="367"/>
      <c r="AA129" s="367"/>
      <c r="AB129" s="367"/>
    </row>
    <row r="130" spans="1:28" ht="16.5" customHeight="1" x14ac:dyDescent="0.4">
      <c r="B130" s="274">
        <v>17</v>
      </c>
      <c r="C130" s="460">
        <v>9</v>
      </c>
      <c r="D130" s="334">
        <v>0</v>
      </c>
      <c r="E130" s="334">
        <f t="shared" si="11"/>
        <v>0</v>
      </c>
      <c r="F130" s="461">
        <f t="shared" si="12"/>
        <v>0.112</v>
      </c>
      <c r="G130" s="462">
        <f t="shared" si="13"/>
        <v>0</v>
      </c>
      <c r="H130" s="367"/>
      <c r="I130" s="367"/>
      <c r="J130" s="367"/>
      <c r="K130" s="367"/>
      <c r="L130" s="367"/>
      <c r="M130" s="367"/>
      <c r="N130" s="367"/>
      <c r="O130" s="367"/>
      <c r="P130" s="367"/>
      <c r="Q130" s="367"/>
      <c r="R130" s="367"/>
      <c r="S130" s="367"/>
      <c r="T130" s="367"/>
      <c r="U130" s="367"/>
      <c r="V130" s="367"/>
      <c r="W130" s="367"/>
      <c r="X130" s="367"/>
      <c r="Y130" s="367"/>
      <c r="Z130" s="367"/>
      <c r="AA130" s="367"/>
      <c r="AB130" s="367"/>
    </row>
    <row r="131" spans="1:28" ht="16.5" customHeight="1" x14ac:dyDescent="0.4">
      <c r="B131" s="274">
        <v>18</v>
      </c>
      <c r="C131" s="460">
        <v>9</v>
      </c>
      <c r="D131" s="334">
        <v>0</v>
      </c>
      <c r="E131" s="334">
        <f t="shared" si="11"/>
        <v>0</v>
      </c>
      <c r="F131" s="461">
        <f t="shared" si="12"/>
        <v>0.112</v>
      </c>
      <c r="G131" s="462">
        <f t="shared" si="13"/>
        <v>0</v>
      </c>
      <c r="H131" s="367"/>
      <c r="I131" s="367"/>
      <c r="J131" s="367"/>
      <c r="K131" s="367"/>
      <c r="L131" s="367"/>
      <c r="M131" s="367"/>
      <c r="N131" s="367"/>
      <c r="O131" s="367"/>
      <c r="P131" s="367"/>
      <c r="Q131" s="367"/>
      <c r="R131" s="367"/>
      <c r="S131" s="367"/>
      <c r="T131" s="367"/>
      <c r="U131" s="367"/>
      <c r="V131" s="367"/>
      <c r="W131" s="367"/>
      <c r="X131" s="367"/>
      <c r="Y131" s="367"/>
      <c r="Z131" s="367"/>
      <c r="AA131" s="367"/>
      <c r="AB131" s="367"/>
    </row>
    <row r="132" spans="1:28" ht="16.5" customHeight="1" x14ac:dyDescent="0.4">
      <c r="B132" s="274">
        <v>19</v>
      </c>
      <c r="C132" s="460">
        <v>9</v>
      </c>
      <c r="D132" s="334">
        <v>0</v>
      </c>
      <c r="E132" s="334">
        <f t="shared" si="11"/>
        <v>0</v>
      </c>
      <c r="F132" s="461">
        <f t="shared" si="12"/>
        <v>0.112</v>
      </c>
      <c r="G132" s="462">
        <f t="shared" si="13"/>
        <v>0</v>
      </c>
      <c r="H132" s="367"/>
      <c r="I132" s="367"/>
      <c r="J132" s="367"/>
      <c r="K132" s="367"/>
      <c r="L132" s="367"/>
      <c r="M132" s="367"/>
      <c r="N132" s="367"/>
      <c r="O132" s="367"/>
      <c r="P132" s="367"/>
      <c r="Q132" s="367"/>
      <c r="R132" s="367"/>
      <c r="S132" s="367"/>
      <c r="T132" s="367"/>
      <c r="U132" s="367"/>
      <c r="V132" s="367"/>
      <c r="W132" s="367"/>
      <c r="X132" s="367"/>
      <c r="Y132" s="367"/>
      <c r="Z132" s="367"/>
      <c r="AA132" s="367"/>
      <c r="AB132" s="367"/>
    </row>
    <row r="133" spans="1:28" ht="16.5" customHeight="1" x14ac:dyDescent="0.4">
      <c r="B133" s="274">
        <v>20</v>
      </c>
      <c r="C133" s="460">
        <v>9</v>
      </c>
      <c r="D133" s="334">
        <v>0</v>
      </c>
      <c r="E133" s="334">
        <f t="shared" si="11"/>
        <v>0</v>
      </c>
      <c r="F133" s="461">
        <f t="shared" si="12"/>
        <v>0.112</v>
      </c>
      <c r="G133" s="462">
        <f t="shared" si="13"/>
        <v>0</v>
      </c>
      <c r="H133" s="367"/>
      <c r="I133" s="367"/>
      <c r="J133" s="367"/>
      <c r="K133" s="367"/>
      <c r="L133" s="367"/>
      <c r="M133" s="367"/>
      <c r="N133" s="367"/>
      <c r="O133" s="367"/>
      <c r="P133" s="367"/>
      <c r="Q133" s="367"/>
      <c r="R133" s="367"/>
      <c r="S133" s="367"/>
      <c r="T133" s="367"/>
      <c r="U133" s="367"/>
      <c r="V133" s="367"/>
      <c r="W133" s="367"/>
      <c r="X133" s="367"/>
      <c r="Y133" s="367"/>
      <c r="Z133" s="367"/>
      <c r="AA133" s="367"/>
      <c r="AB133" s="367"/>
    </row>
    <row r="134" spans="1:28" ht="16.5" customHeight="1" x14ac:dyDescent="0.4">
      <c r="B134" s="274">
        <v>21</v>
      </c>
      <c r="C134" s="460">
        <v>9</v>
      </c>
      <c r="D134" s="334">
        <v>0</v>
      </c>
      <c r="E134" s="334">
        <f t="shared" si="11"/>
        <v>0</v>
      </c>
      <c r="F134" s="461">
        <f t="shared" si="12"/>
        <v>0.112</v>
      </c>
      <c r="G134" s="462">
        <f t="shared" si="13"/>
        <v>0</v>
      </c>
      <c r="H134" s="367"/>
      <c r="I134" s="367"/>
      <c r="J134" s="367"/>
      <c r="K134" s="367"/>
      <c r="L134" s="367"/>
      <c r="M134" s="367"/>
      <c r="N134" s="367"/>
      <c r="O134" s="367"/>
      <c r="P134" s="367"/>
      <c r="Q134" s="367"/>
      <c r="R134" s="367"/>
      <c r="S134" s="367"/>
      <c r="T134" s="367"/>
      <c r="U134" s="367"/>
      <c r="V134" s="367"/>
      <c r="W134" s="367"/>
      <c r="X134" s="367"/>
      <c r="Y134" s="367"/>
      <c r="Z134" s="367"/>
      <c r="AA134" s="367"/>
      <c r="AB134" s="367"/>
    </row>
    <row r="135" spans="1:28" ht="16.5" customHeight="1" x14ac:dyDescent="0.4">
      <c r="B135" s="274">
        <v>22</v>
      </c>
      <c r="C135" s="460">
        <v>9</v>
      </c>
      <c r="D135" s="334">
        <v>0</v>
      </c>
      <c r="E135" s="334">
        <f t="shared" si="11"/>
        <v>0</v>
      </c>
      <c r="F135" s="461">
        <f t="shared" si="12"/>
        <v>0.112</v>
      </c>
      <c r="G135" s="462">
        <f t="shared" si="13"/>
        <v>0</v>
      </c>
      <c r="H135" s="367"/>
      <c r="I135" s="367"/>
      <c r="J135" s="367"/>
      <c r="K135" s="367"/>
      <c r="L135" s="367"/>
      <c r="M135" s="367"/>
      <c r="N135" s="367"/>
      <c r="O135" s="367"/>
      <c r="P135" s="367"/>
      <c r="Q135" s="367"/>
      <c r="R135" s="367"/>
      <c r="S135" s="367"/>
      <c r="T135" s="367"/>
      <c r="U135" s="367"/>
      <c r="V135" s="367"/>
      <c r="W135" s="367"/>
      <c r="X135" s="367"/>
      <c r="Y135" s="367"/>
      <c r="Z135" s="367"/>
      <c r="AA135" s="367"/>
      <c r="AB135" s="367"/>
    </row>
    <row r="136" spans="1:28" ht="16.5" customHeight="1" x14ac:dyDescent="0.4">
      <c r="B136" s="457" t="s">
        <v>735</v>
      </c>
      <c r="C136" s="375"/>
      <c r="D136" s="375"/>
      <c r="E136" s="375"/>
      <c r="F136" s="375"/>
      <c r="G136" s="375"/>
      <c r="H136" s="367"/>
      <c r="I136" s="367"/>
      <c r="J136" s="367"/>
      <c r="K136" s="367"/>
      <c r="L136" s="367"/>
      <c r="M136" s="367"/>
      <c r="N136" s="367"/>
      <c r="O136" s="367"/>
      <c r="P136" s="367"/>
      <c r="Q136" s="367"/>
      <c r="R136" s="367"/>
      <c r="S136" s="367"/>
      <c r="T136" s="367"/>
      <c r="U136" s="367"/>
      <c r="V136" s="367"/>
      <c r="W136" s="367"/>
      <c r="X136" s="367"/>
      <c r="Y136" s="367"/>
      <c r="Z136" s="367"/>
      <c r="AA136" s="367"/>
      <c r="AB136" s="367"/>
    </row>
    <row r="137" spans="1:28" ht="16.5" customHeight="1" x14ac:dyDescent="0.4">
      <c r="B137" s="457" t="s">
        <v>736</v>
      </c>
      <c r="C137" s="375"/>
      <c r="D137" s="375"/>
      <c r="E137" s="375"/>
      <c r="F137" s="375"/>
      <c r="G137" s="375"/>
      <c r="H137" s="367"/>
      <c r="I137" s="367"/>
      <c r="J137" s="367"/>
      <c r="K137" s="367"/>
      <c r="L137" s="367"/>
      <c r="M137" s="367"/>
      <c r="N137" s="367"/>
      <c r="O137" s="367"/>
      <c r="P137" s="367"/>
      <c r="Q137" s="367"/>
      <c r="R137" s="367"/>
      <c r="S137" s="367"/>
      <c r="T137" s="367"/>
      <c r="U137" s="367"/>
      <c r="V137" s="367"/>
      <c r="W137" s="367"/>
      <c r="X137" s="367"/>
      <c r="Y137" s="367"/>
      <c r="Z137" s="367"/>
      <c r="AA137" s="367"/>
      <c r="AB137" s="367"/>
    </row>
    <row r="138" spans="1:28" ht="16.5" customHeight="1" x14ac:dyDescent="0.4">
      <c r="H138" s="66"/>
      <c r="I138" s="66"/>
      <c r="J138" s="66"/>
      <c r="K138" s="66"/>
    </row>
    <row r="139" spans="1:28" ht="16.5" customHeight="1" x14ac:dyDescent="0.4">
      <c r="B139" s="453"/>
      <c r="C139" s="454"/>
      <c r="D139" s="464"/>
      <c r="E139" s="464"/>
      <c r="F139" s="464"/>
      <c r="G139" s="455"/>
      <c r="H139" s="454"/>
      <c r="I139" s="454"/>
      <c r="J139" s="454"/>
      <c r="K139" s="456"/>
      <c r="L139" s="456"/>
      <c r="M139" s="456"/>
      <c r="N139" s="456"/>
      <c r="O139" s="456"/>
      <c r="P139" s="454"/>
      <c r="Q139" s="456"/>
      <c r="R139" s="456"/>
      <c r="S139" s="456"/>
      <c r="T139" s="456"/>
      <c r="U139" s="454"/>
      <c r="V139" s="454"/>
      <c r="W139" s="454"/>
      <c r="X139" s="454"/>
      <c r="Y139" s="454"/>
      <c r="Z139" s="454"/>
      <c r="AA139" s="454"/>
      <c r="AB139" s="454"/>
    </row>
    <row r="141" spans="1:28" ht="16.5" customHeight="1" x14ac:dyDescent="0.4">
      <c r="AB141" s="445" t="s">
        <v>766</v>
      </c>
    </row>
    <row r="142" spans="1:28" ht="16.5" customHeight="1" x14ac:dyDescent="0.4">
      <c r="A142" s="39">
        <v>5</v>
      </c>
      <c r="B142" s="417" t="s">
        <v>682</v>
      </c>
      <c r="C142" s="417" t="s">
        <v>1</v>
      </c>
      <c r="D142" s="448" t="s">
        <v>408</v>
      </c>
      <c r="E142" s="448" t="s">
        <v>643</v>
      </c>
      <c r="F142" s="459" t="s">
        <v>680</v>
      </c>
      <c r="G142" s="300" t="s">
        <v>681</v>
      </c>
      <c r="H142" s="300">
        <v>3</v>
      </c>
      <c r="I142" s="300">
        <v>4</v>
      </c>
      <c r="J142" s="300">
        <v>5</v>
      </c>
      <c r="K142" s="300">
        <v>6</v>
      </c>
      <c r="L142" s="300">
        <v>7</v>
      </c>
      <c r="M142" s="300">
        <v>8</v>
      </c>
      <c r="N142" s="300">
        <v>9</v>
      </c>
      <c r="O142" s="300">
        <v>10</v>
      </c>
      <c r="P142" s="300">
        <v>11</v>
      </c>
      <c r="Q142" s="300">
        <v>12</v>
      </c>
      <c r="R142" s="300">
        <v>13</v>
      </c>
      <c r="S142" s="300">
        <v>14</v>
      </c>
      <c r="T142" s="300">
        <v>15</v>
      </c>
      <c r="U142" s="300">
        <v>16</v>
      </c>
      <c r="V142" s="300">
        <v>17</v>
      </c>
      <c r="W142" s="300">
        <v>18</v>
      </c>
      <c r="X142" s="300">
        <v>19</v>
      </c>
      <c r="Y142" s="300">
        <v>20</v>
      </c>
      <c r="Z142" s="300">
        <v>21</v>
      </c>
      <c r="AA142" s="300">
        <v>22</v>
      </c>
      <c r="AB142" s="438" t="s">
        <v>767</v>
      </c>
    </row>
    <row r="143" spans="1:28" ht="16.5" customHeight="1" x14ac:dyDescent="0.4">
      <c r="B143" s="274">
        <v>3</v>
      </c>
      <c r="C143" s="460">
        <v>10</v>
      </c>
      <c r="D143" s="334">
        <f t="array" ref="D143:D162">TRANSPOSE(C10:V10)</f>
        <v>0</v>
      </c>
      <c r="E143" s="334">
        <f t="shared" ref="E143:E162" si="14">ROUNDDOWN($C$32*D143,0)</f>
        <v>0</v>
      </c>
      <c r="F143" s="461">
        <f t="shared" ref="F143:F162" si="15">ROUNDUP(1/C143,3)</f>
        <v>0.1</v>
      </c>
      <c r="G143" s="462">
        <f>ROUND(E143*F143,0)</f>
        <v>0</v>
      </c>
      <c r="H143" s="367"/>
      <c r="I143" s="367"/>
      <c r="J143" s="367"/>
      <c r="K143" s="367"/>
      <c r="L143" s="367"/>
      <c r="M143" s="367"/>
      <c r="N143" s="367"/>
      <c r="O143" s="367"/>
      <c r="P143" s="367"/>
      <c r="Q143" s="367"/>
      <c r="R143" s="367"/>
      <c r="S143" s="367"/>
      <c r="T143" s="367"/>
      <c r="U143" s="367"/>
      <c r="V143" s="367"/>
      <c r="W143" s="367"/>
      <c r="X143" s="367"/>
      <c r="Y143" s="367"/>
      <c r="Z143" s="367"/>
      <c r="AA143" s="367"/>
      <c r="AB143" s="367"/>
    </row>
    <row r="144" spans="1:28" ht="16.5" customHeight="1" x14ac:dyDescent="0.4">
      <c r="B144" s="274">
        <v>4</v>
      </c>
      <c r="C144" s="460">
        <v>10</v>
      </c>
      <c r="D144" s="334">
        <v>0</v>
      </c>
      <c r="E144" s="334">
        <f t="shared" si="14"/>
        <v>0</v>
      </c>
      <c r="F144" s="461">
        <f t="shared" si="15"/>
        <v>0.1</v>
      </c>
      <c r="G144" s="462">
        <f t="shared" ref="G144:G162" si="16">ROUND(E144*F144,0)</f>
        <v>0</v>
      </c>
      <c r="H144" s="367"/>
      <c r="I144" s="367"/>
      <c r="J144" s="367"/>
      <c r="K144" s="367"/>
      <c r="L144" s="367"/>
      <c r="M144" s="367"/>
      <c r="N144" s="367"/>
      <c r="O144" s="367"/>
      <c r="P144" s="367"/>
      <c r="Q144" s="367"/>
      <c r="R144" s="367"/>
      <c r="S144" s="367"/>
      <c r="T144" s="367"/>
      <c r="U144" s="367"/>
      <c r="V144" s="367"/>
      <c r="W144" s="367"/>
      <c r="X144" s="367"/>
      <c r="Y144" s="367"/>
      <c r="Z144" s="367"/>
      <c r="AA144" s="367"/>
      <c r="AB144" s="367"/>
    </row>
    <row r="145" spans="2:28" ht="16.5" customHeight="1" x14ac:dyDescent="0.4">
      <c r="B145" s="274">
        <v>5</v>
      </c>
      <c r="C145" s="460">
        <v>10</v>
      </c>
      <c r="D145" s="334">
        <v>0</v>
      </c>
      <c r="E145" s="334">
        <f t="shared" si="14"/>
        <v>0</v>
      </c>
      <c r="F145" s="461">
        <f t="shared" si="15"/>
        <v>0.1</v>
      </c>
      <c r="G145" s="462">
        <f t="shared" si="16"/>
        <v>0</v>
      </c>
      <c r="H145" s="367"/>
      <c r="I145" s="367"/>
      <c r="J145" s="367"/>
      <c r="K145" s="367"/>
      <c r="L145" s="367"/>
      <c r="M145" s="367"/>
      <c r="N145" s="367"/>
      <c r="O145" s="367"/>
      <c r="P145" s="367"/>
      <c r="Q145" s="367"/>
      <c r="R145" s="367"/>
      <c r="S145" s="367"/>
      <c r="T145" s="367"/>
      <c r="U145" s="367"/>
      <c r="V145" s="367"/>
      <c r="W145" s="367"/>
      <c r="X145" s="367"/>
      <c r="Y145" s="367"/>
      <c r="Z145" s="367"/>
      <c r="AA145" s="367"/>
      <c r="AB145" s="367"/>
    </row>
    <row r="146" spans="2:28" ht="16.5" customHeight="1" x14ac:dyDescent="0.4">
      <c r="B146" s="274">
        <v>6</v>
      </c>
      <c r="C146" s="460">
        <v>10</v>
      </c>
      <c r="D146" s="334">
        <v>0</v>
      </c>
      <c r="E146" s="334">
        <f t="shared" si="14"/>
        <v>0</v>
      </c>
      <c r="F146" s="461">
        <f t="shared" si="15"/>
        <v>0.1</v>
      </c>
      <c r="G146" s="462">
        <f t="shared" si="16"/>
        <v>0</v>
      </c>
      <c r="H146" s="367"/>
      <c r="I146" s="367"/>
      <c r="J146" s="367"/>
      <c r="K146" s="367"/>
      <c r="L146" s="367"/>
      <c r="M146" s="367"/>
      <c r="N146" s="367"/>
      <c r="O146" s="367"/>
      <c r="P146" s="367"/>
      <c r="Q146" s="367"/>
      <c r="R146" s="367"/>
      <c r="S146" s="367"/>
      <c r="T146" s="367"/>
      <c r="U146" s="367"/>
      <c r="V146" s="367"/>
      <c r="W146" s="367"/>
      <c r="X146" s="367"/>
      <c r="Y146" s="367"/>
      <c r="Z146" s="367"/>
      <c r="AA146" s="367"/>
      <c r="AB146" s="367"/>
    </row>
    <row r="147" spans="2:28" ht="16.5" customHeight="1" x14ac:dyDescent="0.4">
      <c r="B147" s="274">
        <v>7</v>
      </c>
      <c r="C147" s="460">
        <v>10</v>
      </c>
      <c r="D147" s="334">
        <v>0</v>
      </c>
      <c r="E147" s="334">
        <f t="shared" si="14"/>
        <v>0</v>
      </c>
      <c r="F147" s="461">
        <f t="shared" si="15"/>
        <v>0.1</v>
      </c>
      <c r="G147" s="462">
        <f t="shared" si="16"/>
        <v>0</v>
      </c>
      <c r="H147" s="367"/>
      <c r="I147" s="367"/>
      <c r="J147" s="367"/>
      <c r="K147" s="367"/>
      <c r="L147" s="367"/>
      <c r="M147" s="367"/>
      <c r="N147" s="367"/>
      <c r="O147" s="367"/>
      <c r="P147" s="367"/>
      <c r="Q147" s="367"/>
      <c r="R147" s="367"/>
      <c r="S147" s="367"/>
      <c r="T147" s="367"/>
      <c r="U147" s="367"/>
      <c r="V147" s="367"/>
      <c r="W147" s="367"/>
      <c r="X147" s="367"/>
      <c r="Y147" s="367"/>
      <c r="Z147" s="367"/>
      <c r="AA147" s="367"/>
      <c r="AB147" s="367"/>
    </row>
    <row r="148" spans="2:28" ht="16.5" customHeight="1" x14ac:dyDescent="0.4">
      <c r="B148" s="274">
        <v>8</v>
      </c>
      <c r="C148" s="460">
        <v>10</v>
      </c>
      <c r="D148" s="334">
        <v>0</v>
      </c>
      <c r="E148" s="334">
        <f t="shared" si="14"/>
        <v>0</v>
      </c>
      <c r="F148" s="461">
        <f t="shared" si="15"/>
        <v>0.1</v>
      </c>
      <c r="G148" s="462">
        <f t="shared" si="16"/>
        <v>0</v>
      </c>
      <c r="H148" s="367"/>
      <c r="I148" s="367"/>
      <c r="J148" s="367"/>
      <c r="K148" s="367"/>
      <c r="L148" s="367"/>
      <c r="M148" s="367"/>
      <c r="N148" s="367"/>
      <c r="O148" s="367"/>
      <c r="P148" s="367"/>
      <c r="Q148" s="367"/>
      <c r="R148" s="367"/>
      <c r="S148" s="367"/>
      <c r="T148" s="367"/>
      <c r="U148" s="367"/>
      <c r="V148" s="367"/>
      <c r="W148" s="367"/>
      <c r="X148" s="367"/>
      <c r="Y148" s="367"/>
      <c r="Z148" s="367"/>
      <c r="AA148" s="367"/>
      <c r="AB148" s="367"/>
    </row>
    <row r="149" spans="2:28" ht="16.5" customHeight="1" x14ac:dyDescent="0.4">
      <c r="B149" s="274">
        <v>9</v>
      </c>
      <c r="C149" s="460">
        <v>10</v>
      </c>
      <c r="D149" s="334">
        <v>0</v>
      </c>
      <c r="E149" s="334">
        <f t="shared" si="14"/>
        <v>0</v>
      </c>
      <c r="F149" s="461">
        <f t="shared" si="15"/>
        <v>0.1</v>
      </c>
      <c r="G149" s="462">
        <f t="shared" si="16"/>
        <v>0</v>
      </c>
      <c r="H149" s="367"/>
      <c r="I149" s="367"/>
      <c r="J149" s="367"/>
      <c r="K149" s="367"/>
      <c r="L149" s="367"/>
      <c r="M149" s="367"/>
      <c r="N149" s="367"/>
      <c r="O149" s="367"/>
      <c r="P149" s="367"/>
      <c r="Q149" s="367"/>
      <c r="R149" s="367"/>
      <c r="S149" s="367"/>
      <c r="T149" s="367"/>
      <c r="U149" s="367"/>
      <c r="V149" s="367"/>
      <c r="W149" s="367"/>
      <c r="X149" s="367"/>
      <c r="Y149" s="367"/>
      <c r="Z149" s="367"/>
      <c r="AA149" s="367"/>
      <c r="AB149" s="367"/>
    </row>
    <row r="150" spans="2:28" ht="16.5" customHeight="1" x14ac:dyDescent="0.4">
      <c r="B150" s="274">
        <v>10</v>
      </c>
      <c r="C150" s="460">
        <v>10</v>
      </c>
      <c r="D150" s="334">
        <v>0</v>
      </c>
      <c r="E150" s="334">
        <f t="shared" si="14"/>
        <v>0</v>
      </c>
      <c r="F150" s="461">
        <f t="shared" si="15"/>
        <v>0.1</v>
      </c>
      <c r="G150" s="462">
        <f t="shared" si="16"/>
        <v>0</v>
      </c>
      <c r="H150" s="367"/>
      <c r="I150" s="367"/>
      <c r="J150" s="367"/>
      <c r="K150" s="367"/>
      <c r="L150" s="367"/>
      <c r="M150" s="367"/>
      <c r="N150" s="367"/>
      <c r="O150" s="367"/>
      <c r="P150" s="367"/>
      <c r="Q150" s="367"/>
      <c r="R150" s="367"/>
      <c r="S150" s="367"/>
      <c r="T150" s="367"/>
      <c r="U150" s="367"/>
      <c r="V150" s="367"/>
      <c r="W150" s="367"/>
      <c r="X150" s="367"/>
      <c r="Y150" s="367"/>
      <c r="Z150" s="367"/>
      <c r="AA150" s="367"/>
      <c r="AB150" s="367"/>
    </row>
    <row r="151" spans="2:28" ht="16.5" customHeight="1" x14ac:dyDescent="0.4">
      <c r="B151" s="274">
        <v>11</v>
      </c>
      <c r="C151" s="460">
        <v>10</v>
      </c>
      <c r="D151" s="334">
        <v>0</v>
      </c>
      <c r="E151" s="334">
        <f t="shared" si="14"/>
        <v>0</v>
      </c>
      <c r="F151" s="461">
        <f t="shared" si="15"/>
        <v>0.1</v>
      </c>
      <c r="G151" s="462">
        <f t="shared" si="16"/>
        <v>0</v>
      </c>
      <c r="H151" s="367"/>
      <c r="I151" s="367"/>
      <c r="J151" s="367"/>
      <c r="K151" s="367"/>
      <c r="L151" s="367"/>
      <c r="M151" s="367"/>
      <c r="N151" s="367"/>
      <c r="O151" s="367"/>
      <c r="P151" s="367"/>
      <c r="Q151" s="367"/>
      <c r="R151" s="367"/>
      <c r="S151" s="367"/>
      <c r="T151" s="367"/>
      <c r="U151" s="367"/>
      <c r="V151" s="367"/>
      <c r="W151" s="367"/>
      <c r="X151" s="367"/>
      <c r="Y151" s="367"/>
      <c r="Z151" s="367"/>
      <c r="AA151" s="367"/>
      <c r="AB151" s="367"/>
    </row>
    <row r="152" spans="2:28" ht="16.5" customHeight="1" x14ac:dyDescent="0.4">
      <c r="B152" s="274">
        <v>12</v>
      </c>
      <c r="C152" s="460">
        <v>10</v>
      </c>
      <c r="D152" s="334">
        <v>0</v>
      </c>
      <c r="E152" s="334">
        <f t="shared" si="14"/>
        <v>0</v>
      </c>
      <c r="F152" s="461">
        <f t="shared" si="15"/>
        <v>0.1</v>
      </c>
      <c r="G152" s="462">
        <f t="shared" si="16"/>
        <v>0</v>
      </c>
      <c r="H152" s="367"/>
      <c r="I152" s="367"/>
      <c r="J152" s="367"/>
      <c r="K152" s="367"/>
      <c r="L152" s="367"/>
      <c r="M152" s="367"/>
      <c r="N152" s="367"/>
      <c r="O152" s="367"/>
      <c r="P152" s="367"/>
      <c r="Q152" s="367"/>
      <c r="R152" s="367"/>
      <c r="S152" s="367"/>
      <c r="T152" s="367"/>
      <c r="U152" s="367"/>
      <c r="V152" s="367"/>
      <c r="W152" s="367"/>
      <c r="X152" s="367"/>
      <c r="Y152" s="367"/>
      <c r="Z152" s="367"/>
      <c r="AA152" s="367"/>
      <c r="AB152" s="367"/>
    </row>
    <row r="153" spans="2:28" ht="16.5" customHeight="1" x14ac:dyDescent="0.4">
      <c r="B153" s="274">
        <v>13</v>
      </c>
      <c r="C153" s="460">
        <v>10</v>
      </c>
      <c r="D153" s="334">
        <v>0</v>
      </c>
      <c r="E153" s="334">
        <f t="shared" si="14"/>
        <v>0</v>
      </c>
      <c r="F153" s="461">
        <f t="shared" si="15"/>
        <v>0.1</v>
      </c>
      <c r="G153" s="462">
        <f t="shared" si="16"/>
        <v>0</v>
      </c>
      <c r="H153" s="367"/>
      <c r="I153" s="367"/>
      <c r="J153" s="367"/>
      <c r="K153" s="367"/>
      <c r="L153" s="367"/>
      <c r="M153" s="367"/>
      <c r="N153" s="367"/>
      <c r="O153" s="367"/>
      <c r="P153" s="367"/>
      <c r="Q153" s="367"/>
      <c r="R153" s="367"/>
      <c r="S153" s="367"/>
      <c r="T153" s="367"/>
      <c r="U153" s="367"/>
      <c r="V153" s="367"/>
      <c r="W153" s="367"/>
      <c r="X153" s="367"/>
      <c r="Y153" s="367"/>
      <c r="Z153" s="367"/>
      <c r="AA153" s="367"/>
      <c r="AB153" s="367"/>
    </row>
    <row r="154" spans="2:28" ht="16.5" customHeight="1" x14ac:dyDescent="0.4">
      <c r="B154" s="274">
        <v>14</v>
      </c>
      <c r="C154" s="460">
        <v>10</v>
      </c>
      <c r="D154" s="334">
        <v>0</v>
      </c>
      <c r="E154" s="334">
        <f t="shared" si="14"/>
        <v>0</v>
      </c>
      <c r="F154" s="461">
        <f t="shared" si="15"/>
        <v>0.1</v>
      </c>
      <c r="G154" s="462">
        <f t="shared" si="16"/>
        <v>0</v>
      </c>
      <c r="H154" s="367"/>
      <c r="I154" s="367"/>
      <c r="J154" s="367"/>
      <c r="K154" s="367"/>
      <c r="L154" s="367"/>
      <c r="M154" s="367"/>
      <c r="N154" s="367"/>
      <c r="O154" s="367"/>
      <c r="P154" s="367"/>
      <c r="Q154" s="367"/>
      <c r="R154" s="367"/>
      <c r="S154" s="367"/>
      <c r="T154" s="367"/>
      <c r="U154" s="367"/>
      <c r="V154" s="367"/>
      <c r="W154" s="367"/>
      <c r="X154" s="367"/>
      <c r="Y154" s="367"/>
      <c r="Z154" s="367"/>
      <c r="AA154" s="367"/>
      <c r="AB154" s="367"/>
    </row>
    <row r="155" spans="2:28" ht="16.5" customHeight="1" x14ac:dyDescent="0.4">
      <c r="B155" s="274">
        <v>15</v>
      </c>
      <c r="C155" s="460">
        <v>10</v>
      </c>
      <c r="D155" s="334">
        <v>0</v>
      </c>
      <c r="E155" s="334">
        <f t="shared" si="14"/>
        <v>0</v>
      </c>
      <c r="F155" s="461">
        <f t="shared" si="15"/>
        <v>0.1</v>
      </c>
      <c r="G155" s="462">
        <f t="shared" si="16"/>
        <v>0</v>
      </c>
      <c r="H155" s="367"/>
      <c r="I155" s="367"/>
      <c r="J155" s="367"/>
      <c r="K155" s="367"/>
      <c r="L155" s="367"/>
      <c r="M155" s="367"/>
      <c r="N155" s="367"/>
      <c r="O155" s="367"/>
      <c r="P155" s="367"/>
      <c r="Q155" s="367"/>
      <c r="R155" s="367"/>
      <c r="S155" s="367"/>
      <c r="T155" s="367"/>
      <c r="U155" s="367"/>
      <c r="V155" s="367"/>
      <c r="W155" s="367"/>
      <c r="X155" s="367"/>
      <c r="Y155" s="367"/>
      <c r="Z155" s="367"/>
      <c r="AA155" s="367"/>
      <c r="AB155" s="367"/>
    </row>
    <row r="156" spans="2:28" ht="16.5" customHeight="1" x14ac:dyDescent="0.4">
      <c r="B156" s="274">
        <v>16</v>
      </c>
      <c r="C156" s="460">
        <v>10</v>
      </c>
      <c r="D156" s="334">
        <v>0</v>
      </c>
      <c r="E156" s="334">
        <f t="shared" si="14"/>
        <v>0</v>
      </c>
      <c r="F156" s="461">
        <f t="shared" si="15"/>
        <v>0.1</v>
      </c>
      <c r="G156" s="462">
        <f t="shared" si="16"/>
        <v>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row>
    <row r="157" spans="2:28" ht="16.5" customHeight="1" x14ac:dyDescent="0.4">
      <c r="B157" s="274">
        <v>17</v>
      </c>
      <c r="C157" s="460">
        <v>10</v>
      </c>
      <c r="D157" s="334">
        <v>0</v>
      </c>
      <c r="E157" s="334">
        <f t="shared" si="14"/>
        <v>0</v>
      </c>
      <c r="F157" s="461">
        <f t="shared" si="15"/>
        <v>0.1</v>
      </c>
      <c r="G157" s="462">
        <f t="shared" si="16"/>
        <v>0</v>
      </c>
      <c r="H157" s="367"/>
      <c r="I157" s="367"/>
      <c r="J157" s="367"/>
      <c r="K157" s="367"/>
      <c r="L157" s="367"/>
      <c r="M157" s="367"/>
      <c r="N157" s="367"/>
      <c r="O157" s="367"/>
      <c r="P157" s="367"/>
      <c r="Q157" s="367"/>
      <c r="R157" s="367"/>
      <c r="S157" s="367"/>
      <c r="T157" s="367"/>
      <c r="U157" s="367"/>
      <c r="V157" s="367"/>
      <c r="W157" s="367"/>
      <c r="X157" s="367"/>
      <c r="Y157" s="367"/>
      <c r="Z157" s="367"/>
      <c r="AA157" s="367"/>
      <c r="AB157" s="367"/>
    </row>
    <row r="158" spans="2:28" ht="16.5" customHeight="1" x14ac:dyDescent="0.4">
      <c r="B158" s="274">
        <v>18</v>
      </c>
      <c r="C158" s="460">
        <v>10</v>
      </c>
      <c r="D158" s="334">
        <v>0</v>
      </c>
      <c r="E158" s="334">
        <f t="shared" si="14"/>
        <v>0</v>
      </c>
      <c r="F158" s="461">
        <f t="shared" si="15"/>
        <v>0.1</v>
      </c>
      <c r="G158" s="462">
        <f t="shared" si="16"/>
        <v>0</v>
      </c>
      <c r="H158" s="367"/>
      <c r="I158" s="367"/>
      <c r="J158" s="367"/>
      <c r="K158" s="367"/>
      <c r="L158" s="367"/>
      <c r="M158" s="367"/>
      <c r="N158" s="367"/>
      <c r="O158" s="367"/>
      <c r="P158" s="367"/>
      <c r="Q158" s="367"/>
      <c r="R158" s="367"/>
      <c r="S158" s="367"/>
      <c r="T158" s="367"/>
      <c r="U158" s="367"/>
      <c r="V158" s="367"/>
      <c r="W158" s="367"/>
      <c r="X158" s="367"/>
      <c r="Y158" s="367"/>
      <c r="Z158" s="367"/>
      <c r="AA158" s="367"/>
      <c r="AB158" s="367"/>
    </row>
    <row r="159" spans="2:28" ht="16.5" customHeight="1" x14ac:dyDescent="0.4">
      <c r="B159" s="274">
        <v>19</v>
      </c>
      <c r="C159" s="460">
        <v>10</v>
      </c>
      <c r="D159" s="334">
        <v>0</v>
      </c>
      <c r="E159" s="334">
        <f t="shared" si="14"/>
        <v>0</v>
      </c>
      <c r="F159" s="461">
        <f t="shared" si="15"/>
        <v>0.1</v>
      </c>
      <c r="G159" s="462">
        <f t="shared" si="16"/>
        <v>0</v>
      </c>
      <c r="H159" s="367"/>
      <c r="I159" s="367"/>
      <c r="J159" s="367"/>
      <c r="K159" s="367"/>
      <c r="L159" s="367"/>
      <c r="M159" s="367"/>
      <c r="N159" s="367"/>
      <c r="O159" s="367"/>
      <c r="P159" s="367"/>
      <c r="Q159" s="367"/>
      <c r="R159" s="367"/>
      <c r="S159" s="367"/>
      <c r="T159" s="367"/>
      <c r="U159" s="367"/>
      <c r="V159" s="367"/>
      <c r="W159" s="367"/>
      <c r="X159" s="367"/>
      <c r="Y159" s="367"/>
      <c r="Z159" s="367"/>
      <c r="AA159" s="367"/>
      <c r="AB159" s="367"/>
    </row>
    <row r="160" spans="2:28" ht="16.5" customHeight="1" x14ac:dyDescent="0.4">
      <c r="B160" s="274">
        <v>20</v>
      </c>
      <c r="C160" s="460">
        <v>10</v>
      </c>
      <c r="D160" s="334">
        <v>0</v>
      </c>
      <c r="E160" s="334">
        <f t="shared" si="14"/>
        <v>0</v>
      </c>
      <c r="F160" s="461">
        <f t="shared" si="15"/>
        <v>0.1</v>
      </c>
      <c r="G160" s="462">
        <f t="shared" si="16"/>
        <v>0</v>
      </c>
      <c r="H160" s="367"/>
      <c r="I160" s="367"/>
      <c r="J160" s="367"/>
      <c r="K160" s="367"/>
      <c r="L160" s="367"/>
      <c r="M160" s="367"/>
      <c r="N160" s="367"/>
      <c r="O160" s="367"/>
      <c r="P160" s="367"/>
      <c r="Q160" s="367"/>
      <c r="R160" s="367"/>
      <c r="S160" s="367"/>
      <c r="T160" s="367"/>
      <c r="U160" s="367"/>
      <c r="V160" s="367"/>
      <c r="W160" s="367"/>
      <c r="X160" s="367"/>
      <c r="Y160" s="367"/>
      <c r="Z160" s="367"/>
      <c r="AA160" s="367"/>
      <c r="AB160" s="367"/>
    </row>
    <row r="161" spans="1:28" ht="16.5" customHeight="1" x14ac:dyDescent="0.4">
      <c r="B161" s="274">
        <v>21</v>
      </c>
      <c r="C161" s="460">
        <v>10</v>
      </c>
      <c r="D161" s="334">
        <v>0</v>
      </c>
      <c r="E161" s="334">
        <f t="shared" si="14"/>
        <v>0</v>
      </c>
      <c r="F161" s="461">
        <f t="shared" si="15"/>
        <v>0.1</v>
      </c>
      <c r="G161" s="462">
        <f t="shared" si="16"/>
        <v>0</v>
      </c>
      <c r="H161" s="367"/>
      <c r="I161" s="367"/>
      <c r="J161" s="367"/>
      <c r="K161" s="367"/>
      <c r="L161" s="367"/>
      <c r="M161" s="367"/>
      <c r="N161" s="367"/>
      <c r="O161" s="367"/>
      <c r="P161" s="367"/>
      <c r="Q161" s="367"/>
      <c r="R161" s="367"/>
      <c r="S161" s="367"/>
      <c r="T161" s="367"/>
      <c r="U161" s="367"/>
      <c r="V161" s="367"/>
      <c r="W161" s="367"/>
      <c r="X161" s="367"/>
      <c r="Y161" s="367"/>
      <c r="Z161" s="367"/>
      <c r="AA161" s="367"/>
      <c r="AB161" s="367"/>
    </row>
    <row r="162" spans="1:28" ht="16.5" customHeight="1" x14ac:dyDescent="0.4">
      <c r="B162" s="274">
        <v>22</v>
      </c>
      <c r="C162" s="460">
        <v>10</v>
      </c>
      <c r="D162" s="334">
        <v>0</v>
      </c>
      <c r="E162" s="334">
        <f t="shared" si="14"/>
        <v>0</v>
      </c>
      <c r="F162" s="461">
        <f t="shared" si="15"/>
        <v>0.1</v>
      </c>
      <c r="G162" s="462">
        <f t="shared" si="16"/>
        <v>0</v>
      </c>
      <c r="H162" s="367"/>
      <c r="I162" s="367"/>
      <c r="J162" s="367"/>
      <c r="K162" s="367"/>
      <c r="L162" s="367"/>
      <c r="M162" s="367"/>
      <c r="N162" s="367"/>
      <c r="O162" s="367"/>
      <c r="P162" s="367"/>
      <c r="Q162" s="367"/>
      <c r="R162" s="367"/>
      <c r="S162" s="367"/>
      <c r="T162" s="367"/>
      <c r="U162" s="367"/>
      <c r="V162" s="367"/>
      <c r="W162" s="367"/>
      <c r="X162" s="367"/>
      <c r="Y162" s="367"/>
      <c r="Z162" s="367"/>
      <c r="AA162" s="367"/>
      <c r="AB162" s="367"/>
    </row>
    <row r="163" spans="1:28" ht="16.5" customHeight="1" x14ac:dyDescent="0.4">
      <c r="B163" s="457" t="s">
        <v>735</v>
      </c>
      <c r="C163" s="375"/>
      <c r="D163" s="375"/>
      <c r="E163" s="375"/>
      <c r="F163" s="375"/>
      <c r="G163" s="375"/>
      <c r="H163" s="367"/>
      <c r="I163" s="367"/>
      <c r="J163" s="367"/>
      <c r="K163" s="367"/>
      <c r="L163" s="367"/>
      <c r="M163" s="367"/>
      <c r="N163" s="367"/>
      <c r="O163" s="367"/>
      <c r="P163" s="367"/>
      <c r="Q163" s="367"/>
      <c r="R163" s="367"/>
      <c r="S163" s="367"/>
      <c r="T163" s="367"/>
      <c r="U163" s="367"/>
      <c r="V163" s="367"/>
      <c r="W163" s="367"/>
      <c r="X163" s="367"/>
      <c r="Y163" s="367"/>
      <c r="Z163" s="367"/>
      <c r="AA163" s="367"/>
      <c r="AB163" s="367"/>
    </row>
    <row r="164" spans="1:28" ht="16.5" customHeight="1" x14ac:dyDescent="0.4">
      <c r="B164" s="457" t="s">
        <v>736</v>
      </c>
      <c r="C164" s="375"/>
      <c r="D164" s="375"/>
      <c r="E164" s="375"/>
      <c r="F164" s="375"/>
      <c r="G164" s="375"/>
      <c r="H164" s="367"/>
      <c r="I164" s="367"/>
      <c r="J164" s="367"/>
      <c r="K164" s="367"/>
      <c r="L164" s="367"/>
      <c r="M164" s="367"/>
      <c r="N164" s="367"/>
      <c r="O164" s="367"/>
      <c r="P164" s="367"/>
      <c r="Q164" s="367"/>
      <c r="R164" s="367"/>
      <c r="S164" s="367"/>
      <c r="T164" s="367"/>
      <c r="U164" s="367"/>
      <c r="V164" s="367"/>
      <c r="W164" s="367"/>
      <c r="X164" s="367"/>
      <c r="Y164" s="367"/>
      <c r="Z164" s="367"/>
      <c r="AA164" s="367"/>
      <c r="AB164" s="367"/>
    </row>
    <row r="165" spans="1:28" ht="16.5" customHeight="1" x14ac:dyDescent="0.4">
      <c r="H165" s="66"/>
      <c r="I165" s="66"/>
      <c r="J165" s="66"/>
      <c r="K165" s="66"/>
    </row>
    <row r="166" spans="1:28" ht="16.5" customHeight="1" x14ac:dyDescent="0.4">
      <c r="B166" s="453"/>
      <c r="C166" s="454"/>
      <c r="D166" s="464"/>
      <c r="E166" s="464"/>
      <c r="F166" s="464"/>
      <c r="G166" s="455"/>
      <c r="H166" s="454"/>
      <c r="I166" s="454"/>
      <c r="J166" s="454"/>
      <c r="K166" s="456"/>
      <c r="L166" s="456"/>
      <c r="M166" s="456"/>
      <c r="N166" s="456"/>
      <c r="O166" s="456"/>
      <c r="P166" s="454"/>
      <c r="Q166" s="456"/>
      <c r="R166" s="456"/>
      <c r="S166" s="456"/>
      <c r="T166" s="456"/>
      <c r="U166" s="454"/>
      <c r="V166" s="454"/>
      <c r="W166" s="454"/>
      <c r="X166" s="454"/>
      <c r="Y166" s="454"/>
      <c r="Z166" s="454"/>
      <c r="AA166" s="454"/>
      <c r="AB166" s="454"/>
    </row>
    <row r="168" spans="1:28" ht="16.5" customHeight="1" x14ac:dyDescent="0.4">
      <c r="AB168" s="445" t="s">
        <v>766</v>
      </c>
    </row>
    <row r="169" spans="1:28" ht="16.5" customHeight="1" x14ac:dyDescent="0.4">
      <c r="A169" s="39">
        <v>6</v>
      </c>
      <c r="B169" s="417" t="s">
        <v>682</v>
      </c>
      <c r="C169" s="417" t="s">
        <v>1</v>
      </c>
      <c r="D169" s="448" t="s">
        <v>408</v>
      </c>
      <c r="E169" s="448" t="s">
        <v>643</v>
      </c>
      <c r="F169" s="459" t="s">
        <v>680</v>
      </c>
      <c r="G169" s="300" t="s">
        <v>681</v>
      </c>
      <c r="H169" s="300">
        <v>3</v>
      </c>
      <c r="I169" s="300">
        <v>4</v>
      </c>
      <c r="J169" s="300">
        <v>5</v>
      </c>
      <c r="K169" s="300">
        <v>6</v>
      </c>
      <c r="L169" s="300">
        <v>7</v>
      </c>
      <c r="M169" s="300">
        <v>8</v>
      </c>
      <c r="N169" s="300">
        <v>9</v>
      </c>
      <c r="O169" s="300">
        <v>10</v>
      </c>
      <c r="P169" s="300">
        <v>11</v>
      </c>
      <c r="Q169" s="300">
        <v>12</v>
      </c>
      <c r="R169" s="300">
        <v>13</v>
      </c>
      <c r="S169" s="300">
        <v>14</v>
      </c>
      <c r="T169" s="300">
        <v>15</v>
      </c>
      <c r="U169" s="300">
        <v>16</v>
      </c>
      <c r="V169" s="300">
        <v>17</v>
      </c>
      <c r="W169" s="300">
        <v>18</v>
      </c>
      <c r="X169" s="300">
        <v>19</v>
      </c>
      <c r="Y169" s="300">
        <v>20</v>
      </c>
      <c r="Z169" s="300">
        <v>21</v>
      </c>
      <c r="AA169" s="300">
        <v>22</v>
      </c>
      <c r="AB169" s="438" t="s">
        <v>767</v>
      </c>
    </row>
    <row r="170" spans="1:28" ht="16.5" customHeight="1" x14ac:dyDescent="0.4">
      <c r="B170" s="274">
        <v>3</v>
      </c>
      <c r="C170" s="460">
        <v>11</v>
      </c>
      <c r="D170" s="334">
        <f t="array" ref="D170:D189">TRANSPOSE(C11:V11)</f>
        <v>0</v>
      </c>
      <c r="E170" s="334">
        <f t="shared" ref="E170:E189" si="17">ROUNDDOWN($C$32*D170,0)</f>
        <v>0</v>
      </c>
      <c r="F170" s="461">
        <f t="shared" ref="F170:F189" si="18">ROUNDUP(1/C170,3)</f>
        <v>9.0999999999999998E-2</v>
      </c>
      <c r="G170" s="462">
        <f>ROUND(E170*F170,0)</f>
        <v>0</v>
      </c>
      <c r="H170" s="367"/>
      <c r="I170" s="367"/>
      <c r="J170" s="367"/>
      <c r="K170" s="367"/>
      <c r="L170" s="367"/>
      <c r="M170" s="367"/>
      <c r="N170" s="367"/>
      <c r="O170" s="367"/>
      <c r="P170" s="367"/>
      <c r="Q170" s="367"/>
      <c r="R170" s="367"/>
      <c r="S170" s="367"/>
      <c r="T170" s="367"/>
      <c r="U170" s="367"/>
      <c r="V170" s="367"/>
      <c r="W170" s="367"/>
      <c r="X170" s="367"/>
      <c r="Y170" s="367"/>
      <c r="Z170" s="367"/>
      <c r="AA170" s="367"/>
      <c r="AB170" s="367"/>
    </row>
    <row r="171" spans="1:28" ht="16.5" customHeight="1" x14ac:dyDescent="0.4">
      <c r="B171" s="274">
        <v>4</v>
      </c>
      <c r="C171" s="460">
        <v>11</v>
      </c>
      <c r="D171" s="334">
        <v>0</v>
      </c>
      <c r="E171" s="334">
        <f t="shared" si="17"/>
        <v>0</v>
      </c>
      <c r="F171" s="461">
        <f t="shared" si="18"/>
        <v>9.0999999999999998E-2</v>
      </c>
      <c r="G171" s="462">
        <f t="shared" ref="G171:G189" si="19">ROUND(E171*F171,0)</f>
        <v>0</v>
      </c>
      <c r="H171" s="367"/>
      <c r="I171" s="367"/>
      <c r="J171" s="367"/>
      <c r="K171" s="367"/>
      <c r="L171" s="367"/>
      <c r="M171" s="367"/>
      <c r="N171" s="367"/>
      <c r="O171" s="367"/>
      <c r="P171" s="367"/>
      <c r="Q171" s="367"/>
      <c r="R171" s="367"/>
      <c r="S171" s="367"/>
      <c r="T171" s="367"/>
      <c r="U171" s="367"/>
      <c r="V171" s="367"/>
      <c r="W171" s="367"/>
      <c r="X171" s="367"/>
      <c r="Y171" s="367"/>
      <c r="Z171" s="367"/>
      <c r="AA171" s="367"/>
      <c r="AB171" s="367"/>
    </row>
    <row r="172" spans="1:28" ht="16.5" customHeight="1" x14ac:dyDescent="0.4">
      <c r="B172" s="274">
        <v>5</v>
      </c>
      <c r="C172" s="460">
        <v>11</v>
      </c>
      <c r="D172" s="334">
        <v>0</v>
      </c>
      <c r="E172" s="334">
        <f t="shared" si="17"/>
        <v>0</v>
      </c>
      <c r="F172" s="461">
        <f t="shared" si="18"/>
        <v>9.0999999999999998E-2</v>
      </c>
      <c r="G172" s="462">
        <f t="shared" si="19"/>
        <v>0</v>
      </c>
      <c r="H172" s="367"/>
      <c r="I172" s="367"/>
      <c r="J172" s="367"/>
      <c r="K172" s="367"/>
      <c r="L172" s="367"/>
      <c r="M172" s="367"/>
      <c r="N172" s="367"/>
      <c r="O172" s="367"/>
      <c r="P172" s="367"/>
      <c r="Q172" s="367"/>
      <c r="R172" s="367"/>
      <c r="S172" s="367"/>
      <c r="T172" s="367"/>
      <c r="U172" s="367"/>
      <c r="V172" s="367"/>
      <c r="W172" s="367"/>
      <c r="X172" s="367"/>
      <c r="Y172" s="367"/>
      <c r="Z172" s="367"/>
      <c r="AA172" s="367"/>
      <c r="AB172" s="367"/>
    </row>
    <row r="173" spans="1:28" ht="16.5" customHeight="1" x14ac:dyDescent="0.4">
      <c r="B173" s="274">
        <v>6</v>
      </c>
      <c r="C173" s="460">
        <v>11</v>
      </c>
      <c r="D173" s="334">
        <v>0</v>
      </c>
      <c r="E173" s="334">
        <f t="shared" si="17"/>
        <v>0</v>
      </c>
      <c r="F173" s="461">
        <f t="shared" si="18"/>
        <v>9.0999999999999998E-2</v>
      </c>
      <c r="G173" s="462">
        <f t="shared" si="19"/>
        <v>0</v>
      </c>
      <c r="H173" s="367"/>
      <c r="I173" s="367"/>
      <c r="J173" s="367"/>
      <c r="K173" s="367"/>
      <c r="L173" s="367"/>
      <c r="M173" s="367"/>
      <c r="N173" s="367"/>
      <c r="O173" s="367"/>
      <c r="P173" s="367"/>
      <c r="Q173" s="367"/>
      <c r="R173" s="367"/>
      <c r="S173" s="367"/>
      <c r="T173" s="367"/>
      <c r="U173" s="367"/>
      <c r="V173" s="367"/>
      <c r="W173" s="367"/>
      <c r="X173" s="367"/>
      <c r="Y173" s="367"/>
      <c r="Z173" s="367"/>
      <c r="AA173" s="367"/>
      <c r="AB173" s="367"/>
    </row>
    <row r="174" spans="1:28" ht="16.5" customHeight="1" x14ac:dyDescent="0.4">
      <c r="B174" s="274">
        <v>7</v>
      </c>
      <c r="C174" s="460">
        <v>11</v>
      </c>
      <c r="D174" s="334">
        <v>0</v>
      </c>
      <c r="E174" s="334">
        <f t="shared" si="17"/>
        <v>0</v>
      </c>
      <c r="F174" s="461">
        <f t="shared" si="18"/>
        <v>9.0999999999999998E-2</v>
      </c>
      <c r="G174" s="462">
        <f t="shared" si="19"/>
        <v>0</v>
      </c>
      <c r="H174" s="367"/>
      <c r="I174" s="367"/>
      <c r="J174" s="367"/>
      <c r="K174" s="367"/>
      <c r="L174" s="367"/>
      <c r="M174" s="367"/>
      <c r="N174" s="367"/>
      <c r="O174" s="367"/>
      <c r="P174" s="367"/>
      <c r="Q174" s="367"/>
      <c r="R174" s="367"/>
      <c r="S174" s="367"/>
      <c r="T174" s="367"/>
      <c r="U174" s="367"/>
      <c r="V174" s="367"/>
      <c r="W174" s="367"/>
      <c r="X174" s="367"/>
      <c r="Y174" s="367"/>
      <c r="Z174" s="367"/>
      <c r="AA174" s="367"/>
      <c r="AB174" s="367"/>
    </row>
    <row r="175" spans="1:28" ht="16.5" customHeight="1" x14ac:dyDescent="0.4">
      <c r="B175" s="274">
        <v>8</v>
      </c>
      <c r="C175" s="460">
        <v>11</v>
      </c>
      <c r="D175" s="334">
        <v>0</v>
      </c>
      <c r="E175" s="334">
        <f t="shared" si="17"/>
        <v>0</v>
      </c>
      <c r="F175" s="461">
        <f t="shared" si="18"/>
        <v>9.0999999999999998E-2</v>
      </c>
      <c r="G175" s="462">
        <f t="shared" si="19"/>
        <v>0</v>
      </c>
      <c r="H175" s="367"/>
      <c r="I175" s="367"/>
      <c r="J175" s="367"/>
      <c r="K175" s="367"/>
      <c r="L175" s="367"/>
      <c r="M175" s="367"/>
      <c r="N175" s="367"/>
      <c r="O175" s="367"/>
      <c r="P175" s="367"/>
      <c r="Q175" s="367"/>
      <c r="R175" s="367"/>
      <c r="S175" s="367"/>
      <c r="T175" s="367"/>
      <c r="U175" s="367"/>
      <c r="V175" s="367"/>
      <c r="W175" s="367"/>
      <c r="X175" s="367"/>
      <c r="Y175" s="367"/>
      <c r="Z175" s="367"/>
      <c r="AA175" s="367"/>
      <c r="AB175" s="367"/>
    </row>
    <row r="176" spans="1:28" ht="16.5" customHeight="1" x14ac:dyDescent="0.4">
      <c r="B176" s="274">
        <v>9</v>
      </c>
      <c r="C176" s="460">
        <v>11</v>
      </c>
      <c r="D176" s="334">
        <v>0</v>
      </c>
      <c r="E176" s="334">
        <f t="shared" si="17"/>
        <v>0</v>
      </c>
      <c r="F176" s="461">
        <f t="shared" si="18"/>
        <v>9.0999999999999998E-2</v>
      </c>
      <c r="G176" s="462">
        <f t="shared" si="19"/>
        <v>0</v>
      </c>
      <c r="H176" s="367"/>
      <c r="I176" s="367"/>
      <c r="J176" s="367"/>
      <c r="K176" s="367"/>
      <c r="L176" s="367"/>
      <c r="M176" s="367"/>
      <c r="N176" s="367"/>
      <c r="O176" s="367"/>
      <c r="P176" s="367"/>
      <c r="Q176" s="367"/>
      <c r="R176" s="367"/>
      <c r="S176" s="367"/>
      <c r="T176" s="367"/>
      <c r="U176" s="367"/>
      <c r="V176" s="367"/>
      <c r="W176" s="367"/>
      <c r="X176" s="367"/>
      <c r="Y176" s="367"/>
      <c r="Z176" s="367"/>
      <c r="AA176" s="367"/>
      <c r="AB176" s="367"/>
    </row>
    <row r="177" spans="2:28" ht="16.5" customHeight="1" x14ac:dyDescent="0.4">
      <c r="B177" s="274">
        <v>10</v>
      </c>
      <c r="C177" s="460">
        <v>11</v>
      </c>
      <c r="D177" s="334">
        <v>0</v>
      </c>
      <c r="E177" s="334">
        <f t="shared" si="17"/>
        <v>0</v>
      </c>
      <c r="F177" s="461">
        <f t="shared" si="18"/>
        <v>9.0999999999999998E-2</v>
      </c>
      <c r="G177" s="462">
        <f t="shared" si="19"/>
        <v>0</v>
      </c>
      <c r="H177" s="367"/>
      <c r="I177" s="367"/>
      <c r="J177" s="367"/>
      <c r="K177" s="367"/>
      <c r="L177" s="367"/>
      <c r="M177" s="367"/>
      <c r="N177" s="367"/>
      <c r="O177" s="367"/>
      <c r="P177" s="367"/>
      <c r="Q177" s="367"/>
      <c r="R177" s="367"/>
      <c r="S177" s="367"/>
      <c r="T177" s="367"/>
      <c r="U177" s="367"/>
      <c r="V177" s="367"/>
      <c r="W177" s="367"/>
      <c r="X177" s="367"/>
      <c r="Y177" s="367"/>
      <c r="Z177" s="367"/>
      <c r="AA177" s="367"/>
      <c r="AB177" s="367"/>
    </row>
    <row r="178" spans="2:28" ht="16.5" customHeight="1" x14ac:dyDescent="0.4">
      <c r="B178" s="274">
        <v>11</v>
      </c>
      <c r="C178" s="460">
        <v>11</v>
      </c>
      <c r="D178" s="334">
        <v>0</v>
      </c>
      <c r="E178" s="334">
        <f t="shared" si="17"/>
        <v>0</v>
      </c>
      <c r="F178" s="461">
        <f t="shared" si="18"/>
        <v>9.0999999999999998E-2</v>
      </c>
      <c r="G178" s="462">
        <f t="shared" si="19"/>
        <v>0</v>
      </c>
      <c r="H178" s="367"/>
      <c r="I178" s="367"/>
      <c r="J178" s="367"/>
      <c r="K178" s="367"/>
      <c r="L178" s="367"/>
      <c r="M178" s="367"/>
      <c r="N178" s="367"/>
      <c r="O178" s="367"/>
      <c r="P178" s="367"/>
      <c r="Q178" s="367"/>
      <c r="R178" s="367"/>
      <c r="S178" s="367"/>
      <c r="T178" s="367"/>
      <c r="U178" s="367"/>
      <c r="V178" s="367"/>
      <c r="W178" s="367"/>
      <c r="X178" s="367"/>
      <c r="Y178" s="367"/>
      <c r="Z178" s="367"/>
      <c r="AA178" s="367"/>
      <c r="AB178" s="367"/>
    </row>
    <row r="179" spans="2:28" ht="16.5" customHeight="1" x14ac:dyDescent="0.4">
      <c r="B179" s="274">
        <v>12</v>
      </c>
      <c r="C179" s="460">
        <v>11</v>
      </c>
      <c r="D179" s="334">
        <v>0</v>
      </c>
      <c r="E179" s="334">
        <f t="shared" si="17"/>
        <v>0</v>
      </c>
      <c r="F179" s="461">
        <f t="shared" si="18"/>
        <v>9.0999999999999998E-2</v>
      </c>
      <c r="G179" s="462">
        <f t="shared" si="19"/>
        <v>0</v>
      </c>
      <c r="H179" s="367"/>
      <c r="I179" s="367"/>
      <c r="J179" s="367"/>
      <c r="K179" s="367"/>
      <c r="L179" s="367"/>
      <c r="M179" s="367"/>
      <c r="N179" s="367"/>
      <c r="O179" s="367"/>
      <c r="P179" s="367"/>
      <c r="Q179" s="367"/>
      <c r="R179" s="367"/>
      <c r="S179" s="367"/>
      <c r="T179" s="367"/>
      <c r="U179" s="367"/>
      <c r="V179" s="367"/>
      <c r="W179" s="367"/>
      <c r="X179" s="367"/>
      <c r="Y179" s="367"/>
      <c r="Z179" s="367"/>
      <c r="AA179" s="367"/>
      <c r="AB179" s="367"/>
    </row>
    <row r="180" spans="2:28" ht="16.5" customHeight="1" x14ac:dyDescent="0.4">
      <c r="B180" s="274">
        <v>13</v>
      </c>
      <c r="C180" s="460">
        <v>11</v>
      </c>
      <c r="D180" s="334">
        <v>0</v>
      </c>
      <c r="E180" s="334">
        <f t="shared" si="17"/>
        <v>0</v>
      </c>
      <c r="F180" s="461">
        <f t="shared" si="18"/>
        <v>9.0999999999999998E-2</v>
      </c>
      <c r="G180" s="462">
        <f t="shared" si="19"/>
        <v>0</v>
      </c>
      <c r="H180" s="367"/>
      <c r="I180" s="367"/>
      <c r="J180" s="367"/>
      <c r="K180" s="367"/>
      <c r="L180" s="367"/>
      <c r="M180" s="367"/>
      <c r="N180" s="367"/>
      <c r="O180" s="367"/>
      <c r="P180" s="367"/>
      <c r="Q180" s="367"/>
      <c r="R180" s="367"/>
      <c r="S180" s="367"/>
      <c r="T180" s="367"/>
      <c r="U180" s="367"/>
      <c r="V180" s="367"/>
      <c r="W180" s="367"/>
      <c r="X180" s="367"/>
      <c r="Y180" s="367"/>
      <c r="Z180" s="367"/>
      <c r="AA180" s="367"/>
      <c r="AB180" s="367"/>
    </row>
    <row r="181" spans="2:28" ht="16.5" customHeight="1" x14ac:dyDescent="0.4">
      <c r="B181" s="274">
        <v>14</v>
      </c>
      <c r="C181" s="460">
        <v>11</v>
      </c>
      <c r="D181" s="334">
        <v>0</v>
      </c>
      <c r="E181" s="334">
        <f t="shared" si="17"/>
        <v>0</v>
      </c>
      <c r="F181" s="461">
        <f t="shared" si="18"/>
        <v>9.0999999999999998E-2</v>
      </c>
      <c r="G181" s="462">
        <f t="shared" si="19"/>
        <v>0</v>
      </c>
      <c r="H181" s="367"/>
      <c r="I181" s="367"/>
      <c r="J181" s="367"/>
      <c r="K181" s="367"/>
      <c r="L181" s="367"/>
      <c r="M181" s="367"/>
      <c r="N181" s="367"/>
      <c r="O181" s="367"/>
      <c r="P181" s="367"/>
      <c r="Q181" s="367"/>
      <c r="R181" s="367"/>
      <c r="S181" s="367"/>
      <c r="T181" s="367"/>
      <c r="U181" s="367"/>
      <c r="V181" s="367"/>
      <c r="W181" s="367"/>
      <c r="X181" s="367"/>
      <c r="Y181" s="367"/>
      <c r="Z181" s="367"/>
      <c r="AA181" s="367"/>
      <c r="AB181" s="367"/>
    </row>
    <row r="182" spans="2:28" ht="16.5" customHeight="1" x14ac:dyDescent="0.4">
      <c r="B182" s="274">
        <v>15</v>
      </c>
      <c r="C182" s="460">
        <v>11</v>
      </c>
      <c r="D182" s="334">
        <v>0</v>
      </c>
      <c r="E182" s="334">
        <f t="shared" si="17"/>
        <v>0</v>
      </c>
      <c r="F182" s="461">
        <f t="shared" si="18"/>
        <v>9.0999999999999998E-2</v>
      </c>
      <c r="G182" s="462">
        <f t="shared" si="19"/>
        <v>0</v>
      </c>
      <c r="H182" s="367"/>
      <c r="I182" s="367"/>
      <c r="J182" s="367"/>
      <c r="K182" s="367"/>
      <c r="L182" s="367"/>
      <c r="M182" s="367"/>
      <c r="N182" s="367"/>
      <c r="O182" s="367"/>
      <c r="P182" s="367"/>
      <c r="Q182" s="367"/>
      <c r="R182" s="367"/>
      <c r="S182" s="367"/>
      <c r="T182" s="367"/>
      <c r="U182" s="367"/>
      <c r="V182" s="367"/>
      <c r="W182" s="367"/>
      <c r="X182" s="367"/>
      <c r="Y182" s="367"/>
      <c r="Z182" s="367"/>
      <c r="AA182" s="367"/>
      <c r="AB182" s="367"/>
    </row>
    <row r="183" spans="2:28" ht="16.5" customHeight="1" x14ac:dyDescent="0.4">
      <c r="B183" s="274">
        <v>16</v>
      </c>
      <c r="C183" s="460">
        <v>11</v>
      </c>
      <c r="D183" s="334">
        <v>0</v>
      </c>
      <c r="E183" s="334">
        <f t="shared" si="17"/>
        <v>0</v>
      </c>
      <c r="F183" s="461">
        <f t="shared" si="18"/>
        <v>9.0999999999999998E-2</v>
      </c>
      <c r="G183" s="462">
        <f t="shared" si="19"/>
        <v>0</v>
      </c>
      <c r="H183" s="367"/>
      <c r="I183" s="367"/>
      <c r="J183" s="367"/>
      <c r="K183" s="367"/>
      <c r="L183" s="367"/>
      <c r="M183" s="367"/>
      <c r="N183" s="367"/>
      <c r="O183" s="367"/>
      <c r="P183" s="367"/>
      <c r="Q183" s="367"/>
      <c r="R183" s="367"/>
      <c r="S183" s="367"/>
      <c r="T183" s="367"/>
      <c r="U183" s="367"/>
      <c r="V183" s="367"/>
      <c r="W183" s="367"/>
      <c r="X183" s="367"/>
      <c r="Y183" s="367"/>
      <c r="Z183" s="367"/>
      <c r="AA183" s="367"/>
      <c r="AB183" s="367"/>
    </row>
    <row r="184" spans="2:28" ht="16.5" customHeight="1" x14ac:dyDescent="0.4">
      <c r="B184" s="274">
        <v>17</v>
      </c>
      <c r="C184" s="460">
        <v>11</v>
      </c>
      <c r="D184" s="334">
        <v>0</v>
      </c>
      <c r="E184" s="334">
        <f t="shared" si="17"/>
        <v>0</v>
      </c>
      <c r="F184" s="461">
        <f t="shared" si="18"/>
        <v>9.0999999999999998E-2</v>
      </c>
      <c r="G184" s="462">
        <f t="shared" si="19"/>
        <v>0</v>
      </c>
      <c r="H184" s="367"/>
      <c r="I184" s="367"/>
      <c r="J184" s="367"/>
      <c r="K184" s="367"/>
      <c r="L184" s="367"/>
      <c r="M184" s="367"/>
      <c r="N184" s="367"/>
      <c r="O184" s="367"/>
      <c r="P184" s="367"/>
      <c r="Q184" s="367"/>
      <c r="R184" s="367"/>
      <c r="S184" s="367"/>
      <c r="T184" s="367"/>
      <c r="U184" s="367"/>
      <c r="V184" s="367"/>
      <c r="W184" s="367"/>
      <c r="X184" s="367"/>
      <c r="Y184" s="367"/>
      <c r="Z184" s="367"/>
      <c r="AA184" s="367"/>
      <c r="AB184" s="367"/>
    </row>
    <row r="185" spans="2:28" ht="16.5" customHeight="1" x14ac:dyDescent="0.4">
      <c r="B185" s="274">
        <v>18</v>
      </c>
      <c r="C185" s="460">
        <v>11</v>
      </c>
      <c r="D185" s="334">
        <v>0</v>
      </c>
      <c r="E185" s="334">
        <f t="shared" si="17"/>
        <v>0</v>
      </c>
      <c r="F185" s="461">
        <f t="shared" si="18"/>
        <v>9.0999999999999998E-2</v>
      </c>
      <c r="G185" s="462">
        <f t="shared" si="19"/>
        <v>0</v>
      </c>
      <c r="H185" s="367"/>
      <c r="I185" s="367"/>
      <c r="J185" s="367"/>
      <c r="K185" s="367"/>
      <c r="L185" s="367"/>
      <c r="M185" s="367"/>
      <c r="N185" s="367"/>
      <c r="O185" s="367"/>
      <c r="P185" s="367"/>
      <c r="Q185" s="367"/>
      <c r="R185" s="367"/>
      <c r="S185" s="367"/>
      <c r="T185" s="367"/>
      <c r="U185" s="367"/>
      <c r="V185" s="367"/>
      <c r="W185" s="367"/>
      <c r="X185" s="367"/>
      <c r="Y185" s="367"/>
      <c r="Z185" s="367"/>
      <c r="AA185" s="367"/>
      <c r="AB185" s="367"/>
    </row>
    <row r="186" spans="2:28" ht="16.5" customHeight="1" x14ac:dyDescent="0.4">
      <c r="B186" s="274">
        <v>19</v>
      </c>
      <c r="C186" s="460">
        <v>11</v>
      </c>
      <c r="D186" s="334">
        <v>0</v>
      </c>
      <c r="E186" s="334">
        <f t="shared" si="17"/>
        <v>0</v>
      </c>
      <c r="F186" s="461">
        <f t="shared" si="18"/>
        <v>9.0999999999999998E-2</v>
      </c>
      <c r="G186" s="462">
        <f t="shared" si="19"/>
        <v>0</v>
      </c>
      <c r="H186" s="367"/>
      <c r="I186" s="367"/>
      <c r="J186" s="367"/>
      <c r="K186" s="367"/>
      <c r="L186" s="367"/>
      <c r="M186" s="367"/>
      <c r="N186" s="367"/>
      <c r="O186" s="367"/>
      <c r="P186" s="367"/>
      <c r="Q186" s="367"/>
      <c r="R186" s="367"/>
      <c r="S186" s="367"/>
      <c r="T186" s="367"/>
      <c r="U186" s="367"/>
      <c r="V186" s="367"/>
      <c r="W186" s="367"/>
      <c r="X186" s="367"/>
      <c r="Y186" s="367"/>
      <c r="Z186" s="367"/>
      <c r="AA186" s="367"/>
      <c r="AB186" s="367"/>
    </row>
    <row r="187" spans="2:28" ht="16.5" customHeight="1" x14ac:dyDescent="0.4">
      <c r="B187" s="274">
        <v>20</v>
      </c>
      <c r="C187" s="460">
        <v>11</v>
      </c>
      <c r="D187" s="334">
        <v>0</v>
      </c>
      <c r="E187" s="334">
        <f t="shared" si="17"/>
        <v>0</v>
      </c>
      <c r="F187" s="461">
        <f t="shared" si="18"/>
        <v>9.0999999999999998E-2</v>
      </c>
      <c r="G187" s="462">
        <f t="shared" si="19"/>
        <v>0</v>
      </c>
      <c r="H187" s="367"/>
      <c r="I187" s="367"/>
      <c r="J187" s="367"/>
      <c r="K187" s="367"/>
      <c r="L187" s="367"/>
      <c r="M187" s="367"/>
      <c r="N187" s="367"/>
      <c r="O187" s="367"/>
      <c r="P187" s="367"/>
      <c r="Q187" s="367"/>
      <c r="R187" s="367"/>
      <c r="S187" s="367"/>
      <c r="T187" s="367"/>
      <c r="U187" s="367"/>
      <c r="V187" s="367"/>
      <c r="W187" s="367"/>
      <c r="X187" s="367"/>
      <c r="Y187" s="367"/>
      <c r="Z187" s="367"/>
      <c r="AA187" s="367"/>
      <c r="AB187" s="367"/>
    </row>
    <row r="188" spans="2:28" ht="16.5" customHeight="1" x14ac:dyDescent="0.4">
      <c r="B188" s="274">
        <v>21</v>
      </c>
      <c r="C188" s="460">
        <v>11</v>
      </c>
      <c r="D188" s="334">
        <v>0</v>
      </c>
      <c r="E188" s="334">
        <f t="shared" si="17"/>
        <v>0</v>
      </c>
      <c r="F188" s="461">
        <f t="shared" si="18"/>
        <v>9.0999999999999998E-2</v>
      </c>
      <c r="G188" s="462">
        <f t="shared" si="19"/>
        <v>0</v>
      </c>
      <c r="H188" s="367"/>
      <c r="I188" s="367"/>
      <c r="J188" s="367"/>
      <c r="K188" s="367"/>
      <c r="L188" s="367"/>
      <c r="M188" s="367"/>
      <c r="N188" s="367"/>
      <c r="O188" s="367"/>
      <c r="P188" s="367"/>
      <c r="Q188" s="367"/>
      <c r="R188" s="367"/>
      <c r="S188" s="367"/>
      <c r="T188" s="367"/>
      <c r="U188" s="367"/>
      <c r="V188" s="367"/>
      <c r="W188" s="367"/>
      <c r="X188" s="367"/>
      <c r="Y188" s="367"/>
      <c r="Z188" s="367"/>
      <c r="AA188" s="367"/>
      <c r="AB188" s="367"/>
    </row>
    <row r="189" spans="2:28" ht="16.5" customHeight="1" x14ac:dyDescent="0.4">
      <c r="B189" s="274">
        <v>22</v>
      </c>
      <c r="C189" s="460">
        <v>11</v>
      </c>
      <c r="D189" s="334">
        <v>0</v>
      </c>
      <c r="E189" s="334">
        <f t="shared" si="17"/>
        <v>0</v>
      </c>
      <c r="F189" s="461">
        <f t="shared" si="18"/>
        <v>9.0999999999999998E-2</v>
      </c>
      <c r="G189" s="462">
        <f t="shared" si="19"/>
        <v>0</v>
      </c>
      <c r="H189" s="367"/>
      <c r="I189" s="367"/>
      <c r="J189" s="367"/>
      <c r="K189" s="367"/>
      <c r="L189" s="367"/>
      <c r="M189" s="367"/>
      <c r="N189" s="367"/>
      <c r="O189" s="367"/>
      <c r="P189" s="367"/>
      <c r="Q189" s="367"/>
      <c r="R189" s="367"/>
      <c r="S189" s="367"/>
      <c r="T189" s="367"/>
      <c r="U189" s="367"/>
      <c r="V189" s="367"/>
      <c r="W189" s="367"/>
      <c r="X189" s="367"/>
      <c r="Y189" s="367"/>
      <c r="Z189" s="367"/>
      <c r="AA189" s="367"/>
      <c r="AB189" s="367"/>
    </row>
    <row r="190" spans="2:28" ht="16.5" customHeight="1" x14ac:dyDescent="0.4">
      <c r="B190" s="457" t="s">
        <v>735</v>
      </c>
      <c r="C190" s="375"/>
      <c r="D190" s="375"/>
      <c r="E190" s="375"/>
      <c r="F190" s="375"/>
      <c r="G190" s="375"/>
      <c r="H190" s="367"/>
      <c r="I190" s="367"/>
      <c r="J190" s="367"/>
      <c r="K190" s="367"/>
      <c r="L190" s="367"/>
      <c r="M190" s="367"/>
      <c r="N190" s="367"/>
      <c r="O190" s="367"/>
      <c r="P190" s="367"/>
      <c r="Q190" s="367"/>
      <c r="R190" s="367"/>
      <c r="S190" s="367"/>
      <c r="T190" s="367"/>
      <c r="U190" s="367"/>
      <c r="V190" s="367"/>
      <c r="W190" s="367"/>
      <c r="X190" s="367"/>
      <c r="Y190" s="367"/>
      <c r="Z190" s="367"/>
      <c r="AA190" s="367"/>
      <c r="AB190" s="367"/>
    </row>
    <row r="191" spans="2:28" ht="16.5" customHeight="1" x14ac:dyDescent="0.4">
      <c r="B191" s="457" t="s">
        <v>736</v>
      </c>
      <c r="C191" s="375"/>
      <c r="D191" s="375"/>
      <c r="E191" s="375"/>
      <c r="F191" s="375"/>
      <c r="G191" s="375"/>
      <c r="H191" s="367"/>
      <c r="I191" s="367"/>
      <c r="J191" s="367"/>
      <c r="K191" s="367"/>
      <c r="L191" s="367"/>
      <c r="M191" s="367"/>
      <c r="N191" s="367"/>
      <c r="O191" s="367"/>
      <c r="P191" s="367"/>
      <c r="Q191" s="367"/>
      <c r="R191" s="367"/>
      <c r="S191" s="367"/>
      <c r="T191" s="367"/>
      <c r="U191" s="367"/>
      <c r="V191" s="367"/>
      <c r="W191" s="367"/>
      <c r="X191" s="367"/>
      <c r="Y191" s="367"/>
      <c r="Z191" s="367"/>
      <c r="AA191" s="367"/>
      <c r="AB191" s="367"/>
    </row>
    <row r="192" spans="2:28" ht="16.5" customHeight="1" x14ac:dyDescent="0.4">
      <c r="H192" s="66"/>
      <c r="I192" s="66"/>
      <c r="J192" s="66"/>
      <c r="K192" s="66"/>
    </row>
    <row r="193" spans="1:28" ht="16.5" customHeight="1" x14ac:dyDescent="0.4">
      <c r="B193" s="453"/>
      <c r="C193" s="454"/>
      <c r="D193" s="464"/>
      <c r="E193" s="464"/>
      <c r="F193" s="464"/>
      <c r="G193" s="455"/>
      <c r="H193" s="454"/>
      <c r="I193" s="454"/>
      <c r="J193" s="454"/>
      <c r="K193" s="456"/>
      <c r="L193" s="456"/>
      <c r="M193" s="456"/>
      <c r="N193" s="456"/>
      <c r="O193" s="456"/>
      <c r="P193" s="454"/>
      <c r="Q193" s="456"/>
      <c r="R193" s="456"/>
      <c r="S193" s="456"/>
      <c r="T193" s="456"/>
      <c r="U193" s="454"/>
      <c r="V193" s="454"/>
      <c r="W193" s="454"/>
      <c r="X193" s="454"/>
      <c r="Y193" s="454"/>
      <c r="Z193" s="454"/>
      <c r="AA193" s="454"/>
      <c r="AB193" s="454"/>
    </row>
    <row r="195" spans="1:28" ht="16.5" customHeight="1" x14ac:dyDescent="0.4">
      <c r="AB195" s="445" t="s">
        <v>766</v>
      </c>
    </row>
    <row r="196" spans="1:28" ht="16.5" customHeight="1" x14ac:dyDescent="0.4">
      <c r="A196" s="39">
        <v>7</v>
      </c>
      <c r="B196" s="417" t="s">
        <v>682</v>
      </c>
      <c r="C196" s="417" t="s">
        <v>1</v>
      </c>
      <c r="D196" s="448" t="s">
        <v>408</v>
      </c>
      <c r="E196" s="448" t="s">
        <v>643</v>
      </c>
      <c r="F196" s="459" t="s">
        <v>680</v>
      </c>
      <c r="G196" s="300" t="s">
        <v>681</v>
      </c>
      <c r="H196" s="300">
        <v>3</v>
      </c>
      <c r="I196" s="300">
        <v>4</v>
      </c>
      <c r="J196" s="300">
        <v>5</v>
      </c>
      <c r="K196" s="300">
        <v>6</v>
      </c>
      <c r="L196" s="300">
        <v>7</v>
      </c>
      <c r="M196" s="300">
        <v>8</v>
      </c>
      <c r="N196" s="300">
        <v>9</v>
      </c>
      <c r="O196" s="300">
        <v>10</v>
      </c>
      <c r="P196" s="300">
        <v>11</v>
      </c>
      <c r="Q196" s="300">
        <v>12</v>
      </c>
      <c r="R196" s="300">
        <v>13</v>
      </c>
      <c r="S196" s="300">
        <v>14</v>
      </c>
      <c r="T196" s="300">
        <v>15</v>
      </c>
      <c r="U196" s="300">
        <v>16</v>
      </c>
      <c r="V196" s="300">
        <v>17</v>
      </c>
      <c r="W196" s="300">
        <v>18</v>
      </c>
      <c r="X196" s="300">
        <v>19</v>
      </c>
      <c r="Y196" s="300">
        <v>20</v>
      </c>
      <c r="Z196" s="300">
        <v>21</v>
      </c>
      <c r="AA196" s="300">
        <v>22</v>
      </c>
      <c r="AB196" s="438" t="s">
        <v>767</v>
      </c>
    </row>
    <row r="197" spans="1:28" ht="16.5" customHeight="1" x14ac:dyDescent="0.4">
      <c r="B197" s="274">
        <v>3</v>
      </c>
      <c r="C197" s="460">
        <v>13</v>
      </c>
      <c r="D197" s="334">
        <f t="array" ref="D197:D216">TRANSPOSE(C12:V12)</f>
        <v>0</v>
      </c>
      <c r="E197" s="334">
        <f t="shared" ref="E197:E216" si="20">ROUNDDOWN($C$32*D197,0)</f>
        <v>0</v>
      </c>
      <c r="F197" s="461">
        <f t="shared" ref="F197:F216" si="21">ROUNDUP(1/C197,3)</f>
        <v>7.6999999999999999E-2</v>
      </c>
      <c r="G197" s="462">
        <f>ROUND(E197*F197,0)</f>
        <v>0</v>
      </c>
      <c r="H197" s="367"/>
      <c r="I197" s="367"/>
      <c r="J197" s="367"/>
      <c r="K197" s="367"/>
      <c r="L197" s="367"/>
      <c r="M197" s="367"/>
      <c r="N197" s="367"/>
      <c r="O197" s="367"/>
      <c r="P197" s="367"/>
      <c r="Q197" s="367"/>
      <c r="R197" s="367"/>
      <c r="S197" s="367"/>
      <c r="T197" s="367"/>
      <c r="U197" s="367"/>
      <c r="V197" s="367"/>
      <c r="W197" s="367"/>
      <c r="X197" s="367"/>
      <c r="Y197" s="367"/>
      <c r="Z197" s="367"/>
      <c r="AA197" s="367"/>
      <c r="AB197" s="367"/>
    </row>
    <row r="198" spans="1:28" ht="16.5" customHeight="1" x14ac:dyDescent="0.4">
      <c r="B198" s="274">
        <v>4</v>
      </c>
      <c r="C198" s="460">
        <v>13</v>
      </c>
      <c r="D198" s="334">
        <v>0</v>
      </c>
      <c r="E198" s="334">
        <f t="shared" si="20"/>
        <v>0</v>
      </c>
      <c r="F198" s="461">
        <f t="shared" si="21"/>
        <v>7.6999999999999999E-2</v>
      </c>
      <c r="G198" s="462">
        <f t="shared" ref="G198:G216" si="22">ROUND(E198*F198,0)</f>
        <v>0</v>
      </c>
      <c r="H198" s="367"/>
      <c r="I198" s="367"/>
      <c r="J198" s="367"/>
      <c r="K198" s="367"/>
      <c r="L198" s="367"/>
      <c r="M198" s="367"/>
      <c r="N198" s="367"/>
      <c r="O198" s="367"/>
      <c r="P198" s="367"/>
      <c r="Q198" s="367"/>
      <c r="R198" s="367"/>
      <c r="S198" s="367"/>
      <c r="T198" s="367"/>
      <c r="U198" s="367"/>
      <c r="V198" s="367"/>
      <c r="W198" s="367"/>
      <c r="X198" s="367"/>
      <c r="Y198" s="367"/>
      <c r="Z198" s="367"/>
      <c r="AA198" s="367"/>
      <c r="AB198" s="367"/>
    </row>
    <row r="199" spans="1:28" ht="16.5" customHeight="1" x14ac:dyDescent="0.4">
      <c r="B199" s="274">
        <v>5</v>
      </c>
      <c r="C199" s="460">
        <v>13</v>
      </c>
      <c r="D199" s="334">
        <v>0</v>
      </c>
      <c r="E199" s="334">
        <f t="shared" si="20"/>
        <v>0</v>
      </c>
      <c r="F199" s="461">
        <f t="shared" si="21"/>
        <v>7.6999999999999999E-2</v>
      </c>
      <c r="G199" s="462">
        <f t="shared" si="22"/>
        <v>0</v>
      </c>
      <c r="H199" s="367"/>
      <c r="I199" s="367"/>
      <c r="J199" s="367"/>
      <c r="K199" s="367"/>
      <c r="L199" s="367"/>
      <c r="M199" s="367"/>
      <c r="N199" s="367"/>
      <c r="O199" s="367"/>
      <c r="P199" s="367"/>
      <c r="Q199" s="367"/>
      <c r="R199" s="367"/>
      <c r="S199" s="367"/>
      <c r="T199" s="367"/>
      <c r="U199" s="367"/>
      <c r="V199" s="367"/>
      <c r="W199" s="367"/>
      <c r="X199" s="367"/>
      <c r="Y199" s="367"/>
      <c r="Z199" s="367"/>
      <c r="AA199" s="367"/>
      <c r="AB199" s="367"/>
    </row>
    <row r="200" spans="1:28" ht="16.5" customHeight="1" x14ac:dyDescent="0.4">
      <c r="B200" s="274">
        <v>6</v>
      </c>
      <c r="C200" s="460">
        <v>13</v>
      </c>
      <c r="D200" s="334">
        <v>0</v>
      </c>
      <c r="E200" s="334">
        <f t="shared" si="20"/>
        <v>0</v>
      </c>
      <c r="F200" s="461">
        <f t="shared" si="21"/>
        <v>7.6999999999999999E-2</v>
      </c>
      <c r="G200" s="462">
        <f t="shared" si="22"/>
        <v>0</v>
      </c>
      <c r="H200" s="367"/>
      <c r="I200" s="367"/>
      <c r="J200" s="367"/>
      <c r="K200" s="367"/>
      <c r="L200" s="367"/>
      <c r="M200" s="367"/>
      <c r="N200" s="367"/>
      <c r="O200" s="367"/>
      <c r="P200" s="367"/>
      <c r="Q200" s="367"/>
      <c r="R200" s="367"/>
      <c r="S200" s="367"/>
      <c r="T200" s="367"/>
      <c r="U200" s="367"/>
      <c r="V200" s="367"/>
      <c r="W200" s="367"/>
      <c r="X200" s="367"/>
      <c r="Y200" s="367"/>
      <c r="Z200" s="367"/>
      <c r="AA200" s="367"/>
      <c r="AB200" s="367"/>
    </row>
    <row r="201" spans="1:28" ht="16.5" customHeight="1" x14ac:dyDescent="0.4">
      <c r="B201" s="274">
        <v>7</v>
      </c>
      <c r="C201" s="460">
        <v>13</v>
      </c>
      <c r="D201" s="334">
        <v>0</v>
      </c>
      <c r="E201" s="334">
        <f t="shared" si="20"/>
        <v>0</v>
      </c>
      <c r="F201" s="461">
        <f t="shared" si="21"/>
        <v>7.6999999999999999E-2</v>
      </c>
      <c r="G201" s="462">
        <f t="shared" si="22"/>
        <v>0</v>
      </c>
      <c r="H201" s="367"/>
      <c r="I201" s="367"/>
      <c r="J201" s="367"/>
      <c r="K201" s="367"/>
      <c r="L201" s="367"/>
      <c r="M201" s="367"/>
      <c r="N201" s="367"/>
      <c r="O201" s="367"/>
      <c r="P201" s="367"/>
      <c r="Q201" s="367"/>
      <c r="R201" s="367"/>
      <c r="S201" s="367"/>
      <c r="T201" s="367"/>
      <c r="U201" s="367"/>
      <c r="V201" s="367"/>
      <c r="W201" s="367"/>
      <c r="X201" s="367"/>
      <c r="Y201" s="367"/>
      <c r="Z201" s="367"/>
      <c r="AA201" s="367"/>
      <c r="AB201" s="367"/>
    </row>
    <row r="202" spans="1:28" ht="16.5" customHeight="1" x14ac:dyDescent="0.4">
      <c r="B202" s="274">
        <v>8</v>
      </c>
      <c r="C202" s="460">
        <v>13</v>
      </c>
      <c r="D202" s="334">
        <v>0</v>
      </c>
      <c r="E202" s="334">
        <f t="shared" si="20"/>
        <v>0</v>
      </c>
      <c r="F202" s="461">
        <f t="shared" si="21"/>
        <v>7.6999999999999999E-2</v>
      </c>
      <c r="G202" s="462">
        <f t="shared" si="22"/>
        <v>0</v>
      </c>
      <c r="H202" s="367"/>
      <c r="I202" s="367"/>
      <c r="J202" s="367"/>
      <c r="K202" s="367"/>
      <c r="L202" s="367"/>
      <c r="M202" s="367"/>
      <c r="N202" s="367"/>
      <c r="O202" s="367"/>
      <c r="P202" s="367"/>
      <c r="Q202" s="367"/>
      <c r="R202" s="367"/>
      <c r="S202" s="367"/>
      <c r="T202" s="367"/>
      <c r="U202" s="367"/>
      <c r="V202" s="367"/>
      <c r="W202" s="367"/>
      <c r="X202" s="367"/>
      <c r="Y202" s="367"/>
      <c r="Z202" s="367"/>
      <c r="AA202" s="367"/>
      <c r="AB202" s="367"/>
    </row>
    <row r="203" spans="1:28" ht="16.5" customHeight="1" x14ac:dyDescent="0.4">
      <c r="B203" s="274">
        <v>9</v>
      </c>
      <c r="C203" s="460">
        <v>13</v>
      </c>
      <c r="D203" s="334">
        <v>0</v>
      </c>
      <c r="E203" s="334">
        <f t="shared" si="20"/>
        <v>0</v>
      </c>
      <c r="F203" s="461">
        <f t="shared" si="21"/>
        <v>7.6999999999999999E-2</v>
      </c>
      <c r="G203" s="462">
        <f t="shared" si="22"/>
        <v>0</v>
      </c>
      <c r="H203" s="367"/>
      <c r="I203" s="367"/>
      <c r="J203" s="367"/>
      <c r="K203" s="367"/>
      <c r="L203" s="367"/>
      <c r="M203" s="367"/>
      <c r="N203" s="367"/>
      <c r="O203" s="367"/>
      <c r="P203" s="367"/>
      <c r="Q203" s="367"/>
      <c r="R203" s="367"/>
      <c r="S203" s="367"/>
      <c r="T203" s="367"/>
      <c r="U203" s="367"/>
      <c r="V203" s="367"/>
      <c r="W203" s="367"/>
      <c r="X203" s="367"/>
      <c r="Y203" s="367"/>
      <c r="Z203" s="367"/>
      <c r="AA203" s="367"/>
      <c r="AB203" s="367"/>
    </row>
    <row r="204" spans="1:28" ht="16.5" customHeight="1" x14ac:dyDescent="0.4">
      <c r="B204" s="274">
        <v>10</v>
      </c>
      <c r="C204" s="460">
        <v>13</v>
      </c>
      <c r="D204" s="334">
        <v>0</v>
      </c>
      <c r="E204" s="334">
        <f t="shared" si="20"/>
        <v>0</v>
      </c>
      <c r="F204" s="461">
        <f t="shared" si="21"/>
        <v>7.6999999999999999E-2</v>
      </c>
      <c r="G204" s="462">
        <f t="shared" si="22"/>
        <v>0</v>
      </c>
      <c r="H204" s="367"/>
      <c r="I204" s="367"/>
      <c r="J204" s="367"/>
      <c r="K204" s="367"/>
      <c r="L204" s="367"/>
      <c r="M204" s="367"/>
      <c r="N204" s="367"/>
      <c r="O204" s="367"/>
      <c r="P204" s="367"/>
      <c r="Q204" s="367"/>
      <c r="R204" s="367"/>
      <c r="S204" s="367"/>
      <c r="T204" s="367"/>
      <c r="U204" s="367"/>
      <c r="V204" s="367"/>
      <c r="W204" s="367"/>
      <c r="X204" s="367"/>
      <c r="Y204" s="367"/>
      <c r="Z204" s="367"/>
      <c r="AA204" s="367"/>
      <c r="AB204" s="367"/>
    </row>
    <row r="205" spans="1:28" ht="16.5" customHeight="1" x14ac:dyDescent="0.4">
      <c r="B205" s="274">
        <v>11</v>
      </c>
      <c r="C205" s="460">
        <v>13</v>
      </c>
      <c r="D205" s="334">
        <v>0</v>
      </c>
      <c r="E205" s="334">
        <f t="shared" si="20"/>
        <v>0</v>
      </c>
      <c r="F205" s="461">
        <f t="shared" si="21"/>
        <v>7.6999999999999999E-2</v>
      </c>
      <c r="G205" s="462">
        <f t="shared" si="22"/>
        <v>0</v>
      </c>
      <c r="H205" s="367"/>
      <c r="I205" s="367"/>
      <c r="J205" s="367"/>
      <c r="K205" s="367"/>
      <c r="L205" s="367"/>
      <c r="M205" s="367"/>
      <c r="N205" s="367"/>
      <c r="O205" s="367"/>
      <c r="P205" s="367"/>
      <c r="Q205" s="367"/>
      <c r="R205" s="367"/>
      <c r="S205" s="367"/>
      <c r="T205" s="367"/>
      <c r="U205" s="367"/>
      <c r="V205" s="367"/>
      <c r="W205" s="367"/>
      <c r="X205" s="367"/>
      <c r="Y205" s="367"/>
      <c r="Z205" s="367"/>
      <c r="AA205" s="367"/>
      <c r="AB205" s="367"/>
    </row>
    <row r="206" spans="1:28" ht="16.5" customHeight="1" x14ac:dyDescent="0.4">
      <c r="B206" s="274">
        <v>12</v>
      </c>
      <c r="C206" s="460">
        <v>13</v>
      </c>
      <c r="D206" s="334">
        <v>0</v>
      </c>
      <c r="E206" s="334">
        <f t="shared" si="20"/>
        <v>0</v>
      </c>
      <c r="F206" s="461">
        <f t="shared" si="21"/>
        <v>7.6999999999999999E-2</v>
      </c>
      <c r="G206" s="462">
        <f t="shared" si="22"/>
        <v>0</v>
      </c>
      <c r="H206" s="367"/>
      <c r="I206" s="367"/>
      <c r="J206" s="367"/>
      <c r="K206" s="367"/>
      <c r="L206" s="367"/>
      <c r="M206" s="367"/>
      <c r="N206" s="367"/>
      <c r="O206" s="367"/>
      <c r="P206" s="367"/>
      <c r="Q206" s="367"/>
      <c r="R206" s="367"/>
      <c r="S206" s="367"/>
      <c r="T206" s="367"/>
      <c r="U206" s="367"/>
      <c r="V206" s="367"/>
      <c r="W206" s="367"/>
      <c r="X206" s="367"/>
      <c r="Y206" s="367"/>
      <c r="Z206" s="367"/>
      <c r="AA206" s="367"/>
      <c r="AB206" s="367"/>
    </row>
    <row r="207" spans="1:28" ht="16.5" customHeight="1" x14ac:dyDescent="0.4">
      <c r="B207" s="274">
        <v>13</v>
      </c>
      <c r="C207" s="460">
        <v>13</v>
      </c>
      <c r="D207" s="334">
        <v>0</v>
      </c>
      <c r="E207" s="334">
        <f t="shared" si="20"/>
        <v>0</v>
      </c>
      <c r="F207" s="461">
        <f t="shared" si="21"/>
        <v>7.6999999999999999E-2</v>
      </c>
      <c r="G207" s="462">
        <f t="shared" si="22"/>
        <v>0</v>
      </c>
      <c r="H207" s="367"/>
      <c r="I207" s="367"/>
      <c r="J207" s="367"/>
      <c r="K207" s="367"/>
      <c r="L207" s="367"/>
      <c r="M207" s="367"/>
      <c r="N207" s="367"/>
      <c r="O207" s="367"/>
      <c r="P207" s="367"/>
      <c r="Q207" s="367"/>
      <c r="R207" s="367"/>
      <c r="S207" s="367"/>
      <c r="T207" s="367"/>
      <c r="U207" s="367"/>
      <c r="V207" s="367"/>
      <c r="W207" s="367"/>
      <c r="X207" s="367"/>
      <c r="Y207" s="367"/>
      <c r="Z207" s="367"/>
      <c r="AA207" s="367"/>
      <c r="AB207" s="367"/>
    </row>
    <row r="208" spans="1:28" ht="16.5" customHeight="1" x14ac:dyDescent="0.4">
      <c r="B208" s="274">
        <v>14</v>
      </c>
      <c r="C208" s="460">
        <v>13</v>
      </c>
      <c r="D208" s="334">
        <v>0</v>
      </c>
      <c r="E208" s="334">
        <f t="shared" si="20"/>
        <v>0</v>
      </c>
      <c r="F208" s="461">
        <f t="shared" si="21"/>
        <v>7.6999999999999999E-2</v>
      </c>
      <c r="G208" s="462">
        <f t="shared" si="22"/>
        <v>0</v>
      </c>
      <c r="H208" s="367"/>
      <c r="I208" s="367"/>
      <c r="J208" s="367"/>
      <c r="K208" s="367"/>
      <c r="L208" s="367"/>
      <c r="M208" s="367"/>
      <c r="N208" s="367"/>
      <c r="O208" s="367"/>
      <c r="P208" s="367"/>
      <c r="Q208" s="367"/>
      <c r="R208" s="367"/>
      <c r="S208" s="367"/>
      <c r="T208" s="367"/>
      <c r="U208" s="367"/>
      <c r="V208" s="367"/>
      <c r="W208" s="367"/>
      <c r="X208" s="367"/>
      <c r="Y208" s="367"/>
      <c r="Z208" s="367"/>
      <c r="AA208" s="367"/>
      <c r="AB208" s="367"/>
    </row>
    <row r="209" spans="1:28" ht="16.5" customHeight="1" x14ac:dyDescent="0.4">
      <c r="B209" s="274">
        <v>15</v>
      </c>
      <c r="C209" s="460">
        <v>13</v>
      </c>
      <c r="D209" s="334">
        <v>0</v>
      </c>
      <c r="E209" s="334">
        <f t="shared" si="20"/>
        <v>0</v>
      </c>
      <c r="F209" s="461">
        <f t="shared" si="21"/>
        <v>7.6999999999999999E-2</v>
      </c>
      <c r="G209" s="462">
        <f t="shared" si="22"/>
        <v>0</v>
      </c>
      <c r="H209" s="367"/>
      <c r="I209" s="367"/>
      <c r="J209" s="367"/>
      <c r="K209" s="367"/>
      <c r="L209" s="367"/>
      <c r="M209" s="367"/>
      <c r="N209" s="367"/>
      <c r="O209" s="367"/>
      <c r="P209" s="367"/>
      <c r="Q209" s="367"/>
      <c r="R209" s="367"/>
      <c r="S209" s="367"/>
      <c r="T209" s="367"/>
      <c r="U209" s="367"/>
      <c r="V209" s="367"/>
      <c r="W209" s="367"/>
      <c r="X209" s="367"/>
      <c r="Y209" s="367"/>
      <c r="Z209" s="367"/>
      <c r="AA209" s="367"/>
      <c r="AB209" s="367"/>
    </row>
    <row r="210" spans="1:28" ht="16.5" customHeight="1" x14ac:dyDescent="0.4">
      <c r="B210" s="274">
        <v>16</v>
      </c>
      <c r="C210" s="460">
        <v>13</v>
      </c>
      <c r="D210" s="334">
        <v>0</v>
      </c>
      <c r="E210" s="334">
        <f t="shared" si="20"/>
        <v>0</v>
      </c>
      <c r="F210" s="461">
        <f t="shared" si="21"/>
        <v>7.6999999999999999E-2</v>
      </c>
      <c r="G210" s="462">
        <f t="shared" si="22"/>
        <v>0</v>
      </c>
      <c r="H210" s="367"/>
      <c r="I210" s="367"/>
      <c r="J210" s="367"/>
      <c r="K210" s="367"/>
      <c r="L210" s="367"/>
      <c r="M210" s="367"/>
      <c r="N210" s="367"/>
      <c r="O210" s="367"/>
      <c r="P210" s="367"/>
      <c r="Q210" s="367"/>
      <c r="R210" s="367"/>
      <c r="S210" s="367"/>
      <c r="T210" s="367"/>
      <c r="U210" s="367"/>
      <c r="V210" s="367"/>
      <c r="W210" s="367"/>
      <c r="X210" s="367"/>
      <c r="Y210" s="367"/>
      <c r="Z210" s="367"/>
      <c r="AA210" s="367"/>
      <c r="AB210" s="367"/>
    </row>
    <row r="211" spans="1:28" ht="16.5" customHeight="1" x14ac:dyDescent="0.4">
      <c r="B211" s="274">
        <v>17</v>
      </c>
      <c r="C211" s="460">
        <v>13</v>
      </c>
      <c r="D211" s="334">
        <v>0</v>
      </c>
      <c r="E211" s="334">
        <f t="shared" si="20"/>
        <v>0</v>
      </c>
      <c r="F211" s="461">
        <f t="shared" si="21"/>
        <v>7.6999999999999999E-2</v>
      </c>
      <c r="G211" s="462">
        <f t="shared" si="22"/>
        <v>0</v>
      </c>
      <c r="H211" s="367"/>
      <c r="I211" s="367"/>
      <c r="J211" s="367"/>
      <c r="K211" s="367"/>
      <c r="L211" s="367"/>
      <c r="M211" s="367"/>
      <c r="N211" s="367"/>
      <c r="O211" s="367"/>
      <c r="P211" s="367"/>
      <c r="Q211" s="367"/>
      <c r="R211" s="367"/>
      <c r="S211" s="367"/>
      <c r="T211" s="367"/>
      <c r="U211" s="367"/>
      <c r="V211" s="367"/>
      <c r="W211" s="367"/>
      <c r="X211" s="367"/>
      <c r="Y211" s="367"/>
      <c r="Z211" s="367"/>
      <c r="AA211" s="367"/>
      <c r="AB211" s="367"/>
    </row>
    <row r="212" spans="1:28" ht="16.5" customHeight="1" x14ac:dyDescent="0.4">
      <c r="B212" s="274">
        <v>18</v>
      </c>
      <c r="C212" s="460">
        <v>13</v>
      </c>
      <c r="D212" s="334">
        <v>0</v>
      </c>
      <c r="E212" s="334">
        <f t="shared" si="20"/>
        <v>0</v>
      </c>
      <c r="F212" s="461">
        <f t="shared" si="21"/>
        <v>7.6999999999999999E-2</v>
      </c>
      <c r="G212" s="462">
        <f t="shared" si="22"/>
        <v>0</v>
      </c>
      <c r="H212" s="367"/>
      <c r="I212" s="367"/>
      <c r="J212" s="367"/>
      <c r="K212" s="367"/>
      <c r="L212" s="367"/>
      <c r="M212" s="367"/>
      <c r="N212" s="367"/>
      <c r="O212" s="367"/>
      <c r="P212" s="367"/>
      <c r="Q212" s="367"/>
      <c r="R212" s="367"/>
      <c r="S212" s="367"/>
      <c r="T212" s="367"/>
      <c r="U212" s="367"/>
      <c r="V212" s="367"/>
      <c r="W212" s="367"/>
      <c r="X212" s="367"/>
      <c r="Y212" s="367"/>
      <c r="Z212" s="367"/>
      <c r="AA212" s="367"/>
      <c r="AB212" s="367"/>
    </row>
    <row r="213" spans="1:28" ht="16.5" customHeight="1" x14ac:dyDescent="0.4">
      <c r="B213" s="274">
        <v>19</v>
      </c>
      <c r="C213" s="460">
        <v>13</v>
      </c>
      <c r="D213" s="334">
        <v>0</v>
      </c>
      <c r="E213" s="334">
        <f t="shared" si="20"/>
        <v>0</v>
      </c>
      <c r="F213" s="461">
        <f t="shared" si="21"/>
        <v>7.6999999999999999E-2</v>
      </c>
      <c r="G213" s="462">
        <f t="shared" si="22"/>
        <v>0</v>
      </c>
      <c r="H213" s="367"/>
      <c r="I213" s="367"/>
      <c r="J213" s="367"/>
      <c r="K213" s="367"/>
      <c r="L213" s="367"/>
      <c r="M213" s="367"/>
      <c r="N213" s="367"/>
      <c r="O213" s="367"/>
      <c r="P213" s="367"/>
      <c r="Q213" s="367"/>
      <c r="R213" s="367"/>
      <c r="S213" s="367"/>
      <c r="T213" s="367"/>
      <c r="U213" s="367"/>
      <c r="V213" s="367"/>
      <c r="W213" s="367"/>
      <c r="X213" s="367"/>
      <c r="Y213" s="367"/>
      <c r="Z213" s="367"/>
      <c r="AA213" s="367"/>
      <c r="AB213" s="367"/>
    </row>
    <row r="214" spans="1:28" ht="16.5" customHeight="1" x14ac:dyDescent="0.4">
      <c r="B214" s="274">
        <v>20</v>
      </c>
      <c r="C214" s="460">
        <v>13</v>
      </c>
      <c r="D214" s="334">
        <v>0</v>
      </c>
      <c r="E214" s="334">
        <f t="shared" si="20"/>
        <v>0</v>
      </c>
      <c r="F214" s="461">
        <f t="shared" si="21"/>
        <v>7.6999999999999999E-2</v>
      </c>
      <c r="G214" s="462">
        <f t="shared" si="22"/>
        <v>0</v>
      </c>
      <c r="H214" s="367"/>
      <c r="I214" s="367"/>
      <c r="J214" s="367"/>
      <c r="K214" s="367"/>
      <c r="L214" s="367"/>
      <c r="M214" s="367"/>
      <c r="N214" s="367"/>
      <c r="O214" s="367"/>
      <c r="P214" s="367"/>
      <c r="Q214" s="367"/>
      <c r="R214" s="367"/>
      <c r="S214" s="367"/>
      <c r="T214" s="367"/>
      <c r="U214" s="367"/>
      <c r="V214" s="367"/>
      <c r="W214" s="367"/>
      <c r="X214" s="367"/>
      <c r="Y214" s="367"/>
      <c r="Z214" s="367"/>
      <c r="AA214" s="367"/>
      <c r="AB214" s="367"/>
    </row>
    <row r="215" spans="1:28" ht="16.5" customHeight="1" x14ac:dyDescent="0.4">
      <c r="B215" s="274">
        <v>21</v>
      </c>
      <c r="C215" s="460">
        <v>13</v>
      </c>
      <c r="D215" s="334">
        <v>0</v>
      </c>
      <c r="E215" s="334">
        <f t="shared" si="20"/>
        <v>0</v>
      </c>
      <c r="F215" s="461">
        <f t="shared" si="21"/>
        <v>7.6999999999999999E-2</v>
      </c>
      <c r="G215" s="462">
        <f t="shared" si="22"/>
        <v>0</v>
      </c>
      <c r="H215" s="367"/>
      <c r="I215" s="367"/>
      <c r="J215" s="367"/>
      <c r="K215" s="367"/>
      <c r="L215" s="367"/>
      <c r="M215" s="367"/>
      <c r="N215" s="367"/>
      <c r="O215" s="367"/>
      <c r="P215" s="367"/>
      <c r="Q215" s="367"/>
      <c r="R215" s="367"/>
      <c r="S215" s="367"/>
      <c r="T215" s="367"/>
      <c r="U215" s="367"/>
      <c r="V215" s="367"/>
      <c r="W215" s="367"/>
      <c r="X215" s="367"/>
      <c r="Y215" s="367"/>
      <c r="Z215" s="367"/>
      <c r="AA215" s="367"/>
      <c r="AB215" s="367"/>
    </row>
    <row r="216" spans="1:28" ht="16.5" customHeight="1" x14ac:dyDescent="0.4">
      <c r="B216" s="274">
        <v>22</v>
      </c>
      <c r="C216" s="460">
        <v>13</v>
      </c>
      <c r="D216" s="334">
        <v>0</v>
      </c>
      <c r="E216" s="334">
        <f t="shared" si="20"/>
        <v>0</v>
      </c>
      <c r="F216" s="461">
        <f t="shared" si="21"/>
        <v>7.6999999999999999E-2</v>
      </c>
      <c r="G216" s="462">
        <f t="shared" si="22"/>
        <v>0</v>
      </c>
      <c r="H216" s="367"/>
      <c r="I216" s="367"/>
      <c r="J216" s="367"/>
      <c r="K216" s="367"/>
      <c r="L216" s="367"/>
      <c r="M216" s="367"/>
      <c r="N216" s="367"/>
      <c r="O216" s="367"/>
      <c r="P216" s="367"/>
      <c r="Q216" s="367"/>
      <c r="R216" s="367"/>
      <c r="S216" s="367"/>
      <c r="T216" s="367"/>
      <c r="U216" s="367"/>
      <c r="V216" s="367"/>
      <c r="W216" s="367"/>
      <c r="X216" s="367"/>
      <c r="Y216" s="367"/>
      <c r="Z216" s="367"/>
      <c r="AA216" s="367"/>
      <c r="AB216" s="367"/>
    </row>
    <row r="217" spans="1:28" ht="16.5" customHeight="1" x14ac:dyDescent="0.4">
      <c r="B217" s="457" t="s">
        <v>735</v>
      </c>
      <c r="C217" s="375"/>
      <c r="D217" s="375"/>
      <c r="E217" s="375"/>
      <c r="F217" s="375"/>
      <c r="G217" s="375"/>
      <c r="H217" s="367"/>
      <c r="I217" s="367"/>
      <c r="J217" s="367"/>
      <c r="K217" s="367"/>
      <c r="L217" s="367"/>
      <c r="M217" s="367"/>
      <c r="N217" s="367"/>
      <c r="O217" s="367"/>
      <c r="P217" s="367"/>
      <c r="Q217" s="367"/>
      <c r="R217" s="367"/>
      <c r="S217" s="367"/>
      <c r="T217" s="367"/>
      <c r="U217" s="367"/>
      <c r="V217" s="367"/>
      <c r="W217" s="367"/>
      <c r="X217" s="367"/>
      <c r="Y217" s="367"/>
      <c r="Z217" s="367"/>
      <c r="AA217" s="367"/>
      <c r="AB217" s="367"/>
    </row>
    <row r="218" spans="1:28" ht="16.5" customHeight="1" x14ac:dyDescent="0.4">
      <c r="B218" s="457" t="s">
        <v>736</v>
      </c>
      <c r="C218" s="375"/>
      <c r="D218" s="375"/>
      <c r="E218" s="375"/>
      <c r="F218" s="375"/>
      <c r="G218" s="375"/>
      <c r="H218" s="367"/>
      <c r="I218" s="367"/>
      <c r="J218" s="367"/>
      <c r="K218" s="367"/>
      <c r="L218" s="367"/>
      <c r="M218" s="367"/>
      <c r="N218" s="367"/>
      <c r="O218" s="367"/>
      <c r="P218" s="367"/>
      <c r="Q218" s="367"/>
      <c r="R218" s="367"/>
      <c r="S218" s="367"/>
      <c r="T218" s="367"/>
      <c r="U218" s="367"/>
      <c r="V218" s="367"/>
      <c r="W218" s="367"/>
      <c r="X218" s="367"/>
      <c r="Y218" s="367"/>
      <c r="Z218" s="367"/>
      <c r="AA218" s="367"/>
      <c r="AB218" s="367"/>
    </row>
    <row r="219" spans="1:28" ht="16.5" customHeight="1" x14ac:dyDescent="0.4">
      <c r="H219" s="66"/>
      <c r="I219" s="66"/>
      <c r="J219" s="66"/>
      <c r="K219" s="66"/>
    </row>
    <row r="220" spans="1:28" ht="16.5" customHeight="1" x14ac:dyDescent="0.4">
      <c r="B220" s="453"/>
      <c r="C220" s="454"/>
      <c r="D220" s="464"/>
      <c r="E220" s="464"/>
      <c r="F220" s="464"/>
      <c r="G220" s="455"/>
      <c r="H220" s="454"/>
      <c r="I220" s="454"/>
      <c r="J220" s="454"/>
      <c r="K220" s="456"/>
      <c r="L220" s="456"/>
      <c r="M220" s="456"/>
      <c r="N220" s="456"/>
      <c r="O220" s="456"/>
      <c r="P220" s="454"/>
      <c r="Q220" s="456"/>
      <c r="R220" s="456"/>
      <c r="S220" s="456"/>
      <c r="T220" s="456"/>
      <c r="U220" s="454"/>
      <c r="V220" s="454"/>
      <c r="W220" s="454"/>
      <c r="X220" s="454"/>
      <c r="Y220" s="454"/>
      <c r="Z220" s="454"/>
      <c r="AA220" s="454"/>
      <c r="AB220" s="454"/>
    </row>
    <row r="222" spans="1:28" ht="16.5" customHeight="1" x14ac:dyDescent="0.4">
      <c r="AB222" s="445" t="s">
        <v>766</v>
      </c>
    </row>
    <row r="223" spans="1:28" ht="16.5" customHeight="1" x14ac:dyDescent="0.4">
      <c r="A223" s="39">
        <v>8</v>
      </c>
      <c r="B223" s="417" t="s">
        <v>682</v>
      </c>
      <c r="C223" s="417" t="s">
        <v>1</v>
      </c>
      <c r="D223" s="448" t="s">
        <v>408</v>
      </c>
      <c r="E223" s="448" t="s">
        <v>643</v>
      </c>
      <c r="F223" s="459" t="s">
        <v>680</v>
      </c>
      <c r="G223" s="300" t="s">
        <v>681</v>
      </c>
      <c r="H223" s="300">
        <v>3</v>
      </c>
      <c r="I223" s="300">
        <v>4</v>
      </c>
      <c r="J223" s="300">
        <v>5</v>
      </c>
      <c r="K223" s="300">
        <v>6</v>
      </c>
      <c r="L223" s="300">
        <v>7</v>
      </c>
      <c r="M223" s="300">
        <v>8</v>
      </c>
      <c r="N223" s="300">
        <v>9</v>
      </c>
      <c r="O223" s="300">
        <v>10</v>
      </c>
      <c r="P223" s="300">
        <v>11</v>
      </c>
      <c r="Q223" s="300">
        <v>12</v>
      </c>
      <c r="R223" s="300">
        <v>13</v>
      </c>
      <c r="S223" s="300">
        <v>14</v>
      </c>
      <c r="T223" s="300">
        <v>15</v>
      </c>
      <c r="U223" s="300">
        <v>16</v>
      </c>
      <c r="V223" s="300">
        <v>17</v>
      </c>
      <c r="W223" s="300">
        <v>18</v>
      </c>
      <c r="X223" s="300">
        <v>19</v>
      </c>
      <c r="Y223" s="300">
        <v>20</v>
      </c>
      <c r="Z223" s="300">
        <v>21</v>
      </c>
      <c r="AA223" s="300">
        <v>22</v>
      </c>
      <c r="AB223" s="438" t="s">
        <v>767</v>
      </c>
    </row>
    <row r="224" spans="1:28" ht="16.5" customHeight="1" x14ac:dyDescent="0.4">
      <c r="B224" s="274">
        <v>3</v>
      </c>
      <c r="C224" s="460">
        <v>15</v>
      </c>
      <c r="D224" s="334">
        <f t="array" ref="D224:D243">TRANSPOSE(C13:V13)</f>
        <v>0</v>
      </c>
      <c r="E224" s="334">
        <f t="shared" ref="E224:E243" si="23">ROUNDDOWN($C$32*D224,0)</f>
        <v>0</v>
      </c>
      <c r="F224" s="461">
        <f t="shared" ref="F224:F243" si="24">ROUNDUP(1/C224,3)</f>
        <v>6.7000000000000004E-2</v>
      </c>
      <c r="G224" s="462">
        <f>ROUND(E224*F224,0)</f>
        <v>0</v>
      </c>
      <c r="H224" s="367"/>
      <c r="I224" s="367"/>
      <c r="J224" s="367"/>
      <c r="K224" s="367"/>
      <c r="L224" s="367"/>
      <c r="M224" s="367"/>
      <c r="N224" s="367"/>
      <c r="O224" s="367"/>
      <c r="P224" s="367"/>
      <c r="Q224" s="367"/>
      <c r="R224" s="367"/>
      <c r="S224" s="367"/>
      <c r="T224" s="367"/>
      <c r="U224" s="367"/>
      <c r="V224" s="367"/>
      <c r="W224" s="367"/>
      <c r="X224" s="367"/>
      <c r="Y224" s="367"/>
      <c r="Z224" s="367"/>
      <c r="AA224" s="367"/>
      <c r="AB224" s="367"/>
    </row>
    <row r="225" spans="2:28" ht="16.5" customHeight="1" x14ac:dyDescent="0.4">
      <c r="B225" s="274">
        <v>4</v>
      </c>
      <c r="C225" s="460">
        <v>15</v>
      </c>
      <c r="D225" s="334">
        <v>0</v>
      </c>
      <c r="E225" s="334">
        <f t="shared" si="23"/>
        <v>0</v>
      </c>
      <c r="F225" s="461">
        <f t="shared" si="24"/>
        <v>6.7000000000000004E-2</v>
      </c>
      <c r="G225" s="462">
        <f t="shared" ref="G225:G243" si="25">ROUND(E225*F225,0)</f>
        <v>0</v>
      </c>
      <c r="H225" s="367"/>
      <c r="I225" s="367"/>
      <c r="J225" s="367"/>
      <c r="K225" s="367"/>
      <c r="L225" s="367"/>
      <c r="M225" s="367"/>
      <c r="N225" s="367"/>
      <c r="O225" s="367"/>
      <c r="P225" s="367"/>
      <c r="Q225" s="367"/>
      <c r="R225" s="367"/>
      <c r="S225" s="367"/>
      <c r="T225" s="367"/>
      <c r="U225" s="367"/>
      <c r="V225" s="367"/>
      <c r="W225" s="367"/>
      <c r="X225" s="367"/>
      <c r="Y225" s="367"/>
      <c r="Z225" s="367"/>
      <c r="AA225" s="367"/>
      <c r="AB225" s="367"/>
    </row>
    <row r="226" spans="2:28" ht="16.5" customHeight="1" x14ac:dyDescent="0.4">
      <c r="B226" s="274">
        <v>5</v>
      </c>
      <c r="C226" s="460">
        <v>15</v>
      </c>
      <c r="D226" s="334">
        <v>0</v>
      </c>
      <c r="E226" s="334">
        <f t="shared" si="23"/>
        <v>0</v>
      </c>
      <c r="F226" s="461">
        <f t="shared" si="24"/>
        <v>6.7000000000000004E-2</v>
      </c>
      <c r="G226" s="462">
        <f t="shared" si="25"/>
        <v>0</v>
      </c>
      <c r="H226" s="367"/>
      <c r="I226" s="367"/>
      <c r="J226" s="367"/>
      <c r="K226" s="367"/>
      <c r="L226" s="367"/>
      <c r="M226" s="367"/>
      <c r="N226" s="367"/>
      <c r="O226" s="367"/>
      <c r="P226" s="367"/>
      <c r="Q226" s="367"/>
      <c r="R226" s="367"/>
      <c r="S226" s="367"/>
      <c r="T226" s="367"/>
      <c r="U226" s="367"/>
      <c r="V226" s="367"/>
      <c r="W226" s="367"/>
      <c r="X226" s="367"/>
      <c r="Y226" s="367"/>
      <c r="Z226" s="367"/>
      <c r="AA226" s="367"/>
      <c r="AB226" s="367"/>
    </row>
    <row r="227" spans="2:28" ht="16.5" customHeight="1" x14ac:dyDescent="0.4">
      <c r="B227" s="274">
        <v>6</v>
      </c>
      <c r="C227" s="460">
        <v>15</v>
      </c>
      <c r="D227" s="334">
        <v>0</v>
      </c>
      <c r="E227" s="334">
        <f t="shared" si="23"/>
        <v>0</v>
      </c>
      <c r="F227" s="461">
        <f t="shared" si="24"/>
        <v>6.7000000000000004E-2</v>
      </c>
      <c r="G227" s="462">
        <f t="shared" si="25"/>
        <v>0</v>
      </c>
      <c r="H227" s="367"/>
      <c r="I227" s="367"/>
      <c r="J227" s="367"/>
      <c r="K227" s="367"/>
      <c r="L227" s="367"/>
      <c r="M227" s="367"/>
      <c r="N227" s="367"/>
      <c r="O227" s="367"/>
      <c r="P227" s="367"/>
      <c r="Q227" s="367"/>
      <c r="R227" s="367"/>
      <c r="S227" s="367"/>
      <c r="T227" s="367"/>
      <c r="U227" s="367"/>
      <c r="V227" s="367"/>
      <c r="W227" s="367"/>
      <c r="X227" s="367"/>
      <c r="Y227" s="367"/>
      <c r="Z227" s="367"/>
      <c r="AA227" s="367"/>
      <c r="AB227" s="367"/>
    </row>
    <row r="228" spans="2:28" ht="16.5" customHeight="1" x14ac:dyDescent="0.4">
      <c r="B228" s="274">
        <v>7</v>
      </c>
      <c r="C228" s="460">
        <v>15</v>
      </c>
      <c r="D228" s="334">
        <v>0</v>
      </c>
      <c r="E228" s="334">
        <f t="shared" si="23"/>
        <v>0</v>
      </c>
      <c r="F228" s="461">
        <f t="shared" si="24"/>
        <v>6.7000000000000004E-2</v>
      </c>
      <c r="G228" s="462">
        <f t="shared" si="25"/>
        <v>0</v>
      </c>
      <c r="H228" s="367"/>
      <c r="I228" s="367"/>
      <c r="J228" s="367"/>
      <c r="K228" s="367"/>
      <c r="L228" s="367"/>
      <c r="M228" s="367"/>
      <c r="N228" s="367"/>
      <c r="O228" s="367"/>
      <c r="P228" s="367"/>
      <c r="Q228" s="367"/>
      <c r="R228" s="367"/>
      <c r="S228" s="367"/>
      <c r="T228" s="367"/>
      <c r="U228" s="367"/>
      <c r="V228" s="367"/>
      <c r="W228" s="367"/>
      <c r="X228" s="367"/>
      <c r="Y228" s="367"/>
      <c r="Z228" s="367"/>
      <c r="AA228" s="367"/>
      <c r="AB228" s="367"/>
    </row>
    <row r="229" spans="2:28" ht="16.5" customHeight="1" x14ac:dyDescent="0.4">
      <c r="B229" s="274">
        <v>8</v>
      </c>
      <c r="C229" s="460">
        <v>15</v>
      </c>
      <c r="D229" s="334">
        <v>0</v>
      </c>
      <c r="E229" s="334">
        <f t="shared" si="23"/>
        <v>0</v>
      </c>
      <c r="F229" s="461">
        <f t="shared" si="24"/>
        <v>6.7000000000000004E-2</v>
      </c>
      <c r="G229" s="462">
        <f t="shared" si="25"/>
        <v>0</v>
      </c>
      <c r="H229" s="367"/>
      <c r="I229" s="367"/>
      <c r="J229" s="367"/>
      <c r="K229" s="367"/>
      <c r="L229" s="367"/>
      <c r="M229" s="367"/>
      <c r="N229" s="367"/>
      <c r="O229" s="367"/>
      <c r="P229" s="367"/>
      <c r="Q229" s="367"/>
      <c r="R229" s="367"/>
      <c r="S229" s="367"/>
      <c r="T229" s="367"/>
      <c r="U229" s="367"/>
      <c r="V229" s="367"/>
      <c r="W229" s="367"/>
      <c r="X229" s="367"/>
      <c r="Y229" s="367"/>
      <c r="Z229" s="367"/>
      <c r="AA229" s="367"/>
      <c r="AB229" s="367"/>
    </row>
    <row r="230" spans="2:28" ht="16.5" customHeight="1" x14ac:dyDescent="0.4">
      <c r="B230" s="274">
        <v>9</v>
      </c>
      <c r="C230" s="460">
        <v>15</v>
      </c>
      <c r="D230" s="334">
        <v>0</v>
      </c>
      <c r="E230" s="334">
        <f t="shared" si="23"/>
        <v>0</v>
      </c>
      <c r="F230" s="461">
        <f t="shared" si="24"/>
        <v>6.7000000000000004E-2</v>
      </c>
      <c r="G230" s="462">
        <f t="shared" si="25"/>
        <v>0</v>
      </c>
      <c r="H230" s="367"/>
      <c r="I230" s="367"/>
      <c r="J230" s="367"/>
      <c r="K230" s="367"/>
      <c r="L230" s="367"/>
      <c r="M230" s="367"/>
      <c r="N230" s="367"/>
      <c r="O230" s="367"/>
      <c r="P230" s="367"/>
      <c r="Q230" s="367"/>
      <c r="R230" s="367"/>
      <c r="S230" s="367"/>
      <c r="T230" s="367"/>
      <c r="U230" s="367"/>
      <c r="V230" s="367"/>
      <c r="W230" s="367"/>
      <c r="X230" s="367"/>
      <c r="Y230" s="367"/>
      <c r="Z230" s="367"/>
      <c r="AA230" s="367"/>
      <c r="AB230" s="367"/>
    </row>
    <row r="231" spans="2:28" ht="16.5" customHeight="1" x14ac:dyDescent="0.4">
      <c r="B231" s="274">
        <v>10</v>
      </c>
      <c r="C231" s="460">
        <v>15</v>
      </c>
      <c r="D231" s="334">
        <v>0</v>
      </c>
      <c r="E231" s="334">
        <f t="shared" si="23"/>
        <v>0</v>
      </c>
      <c r="F231" s="461">
        <f t="shared" si="24"/>
        <v>6.7000000000000004E-2</v>
      </c>
      <c r="G231" s="462">
        <f t="shared" si="25"/>
        <v>0</v>
      </c>
      <c r="H231" s="367"/>
      <c r="I231" s="367"/>
      <c r="J231" s="367"/>
      <c r="K231" s="367"/>
      <c r="L231" s="367"/>
      <c r="M231" s="367"/>
      <c r="N231" s="367"/>
      <c r="O231" s="367"/>
      <c r="P231" s="367"/>
      <c r="Q231" s="367"/>
      <c r="R231" s="367"/>
      <c r="S231" s="367"/>
      <c r="T231" s="367"/>
      <c r="U231" s="367"/>
      <c r="V231" s="367"/>
      <c r="W231" s="367"/>
      <c r="X231" s="367"/>
      <c r="Y231" s="367"/>
      <c r="Z231" s="367"/>
      <c r="AA231" s="367"/>
      <c r="AB231" s="367"/>
    </row>
    <row r="232" spans="2:28" ht="16.5" customHeight="1" x14ac:dyDescent="0.4">
      <c r="B232" s="274">
        <v>11</v>
      </c>
      <c r="C232" s="460">
        <v>15</v>
      </c>
      <c r="D232" s="334">
        <v>0</v>
      </c>
      <c r="E232" s="334">
        <f t="shared" si="23"/>
        <v>0</v>
      </c>
      <c r="F232" s="461">
        <f t="shared" si="24"/>
        <v>6.7000000000000004E-2</v>
      </c>
      <c r="G232" s="462">
        <f t="shared" si="25"/>
        <v>0</v>
      </c>
      <c r="H232" s="367"/>
      <c r="I232" s="367"/>
      <c r="J232" s="367"/>
      <c r="K232" s="367"/>
      <c r="L232" s="367"/>
      <c r="M232" s="367"/>
      <c r="N232" s="367"/>
      <c r="O232" s="367"/>
      <c r="P232" s="367"/>
      <c r="Q232" s="367"/>
      <c r="R232" s="367"/>
      <c r="S232" s="367"/>
      <c r="T232" s="367"/>
      <c r="U232" s="367"/>
      <c r="V232" s="367"/>
      <c r="W232" s="367"/>
      <c r="X232" s="367"/>
      <c r="Y232" s="367"/>
      <c r="Z232" s="367"/>
      <c r="AA232" s="367"/>
      <c r="AB232" s="367"/>
    </row>
    <row r="233" spans="2:28" ht="16.5" customHeight="1" x14ac:dyDescent="0.4">
      <c r="B233" s="274">
        <v>12</v>
      </c>
      <c r="C233" s="460">
        <v>15</v>
      </c>
      <c r="D233" s="334">
        <v>0</v>
      </c>
      <c r="E233" s="334">
        <f t="shared" si="23"/>
        <v>0</v>
      </c>
      <c r="F233" s="461">
        <f t="shared" si="24"/>
        <v>6.7000000000000004E-2</v>
      </c>
      <c r="G233" s="462">
        <f t="shared" si="25"/>
        <v>0</v>
      </c>
      <c r="H233" s="367"/>
      <c r="I233" s="367"/>
      <c r="J233" s="367"/>
      <c r="K233" s="367"/>
      <c r="L233" s="367"/>
      <c r="M233" s="367"/>
      <c r="N233" s="367"/>
      <c r="O233" s="367"/>
      <c r="P233" s="367"/>
      <c r="Q233" s="367"/>
      <c r="R233" s="367"/>
      <c r="S233" s="367"/>
      <c r="T233" s="367"/>
      <c r="U233" s="367"/>
      <c r="V233" s="367"/>
      <c r="W233" s="367"/>
      <c r="X233" s="367"/>
      <c r="Y233" s="367"/>
      <c r="Z233" s="367"/>
      <c r="AA233" s="367"/>
      <c r="AB233" s="367"/>
    </row>
    <row r="234" spans="2:28" ht="16.5" customHeight="1" x14ac:dyDescent="0.4">
      <c r="B234" s="274">
        <v>13</v>
      </c>
      <c r="C234" s="460">
        <v>15</v>
      </c>
      <c r="D234" s="334">
        <v>0</v>
      </c>
      <c r="E234" s="334">
        <f t="shared" si="23"/>
        <v>0</v>
      </c>
      <c r="F234" s="461">
        <f t="shared" si="24"/>
        <v>6.7000000000000004E-2</v>
      </c>
      <c r="G234" s="462">
        <f t="shared" si="25"/>
        <v>0</v>
      </c>
      <c r="H234" s="367"/>
      <c r="I234" s="367"/>
      <c r="J234" s="367"/>
      <c r="K234" s="367"/>
      <c r="L234" s="367"/>
      <c r="M234" s="367"/>
      <c r="N234" s="367"/>
      <c r="O234" s="367"/>
      <c r="P234" s="367"/>
      <c r="Q234" s="367"/>
      <c r="R234" s="367"/>
      <c r="S234" s="367"/>
      <c r="T234" s="367"/>
      <c r="U234" s="367"/>
      <c r="V234" s="367"/>
      <c r="W234" s="367"/>
      <c r="X234" s="367"/>
      <c r="Y234" s="367"/>
      <c r="Z234" s="367"/>
      <c r="AA234" s="367"/>
      <c r="AB234" s="367"/>
    </row>
    <row r="235" spans="2:28" ht="16.5" customHeight="1" x14ac:dyDescent="0.4">
      <c r="B235" s="274">
        <v>14</v>
      </c>
      <c r="C235" s="460">
        <v>15</v>
      </c>
      <c r="D235" s="334">
        <v>0</v>
      </c>
      <c r="E235" s="334">
        <f t="shared" si="23"/>
        <v>0</v>
      </c>
      <c r="F235" s="461">
        <f t="shared" si="24"/>
        <v>6.7000000000000004E-2</v>
      </c>
      <c r="G235" s="462">
        <f t="shared" si="25"/>
        <v>0</v>
      </c>
      <c r="H235" s="367"/>
      <c r="I235" s="367"/>
      <c r="J235" s="367"/>
      <c r="K235" s="367"/>
      <c r="L235" s="367"/>
      <c r="M235" s="367"/>
      <c r="N235" s="367"/>
      <c r="O235" s="367"/>
      <c r="P235" s="367"/>
      <c r="Q235" s="367"/>
      <c r="R235" s="367"/>
      <c r="S235" s="367"/>
      <c r="T235" s="367"/>
      <c r="U235" s="367"/>
      <c r="V235" s="367"/>
      <c r="W235" s="367"/>
      <c r="X235" s="367"/>
      <c r="Y235" s="367"/>
      <c r="Z235" s="367"/>
      <c r="AA235" s="367"/>
      <c r="AB235" s="367"/>
    </row>
    <row r="236" spans="2:28" ht="16.5" customHeight="1" x14ac:dyDescent="0.4">
      <c r="B236" s="274">
        <v>15</v>
      </c>
      <c r="C236" s="460">
        <v>15</v>
      </c>
      <c r="D236" s="334">
        <v>0</v>
      </c>
      <c r="E236" s="334">
        <f t="shared" si="23"/>
        <v>0</v>
      </c>
      <c r="F236" s="461">
        <f t="shared" si="24"/>
        <v>6.7000000000000004E-2</v>
      </c>
      <c r="G236" s="462">
        <f t="shared" si="25"/>
        <v>0</v>
      </c>
      <c r="H236" s="367"/>
      <c r="I236" s="367"/>
      <c r="J236" s="367"/>
      <c r="K236" s="367"/>
      <c r="L236" s="367"/>
      <c r="M236" s="367"/>
      <c r="N236" s="367"/>
      <c r="O236" s="367"/>
      <c r="P236" s="367"/>
      <c r="Q236" s="367"/>
      <c r="R236" s="367"/>
      <c r="S236" s="367"/>
      <c r="T236" s="367"/>
      <c r="U236" s="367"/>
      <c r="V236" s="367"/>
      <c r="W236" s="367"/>
      <c r="X236" s="367"/>
      <c r="Y236" s="367"/>
      <c r="Z236" s="367"/>
      <c r="AA236" s="367"/>
      <c r="AB236" s="367"/>
    </row>
    <row r="237" spans="2:28" ht="16.5" customHeight="1" x14ac:dyDescent="0.4">
      <c r="B237" s="274">
        <v>16</v>
      </c>
      <c r="C237" s="460">
        <v>15</v>
      </c>
      <c r="D237" s="334">
        <v>0</v>
      </c>
      <c r="E237" s="334">
        <f t="shared" si="23"/>
        <v>0</v>
      </c>
      <c r="F237" s="461">
        <f t="shared" si="24"/>
        <v>6.7000000000000004E-2</v>
      </c>
      <c r="G237" s="462">
        <f t="shared" si="25"/>
        <v>0</v>
      </c>
      <c r="H237" s="367"/>
      <c r="I237" s="367"/>
      <c r="J237" s="367"/>
      <c r="K237" s="367"/>
      <c r="L237" s="367"/>
      <c r="M237" s="367"/>
      <c r="N237" s="367"/>
      <c r="O237" s="367"/>
      <c r="P237" s="367"/>
      <c r="Q237" s="367"/>
      <c r="R237" s="367"/>
      <c r="S237" s="367"/>
      <c r="T237" s="367"/>
      <c r="U237" s="367"/>
      <c r="V237" s="367"/>
      <c r="W237" s="367"/>
      <c r="X237" s="367"/>
      <c r="Y237" s="367"/>
      <c r="Z237" s="367"/>
      <c r="AA237" s="367"/>
      <c r="AB237" s="367"/>
    </row>
    <row r="238" spans="2:28" ht="16.5" customHeight="1" x14ac:dyDescent="0.4">
      <c r="B238" s="274">
        <v>17</v>
      </c>
      <c r="C238" s="460">
        <v>15</v>
      </c>
      <c r="D238" s="334">
        <v>0</v>
      </c>
      <c r="E238" s="334">
        <f t="shared" si="23"/>
        <v>0</v>
      </c>
      <c r="F238" s="461">
        <f t="shared" si="24"/>
        <v>6.7000000000000004E-2</v>
      </c>
      <c r="G238" s="462">
        <f t="shared" si="25"/>
        <v>0</v>
      </c>
      <c r="H238" s="367"/>
      <c r="I238" s="367"/>
      <c r="J238" s="367"/>
      <c r="K238" s="367"/>
      <c r="L238" s="367"/>
      <c r="M238" s="367"/>
      <c r="N238" s="367"/>
      <c r="O238" s="367"/>
      <c r="P238" s="367"/>
      <c r="Q238" s="367"/>
      <c r="R238" s="367"/>
      <c r="S238" s="367"/>
      <c r="T238" s="367"/>
      <c r="U238" s="367"/>
      <c r="V238" s="367"/>
      <c r="W238" s="367"/>
      <c r="X238" s="367"/>
      <c r="Y238" s="367"/>
      <c r="Z238" s="367"/>
      <c r="AA238" s="367"/>
      <c r="AB238" s="367"/>
    </row>
    <row r="239" spans="2:28" ht="16.5" customHeight="1" x14ac:dyDescent="0.4">
      <c r="B239" s="274">
        <v>18</v>
      </c>
      <c r="C239" s="460">
        <v>15</v>
      </c>
      <c r="D239" s="334">
        <v>0</v>
      </c>
      <c r="E239" s="334">
        <f t="shared" si="23"/>
        <v>0</v>
      </c>
      <c r="F239" s="461">
        <f t="shared" si="24"/>
        <v>6.7000000000000004E-2</v>
      </c>
      <c r="G239" s="462">
        <f t="shared" si="25"/>
        <v>0</v>
      </c>
      <c r="H239" s="367"/>
      <c r="I239" s="367"/>
      <c r="J239" s="367"/>
      <c r="K239" s="367"/>
      <c r="L239" s="367"/>
      <c r="M239" s="367"/>
      <c r="N239" s="367"/>
      <c r="O239" s="367"/>
      <c r="P239" s="367"/>
      <c r="Q239" s="367"/>
      <c r="R239" s="367"/>
      <c r="S239" s="367"/>
      <c r="T239" s="367"/>
      <c r="U239" s="367"/>
      <c r="V239" s="367"/>
      <c r="W239" s="367"/>
      <c r="X239" s="367"/>
      <c r="Y239" s="367"/>
      <c r="Z239" s="367"/>
      <c r="AA239" s="367"/>
      <c r="AB239" s="367"/>
    </row>
    <row r="240" spans="2:28" ht="16.5" customHeight="1" x14ac:dyDescent="0.4">
      <c r="B240" s="274">
        <v>19</v>
      </c>
      <c r="C240" s="460">
        <v>15</v>
      </c>
      <c r="D240" s="334">
        <v>0</v>
      </c>
      <c r="E240" s="334">
        <f t="shared" si="23"/>
        <v>0</v>
      </c>
      <c r="F240" s="461">
        <f t="shared" si="24"/>
        <v>6.7000000000000004E-2</v>
      </c>
      <c r="G240" s="462">
        <f t="shared" si="25"/>
        <v>0</v>
      </c>
      <c r="H240" s="367"/>
      <c r="I240" s="367"/>
      <c r="J240" s="367"/>
      <c r="K240" s="367"/>
      <c r="L240" s="367"/>
      <c r="M240" s="367"/>
      <c r="N240" s="367"/>
      <c r="O240" s="367"/>
      <c r="P240" s="367"/>
      <c r="Q240" s="367"/>
      <c r="R240" s="367"/>
      <c r="S240" s="367"/>
      <c r="T240" s="367"/>
      <c r="U240" s="367"/>
      <c r="V240" s="367"/>
      <c r="W240" s="367"/>
      <c r="X240" s="367"/>
      <c r="Y240" s="367"/>
      <c r="Z240" s="367"/>
      <c r="AA240" s="367"/>
      <c r="AB240" s="367"/>
    </row>
    <row r="241" spans="1:28" ht="16.5" customHeight="1" x14ac:dyDescent="0.4">
      <c r="B241" s="274">
        <v>20</v>
      </c>
      <c r="C241" s="460">
        <v>15</v>
      </c>
      <c r="D241" s="334">
        <v>0</v>
      </c>
      <c r="E241" s="334">
        <f t="shared" si="23"/>
        <v>0</v>
      </c>
      <c r="F241" s="461">
        <f t="shared" si="24"/>
        <v>6.7000000000000004E-2</v>
      </c>
      <c r="G241" s="462">
        <f t="shared" si="25"/>
        <v>0</v>
      </c>
      <c r="H241" s="367"/>
      <c r="I241" s="367"/>
      <c r="J241" s="367"/>
      <c r="K241" s="367"/>
      <c r="L241" s="367"/>
      <c r="M241" s="367"/>
      <c r="N241" s="367"/>
      <c r="O241" s="367"/>
      <c r="P241" s="367"/>
      <c r="Q241" s="367"/>
      <c r="R241" s="367"/>
      <c r="S241" s="367"/>
      <c r="T241" s="367"/>
      <c r="U241" s="367"/>
      <c r="V241" s="367"/>
      <c r="W241" s="367"/>
      <c r="X241" s="367"/>
      <c r="Y241" s="367"/>
      <c r="Z241" s="367"/>
      <c r="AA241" s="367"/>
      <c r="AB241" s="367"/>
    </row>
    <row r="242" spans="1:28" ht="16.5" customHeight="1" x14ac:dyDescent="0.4">
      <c r="B242" s="274">
        <v>21</v>
      </c>
      <c r="C242" s="460">
        <v>15</v>
      </c>
      <c r="D242" s="334">
        <v>0</v>
      </c>
      <c r="E242" s="334">
        <f t="shared" si="23"/>
        <v>0</v>
      </c>
      <c r="F242" s="461">
        <f t="shared" si="24"/>
        <v>6.7000000000000004E-2</v>
      </c>
      <c r="G242" s="462">
        <f t="shared" si="25"/>
        <v>0</v>
      </c>
      <c r="H242" s="367"/>
      <c r="I242" s="367"/>
      <c r="J242" s="367"/>
      <c r="K242" s="367"/>
      <c r="L242" s="367"/>
      <c r="M242" s="367"/>
      <c r="N242" s="367"/>
      <c r="O242" s="367"/>
      <c r="P242" s="367"/>
      <c r="Q242" s="367"/>
      <c r="R242" s="367"/>
      <c r="S242" s="367"/>
      <c r="T242" s="367"/>
      <c r="U242" s="367"/>
      <c r="V242" s="367"/>
      <c r="W242" s="367"/>
      <c r="X242" s="367"/>
      <c r="Y242" s="367"/>
      <c r="Z242" s="367"/>
      <c r="AA242" s="367"/>
      <c r="AB242" s="367"/>
    </row>
    <row r="243" spans="1:28" ht="16.5" customHeight="1" x14ac:dyDescent="0.4">
      <c r="B243" s="274">
        <v>22</v>
      </c>
      <c r="C243" s="460">
        <v>15</v>
      </c>
      <c r="D243" s="334">
        <v>0</v>
      </c>
      <c r="E243" s="334">
        <f t="shared" si="23"/>
        <v>0</v>
      </c>
      <c r="F243" s="461">
        <f t="shared" si="24"/>
        <v>6.7000000000000004E-2</v>
      </c>
      <c r="G243" s="462">
        <f t="shared" si="25"/>
        <v>0</v>
      </c>
      <c r="H243" s="367"/>
      <c r="I243" s="367"/>
      <c r="J243" s="367"/>
      <c r="K243" s="367"/>
      <c r="L243" s="367"/>
      <c r="M243" s="367"/>
      <c r="N243" s="367"/>
      <c r="O243" s="367"/>
      <c r="P243" s="367"/>
      <c r="Q243" s="367"/>
      <c r="R243" s="367"/>
      <c r="S243" s="367"/>
      <c r="T243" s="367"/>
      <c r="U243" s="367"/>
      <c r="V243" s="367"/>
      <c r="W243" s="367"/>
      <c r="X243" s="367"/>
      <c r="Y243" s="367"/>
      <c r="Z243" s="367"/>
      <c r="AA243" s="367"/>
      <c r="AB243" s="367"/>
    </row>
    <row r="244" spans="1:28" ht="16.5" customHeight="1" x14ac:dyDescent="0.4">
      <c r="B244" s="457" t="s">
        <v>735</v>
      </c>
      <c r="C244" s="375"/>
      <c r="D244" s="375"/>
      <c r="E244" s="375"/>
      <c r="F244" s="375"/>
      <c r="G244" s="375"/>
      <c r="H244" s="367"/>
      <c r="I244" s="367"/>
      <c r="J244" s="367"/>
      <c r="K244" s="367"/>
      <c r="L244" s="367"/>
      <c r="M244" s="367"/>
      <c r="N244" s="367"/>
      <c r="O244" s="367"/>
      <c r="P244" s="367"/>
      <c r="Q244" s="367"/>
      <c r="R244" s="367"/>
      <c r="S244" s="367"/>
      <c r="T244" s="367"/>
      <c r="U244" s="367"/>
      <c r="V244" s="367"/>
      <c r="W244" s="367"/>
      <c r="X244" s="367"/>
      <c r="Y244" s="367"/>
      <c r="Z244" s="367"/>
      <c r="AA244" s="367"/>
      <c r="AB244" s="367"/>
    </row>
    <row r="245" spans="1:28" ht="16.5" customHeight="1" x14ac:dyDescent="0.4">
      <c r="B245" s="457" t="s">
        <v>736</v>
      </c>
      <c r="C245" s="375"/>
      <c r="D245" s="375"/>
      <c r="E245" s="375"/>
      <c r="F245" s="375"/>
      <c r="G245" s="375"/>
      <c r="H245" s="367"/>
      <c r="I245" s="367"/>
      <c r="J245" s="367"/>
      <c r="K245" s="367"/>
      <c r="L245" s="367"/>
      <c r="M245" s="367"/>
      <c r="N245" s="367"/>
      <c r="O245" s="367"/>
      <c r="P245" s="367"/>
      <c r="Q245" s="367"/>
      <c r="R245" s="367"/>
      <c r="S245" s="367"/>
      <c r="T245" s="367"/>
      <c r="U245" s="367"/>
      <c r="V245" s="367"/>
      <c r="W245" s="367"/>
      <c r="X245" s="367"/>
      <c r="Y245" s="367"/>
      <c r="Z245" s="367"/>
      <c r="AA245" s="367"/>
      <c r="AB245" s="367"/>
    </row>
    <row r="246" spans="1:28" ht="16.5" customHeight="1" x14ac:dyDescent="0.4">
      <c r="H246" s="66"/>
      <c r="I246" s="66"/>
      <c r="J246" s="66"/>
      <c r="K246" s="66"/>
    </row>
    <row r="247" spans="1:28" ht="16.5" customHeight="1" x14ac:dyDescent="0.4">
      <c r="B247" s="453"/>
      <c r="C247" s="454"/>
      <c r="D247" s="464"/>
      <c r="E247" s="464"/>
      <c r="F247" s="464"/>
      <c r="G247" s="455"/>
      <c r="H247" s="454"/>
      <c r="I247" s="454"/>
      <c r="J247" s="454"/>
      <c r="K247" s="456"/>
      <c r="L247" s="456"/>
      <c r="M247" s="456"/>
      <c r="N247" s="456"/>
      <c r="O247" s="456"/>
      <c r="P247" s="454"/>
      <c r="Q247" s="456"/>
      <c r="R247" s="456"/>
      <c r="S247" s="456"/>
      <c r="T247" s="456"/>
      <c r="U247" s="454"/>
      <c r="V247" s="454"/>
      <c r="W247" s="454"/>
      <c r="X247" s="454"/>
      <c r="Y247" s="454"/>
      <c r="Z247" s="454"/>
      <c r="AA247" s="454"/>
      <c r="AB247" s="454"/>
    </row>
    <row r="249" spans="1:28" ht="16.5" customHeight="1" x14ac:dyDescent="0.4">
      <c r="AB249" s="445" t="s">
        <v>766</v>
      </c>
    </row>
    <row r="250" spans="1:28" ht="16.5" customHeight="1" x14ac:dyDescent="0.4">
      <c r="A250" s="39">
        <v>9</v>
      </c>
      <c r="B250" s="417" t="s">
        <v>682</v>
      </c>
      <c r="C250" s="417" t="s">
        <v>1</v>
      </c>
      <c r="D250" s="448" t="s">
        <v>408</v>
      </c>
      <c r="E250" s="448" t="s">
        <v>643</v>
      </c>
      <c r="F250" s="459" t="s">
        <v>680</v>
      </c>
      <c r="G250" s="300" t="s">
        <v>681</v>
      </c>
      <c r="H250" s="300">
        <v>3</v>
      </c>
      <c r="I250" s="300">
        <v>4</v>
      </c>
      <c r="J250" s="300">
        <v>5</v>
      </c>
      <c r="K250" s="300">
        <v>6</v>
      </c>
      <c r="L250" s="300">
        <v>7</v>
      </c>
      <c r="M250" s="300">
        <v>8</v>
      </c>
      <c r="N250" s="300">
        <v>9</v>
      </c>
      <c r="O250" s="300">
        <v>10</v>
      </c>
      <c r="P250" s="300">
        <v>11</v>
      </c>
      <c r="Q250" s="300">
        <v>12</v>
      </c>
      <c r="R250" s="300">
        <v>13</v>
      </c>
      <c r="S250" s="300">
        <v>14</v>
      </c>
      <c r="T250" s="300">
        <v>15</v>
      </c>
      <c r="U250" s="300">
        <v>16</v>
      </c>
      <c r="V250" s="300">
        <v>17</v>
      </c>
      <c r="W250" s="300">
        <v>18</v>
      </c>
      <c r="X250" s="300">
        <v>19</v>
      </c>
      <c r="Y250" s="300">
        <v>20</v>
      </c>
      <c r="Z250" s="300">
        <v>21</v>
      </c>
      <c r="AA250" s="300">
        <v>22</v>
      </c>
      <c r="AB250" s="438" t="s">
        <v>767</v>
      </c>
    </row>
    <row r="251" spans="1:28" ht="16.5" customHeight="1" x14ac:dyDescent="0.4">
      <c r="B251" s="274">
        <v>3</v>
      </c>
      <c r="C251" s="460">
        <v>17</v>
      </c>
      <c r="D251" s="334">
        <f t="array" ref="D251:D270">TRANSPOSE(C14:V14)</f>
        <v>0</v>
      </c>
      <c r="E251" s="334">
        <f t="shared" ref="E251:E270" si="26">ROUNDDOWN($C$32*D251,0)</f>
        <v>0</v>
      </c>
      <c r="F251" s="461">
        <f t="shared" ref="F251:F270" si="27">ROUNDUP(1/C251,3)</f>
        <v>5.9000000000000004E-2</v>
      </c>
      <c r="G251" s="462">
        <f>ROUND(E251*F251,0)</f>
        <v>0</v>
      </c>
      <c r="H251" s="367"/>
      <c r="I251" s="367"/>
      <c r="J251" s="367"/>
      <c r="K251" s="367"/>
      <c r="L251" s="367"/>
      <c r="M251" s="367"/>
      <c r="N251" s="367"/>
      <c r="O251" s="367"/>
      <c r="P251" s="367"/>
      <c r="Q251" s="367"/>
      <c r="R251" s="367"/>
      <c r="S251" s="367"/>
      <c r="T251" s="367"/>
      <c r="U251" s="367"/>
      <c r="V251" s="367"/>
      <c r="W251" s="367"/>
      <c r="X251" s="367"/>
      <c r="Y251" s="367"/>
      <c r="Z251" s="367"/>
      <c r="AA251" s="367"/>
      <c r="AB251" s="367"/>
    </row>
    <row r="252" spans="1:28" ht="16.5" customHeight="1" x14ac:dyDescent="0.4">
      <c r="B252" s="274">
        <v>4</v>
      </c>
      <c r="C252" s="460">
        <v>17</v>
      </c>
      <c r="D252" s="334">
        <v>0</v>
      </c>
      <c r="E252" s="334">
        <f t="shared" si="26"/>
        <v>0</v>
      </c>
      <c r="F252" s="461">
        <f t="shared" si="27"/>
        <v>5.9000000000000004E-2</v>
      </c>
      <c r="G252" s="462">
        <f t="shared" ref="G252:G270" si="28">ROUND(E252*F252,0)</f>
        <v>0</v>
      </c>
      <c r="H252" s="367"/>
      <c r="I252" s="367"/>
      <c r="J252" s="367"/>
      <c r="K252" s="367"/>
      <c r="L252" s="367"/>
      <c r="M252" s="367"/>
      <c r="N252" s="367"/>
      <c r="O252" s="367"/>
      <c r="P252" s="367"/>
      <c r="Q252" s="367"/>
      <c r="R252" s="367"/>
      <c r="S252" s="367"/>
      <c r="T252" s="367"/>
      <c r="U252" s="367"/>
      <c r="V252" s="367"/>
      <c r="W252" s="367"/>
      <c r="X252" s="367"/>
      <c r="Y252" s="367"/>
      <c r="Z252" s="367"/>
      <c r="AA252" s="367"/>
      <c r="AB252" s="367"/>
    </row>
    <row r="253" spans="1:28" ht="16.5" customHeight="1" x14ac:dyDescent="0.4">
      <c r="B253" s="274">
        <v>5</v>
      </c>
      <c r="C253" s="460">
        <v>17</v>
      </c>
      <c r="D253" s="334">
        <v>0</v>
      </c>
      <c r="E253" s="334">
        <f t="shared" si="26"/>
        <v>0</v>
      </c>
      <c r="F253" s="461">
        <f t="shared" si="27"/>
        <v>5.9000000000000004E-2</v>
      </c>
      <c r="G253" s="462">
        <f t="shared" si="28"/>
        <v>0</v>
      </c>
      <c r="H253" s="367"/>
      <c r="I253" s="367"/>
      <c r="J253" s="367"/>
      <c r="K253" s="367"/>
      <c r="L253" s="367"/>
      <c r="M253" s="367"/>
      <c r="N253" s="367"/>
      <c r="O253" s="367"/>
      <c r="P253" s="367"/>
      <c r="Q253" s="367"/>
      <c r="R253" s="367"/>
      <c r="S253" s="367"/>
      <c r="T253" s="367"/>
      <c r="U253" s="367"/>
      <c r="V253" s="367"/>
      <c r="W253" s="367"/>
      <c r="X253" s="367"/>
      <c r="Y253" s="367"/>
      <c r="Z253" s="367"/>
      <c r="AA253" s="367"/>
      <c r="AB253" s="367"/>
    </row>
    <row r="254" spans="1:28" ht="16.5" customHeight="1" x14ac:dyDescent="0.4">
      <c r="B254" s="274">
        <v>6</v>
      </c>
      <c r="C254" s="460">
        <v>17</v>
      </c>
      <c r="D254" s="334">
        <v>0</v>
      </c>
      <c r="E254" s="334">
        <f t="shared" si="26"/>
        <v>0</v>
      </c>
      <c r="F254" s="461">
        <f t="shared" si="27"/>
        <v>5.9000000000000004E-2</v>
      </c>
      <c r="G254" s="462">
        <f t="shared" si="28"/>
        <v>0</v>
      </c>
      <c r="H254" s="367"/>
      <c r="I254" s="367"/>
      <c r="J254" s="367"/>
      <c r="K254" s="367"/>
      <c r="L254" s="367"/>
      <c r="M254" s="367"/>
      <c r="N254" s="367"/>
      <c r="O254" s="367"/>
      <c r="P254" s="367"/>
      <c r="Q254" s="367"/>
      <c r="R254" s="367"/>
      <c r="S254" s="367"/>
      <c r="T254" s="367"/>
      <c r="U254" s="367"/>
      <c r="V254" s="367"/>
      <c r="W254" s="367"/>
      <c r="X254" s="367"/>
      <c r="Y254" s="367"/>
      <c r="Z254" s="367"/>
      <c r="AA254" s="367"/>
      <c r="AB254" s="367"/>
    </row>
    <row r="255" spans="1:28" ht="16.5" customHeight="1" x14ac:dyDescent="0.4">
      <c r="B255" s="274">
        <v>7</v>
      </c>
      <c r="C255" s="460">
        <v>17</v>
      </c>
      <c r="D255" s="334">
        <v>0</v>
      </c>
      <c r="E255" s="334">
        <f t="shared" si="26"/>
        <v>0</v>
      </c>
      <c r="F255" s="461">
        <f t="shared" si="27"/>
        <v>5.9000000000000004E-2</v>
      </c>
      <c r="G255" s="462">
        <f t="shared" si="28"/>
        <v>0</v>
      </c>
      <c r="H255" s="367"/>
      <c r="I255" s="367"/>
      <c r="J255" s="367"/>
      <c r="K255" s="367"/>
      <c r="L255" s="367"/>
      <c r="M255" s="367"/>
      <c r="N255" s="367"/>
      <c r="O255" s="367"/>
      <c r="P255" s="367"/>
      <c r="Q255" s="367"/>
      <c r="R255" s="367"/>
      <c r="S255" s="367"/>
      <c r="T255" s="367"/>
      <c r="U255" s="367"/>
      <c r="V255" s="367"/>
      <c r="W255" s="367"/>
      <c r="X255" s="367"/>
      <c r="Y255" s="367"/>
      <c r="Z255" s="367"/>
      <c r="AA255" s="367"/>
      <c r="AB255" s="367"/>
    </row>
    <row r="256" spans="1:28" ht="16.5" customHeight="1" x14ac:dyDescent="0.4">
      <c r="B256" s="274">
        <v>8</v>
      </c>
      <c r="C256" s="460">
        <v>17</v>
      </c>
      <c r="D256" s="334">
        <v>0</v>
      </c>
      <c r="E256" s="334">
        <f t="shared" si="26"/>
        <v>0</v>
      </c>
      <c r="F256" s="461">
        <f t="shared" si="27"/>
        <v>5.9000000000000004E-2</v>
      </c>
      <c r="G256" s="462">
        <f t="shared" si="28"/>
        <v>0</v>
      </c>
      <c r="H256" s="367"/>
      <c r="I256" s="367"/>
      <c r="J256" s="367"/>
      <c r="K256" s="367"/>
      <c r="L256" s="367"/>
      <c r="M256" s="367"/>
      <c r="N256" s="367"/>
      <c r="O256" s="367"/>
      <c r="P256" s="367"/>
      <c r="Q256" s="367"/>
      <c r="R256" s="367"/>
      <c r="S256" s="367"/>
      <c r="T256" s="367"/>
      <c r="U256" s="367"/>
      <c r="V256" s="367"/>
      <c r="W256" s="367"/>
      <c r="X256" s="367"/>
      <c r="Y256" s="367"/>
      <c r="Z256" s="367"/>
      <c r="AA256" s="367"/>
      <c r="AB256" s="367"/>
    </row>
    <row r="257" spans="2:28" ht="16.5" customHeight="1" x14ac:dyDescent="0.4">
      <c r="B257" s="274">
        <v>9</v>
      </c>
      <c r="C257" s="460">
        <v>17</v>
      </c>
      <c r="D257" s="334">
        <v>0</v>
      </c>
      <c r="E257" s="334">
        <f t="shared" si="26"/>
        <v>0</v>
      </c>
      <c r="F257" s="461">
        <f t="shared" si="27"/>
        <v>5.9000000000000004E-2</v>
      </c>
      <c r="G257" s="462">
        <f t="shared" si="28"/>
        <v>0</v>
      </c>
      <c r="H257" s="367"/>
      <c r="I257" s="367"/>
      <c r="J257" s="367"/>
      <c r="K257" s="367"/>
      <c r="L257" s="367"/>
      <c r="M257" s="367"/>
      <c r="N257" s="367"/>
      <c r="O257" s="367"/>
      <c r="P257" s="367"/>
      <c r="Q257" s="367"/>
      <c r="R257" s="367"/>
      <c r="S257" s="367"/>
      <c r="T257" s="367"/>
      <c r="U257" s="367"/>
      <c r="V257" s="367"/>
      <c r="W257" s="367"/>
      <c r="X257" s="367"/>
      <c r="Y257" s="367"/>
      <c r="Z257" s="367"/>
      <c r="AA257" s="367"/>
      <c r="AB257" s="367"/>
    </row>
    <row r="258" spans="2:28" ht="16.5" customHeight="1" x14ac:dyDescent="0.4">
      <c r="B258" s="274">
        <v>10</v>
      </c>
      <c r="C258" s="460">
        <v>17</v>
      </c>
      <c r="D258" s="334">
        <v>0</v>
      </c>
      <c r="E258" s="334">
        <f t="shared" si="26"/>
        <v>0</v>
      </c>
      <c r="F258" s="461">
        <f t="shared" si="27"/>
        <v>5.9000000000000004E-2</v>
      </c>
      <c r="G258" s="462">
        <f t="shared" si="28"/>
        <v>0</v>
      </c>
      <c r="H258" s="367"/>
      <c r="I258" s="367"/>
      <c r="J258" s="367"/>
      <c r="K258" s="367"/>
      <c r="L258" s="367"/>
      <c r="M258" s="367"/>
      <c r="N258" s="367"/>
      <c r="O258" s="367"/>
      <c r="P258" s="367"/>
      <c r="Q258" s="367"/>
      <c r="R258" s="367"/>
      <c r="S258" s="367"/>
      <c r="T258" s="367"/>
      <c r="U258" s="367"/>
      <c r="V258" s="367"/>
      <c r="W258" s="367"/>
      <c r="X258" s="367"/>
      <c r="Y258" s="367"/>
      <c r="Z258" s="367"/>
      <c r="AA258" s="367"/>
      <c r="AB258" s="367"/>
    </row>
    <row r="259" spans="2:28" ht="16.5" customHeight="1" x14ac:dyDescent="0.4">
      <c r="B259" s="274">
        <v>11</v>
      </c>
      <c r="C259" s="460">
        <v>17</v>
      </c>
      <c r="D259" s="334">
        <v>0</v>
      </c>
      <c r="E259" s="334">
        <f t="shared" si="26"/>
        <v>0</v>
      </c>
      <c r="F259" s="461">
        <f t="shared" si="27"/>
        <v>5.9000000000000004E-2</v>
      </c>
      <c r="G259" s="462">
        <f t="shared" si="28"/>
        <v>0</v>
      </c>
      <c r="H259" s="367"/>
      <c r="I259" s="367"/>
      <c r="J259" s="367"/>
      <c r="K259" s="367"/>
      <c r="L259" s="367"/>
      <c r="M259" s="367"/>
      <c r="N259" s="367"/>
      <c r="O259" s="367"/>
      <c r="P259" s="367"/>
      <c r="Q259" s="367"/>
      <c r="R259" s="367"/>
      <c r="S259" s="367"/>
      <c r="T259" s="367"/>
      <c r="U259" s="367"/>
      <c r="V259" s="367"/>
      <c r="W259" s="367"/>
      <c r="X259" s="367"/>
      <c r="Y259" s="367"/>
      <c r="Z259" s="367"/>
      <c r="AA259" s="367"/>
      <c r="AB259" s="367"/>
    </row>
    <row r="260" spans="2:28" ht="16.5" customHeight="1" x14ac:dyDescent="0.4">
      <c r="B260" s="274">
        <v>12</v>
      </c>
      <c r="C260" s="460">
        <v>17</v>
      </c>
      <c r="D260" s="334">
        <v>0</v>
      </c>
      <c r="E260" s="334">
        <f t="shared" si="26"/>
        <v>0</v>
      </c>
      <c r="F260" s="461">
        <f t="shared" si="27"/>
        <v>5.9000000000000004E-2</v>
      </c>
      <c r="G260" s="462">
        <f t="shared" si="28"/>
        <v>0</v>
      </c>
      <c r="H260" s="367"/>
      <c r="I260" s="367"/>
      <c r="J260" s="367"/>
      <c r="K260" s="367"/>
      <c r="L260" s="367"/>
      <c r="M260" s="367"/>
      <c r="N260" s="367"/>
      <c r="O260" s="367"/>
      <c r="P260" s="367"/>
      <c r="Q260" s="367"/>
      <c r="R260" s="367"/>
      <c r="S260" s="367"/>
      <c r="T260" s="367"/>
      <c r="U260" s="367"/>
      <c r="V260" s="367"/>
      <c r="W260" s="367"/>
      <c r="X260" s="367"/>
      <c r="Y260" s="367"/>
      <c r="Z260" s="367"/>
      <c r="AA260" s="367"/>
      <c r="AB260" s="367"/>
    </row>
    <row r="261" spans="2:28" ht="16.5" customHeight="1" x14ac:dyDescent="0.4">
      <c r="B261" s="274">
        <v>13</v>
      </c>
      <c r="C261" s="460">
        <v>17</v>
      </c>
      <c r="D261" s="334">
        <v>0</v>
      </c>
      <c r="E261" s="334">
        <f t="shared" si="26"/>
        <v>0</v>
      </c>
      <c r="F261" s="461">
        <f t="shared" si="27"/>
        <v>5.9000000000000004E-2</v>
      </c>
      <c r="G261" s="462">
        <f t="shared" si="28"/>
        <v>0</v>
      </c>
      <c r="H261" s="367"/>
      <c r="I261" s="367"/>
      <c r="J261" s="367"/>
      <c r="K261" s="367"/>
      <c r="L261" s="367"/>
      <c r="M261" s="367"/>
      <c r="N261" s="367"/>
      <c r="O261" s="367"/>
      <c r="P261" s="367"/>
      <c r="Q261" s="367"/>
      <c r="R261" s="367"/>
      <c r="S261" s="367"/>
      <c r="T261" s="367"/>
      <c r="U261" s="367"/>
      <c r="V261" s="367"/>
      <c r="W261" s="367"/>
      <c r="X261" s="367"/>
      <c r="Y261" s="367"/>
      <c r="Z261" s="367"/>
      <c r="AA261" s="367"/>
      <c r="AB261" s="367"/>
    </row>
    <row r="262" spans="2:28" ht="16.5" customHeight="1" x14ac:dyDescent="0.4">
      <c r="B262" s="274">
        <v>14</v>
      </c>
      <c r="C262" s="460">
        <v>17</v>
      </c>
      <c r="D262" s="334">
        <v>0</v>
      </c>
      <c r="E262" s="334">
        <f t="shared" si="26"/>
        <v>0</v>
      </c>
      <c r="F262" s="461">
        <f t="shared" si="27"/>
        <v>5.9000000000000004E-2</v>
      </c>
      <c r="G262" s="462">
        <f t="shared" si="28"/>
        <v>0</v>
      </c>
      <c r="H262" s="367"/>
      <c r="I262" s="367"/>
      <c r="J262" s="367"/>
      <c r="K262" s="367"/>
      <c r="L262" s="367"/>
      <c r="M262" s="367"/>
      <c r="N262" s="367"/>
      <c r="O262" s="367"/>
      <c r="P262" s="367"/>
      <c r="Q262" s="367"/>
      <c r="R262" s="367"/>
      <c r="S262" s="367"/>
      <c r="T262" s="367"/>
      <c r="U262" s="367"/>
      <c r="V262" s="367"/>
      <c r="W262" s="367"/>
      <c r="X262" s="367"/>
      <c r="Y262" s="367"/>
      <c r="Z262" s="367"/>
      <c r="AA262" s="367"/>
      <c r="AB262" s="367"/>
    </row>
    <row r="263" spans="2:28" ht="16.5" customHeight="1" x14ac:dyDescent="0.4">
      <c r="B263" s="274">
        <v>15</v>
      </c>
      <c r="C263" s="460">
        <v>17</v>
      </c>
      <c r="D263" s="334">
        <v>0</v>
      </c>
      <c r="E263" s="334">
        <f t="shared" si="26"/>
        <v>0</v>
      </c>
      <c r="F263" s="461">
        <f t="shared" si="27"/>
        <v>5.9000000000000004E-2</v>
      </c>
      <c r="G263" s="462">
        <f t="shared" si="28"/>
        <v>0</v>
      </c>
      <c r="H263" s="367"/>
      <c r="I263" s="367"/>
      <c r="J263" s="367"/>
      <c r="K263" s="367"/>
      <c r="L263" s="367"/>
      <c r="M263" s="367"/>
      <c r="N263" s="367"/>
      <c r="O263" s="367"/>
      <c r="P263" s="367"/>
      <c r="Q263" s="367"/>
      <c r="R263" s="367"/>
      <c r="S263" s="367"/>
      <c r="T263" s="367"/>
      <c r="U263" s="367"/>
      <c r="V263" s="367"/>
      <c r="W263" s="367"/>
      <c r="X263" s="367"/>
      <c r="Y263" s="367"/>
      <c r="Z263" s="367"/>
      <c r="AA263" s="367"/>
      <c r="AB263" s="367"/>
    </row>
    <row r="264" spans="2:28" ht="16.5" customHeight="1" x14ac:dyDescent="0.4">
      <c r="B264" s="274">
        <v>16</v>
      </c>
      <c r="C264" s="460">
        <v>17</v>
      </c>
      <c r="D264" s="334">
        <v>0</v>
      </c>
      <c r="E264" s="334">
        <f t="shared" si="26"/>
        <v>0</v>
      </c>
      <c r="F264" s="461">
        <f t="shared" si="27"/>
        <v>5.9000000000000004E-2</v>
      </c>
      <c r="G264" s="462">
        <f t="shared" si="28"/>
        <v>0</v>
      </c>
      <c r="H264" s="367"/>
      <c r="I264" s="367"/>
      <c r="J264" s="367"/>
      <c r="K264" s="367"/>
      <c r="L264" s="367"/>
      <c r="M264" s="367"/>
      <c r="N264" s="367"/>
      <c r="O264" s="367"/>
      <c r="P264" s="367"/>
      <c r="Q264" s="367"/>
      <c r="R264" s="367"/>
      <c r="S264" s="367"/>
      <c r="T264" s="367"/>
      <c r="U264" s="367"/>
      <c r="V264" s="367"/>
      <c r="W264" s="367"/>
      <c r="X264" s="367"/>
      <c r="Y264" s="367"/>
      <c r="Z264" s="367"/>
      <c r="AA264" s="367"/>
      <c r="AB264" s="367"/>
    </row>
    <row r="265" spans="2:28" ht="16.5" customHeight="1" x14ac:dyDescent="0.4">
      <c r="B265" s="274">
        <v>17</v>
      </c>
      <c r="C265" s="460">
        <v>17</v>
      </c>
      <c r="D265" s="334">
        <v>0</v>
      </c>
      <c r="E265" s="334">
        <f t="shared" si="26"/>
        <v>0</v>
      </c>
      <c r="F265" s="461">
        <f t="shared" si="27"/>
        <v>5.9000000000000004E-2</v>
      </c>
      <c r="G265" s="462">
        <f t="shared" si="28"/>
        <v>0</v>
      </c>
      <c r="H265" s="367"/>
      <c r="I265" s="367"/>
      <c r="J265" s="367"/>
      <c r="K265" s="367"/>
      <c r="L265" s="367"/>
      <c r="M265" s="367"/>
      <c r="N265" s="367"/>
      <c r="O265" s="367"/>
      <c r="P265" s="367"/>
      <c r="Q265" s="367"/>
      <c r="R265" s="367"/>
      <c r="S265" s="367"/>
      <c r="T265" s="367"/>
      <c r="U265" s="367"/>
      <c r="V265" s="367"/>
      <c r="W265" s="367"/>
      <c r="X265" s="367"/>
      <c r="Y265" s="367"/>
      <c r="Z265" s="367"/>
      <c r="AA265" s="367"/>
      <c r="AB265" s="367"/>
    </row>
    <row r="266" spans="2:28" ht="16.5" customHeight="1" x14ac:dyDescent="0.4">
      <c r="B266" s="274">
        <v>18</v>
      </c>
      <c r="C266" s="460">
        <v>17</v>
      </c>
      <c r="D266" s="334">
        <v>0</v>
      </c>
      <c r="E266" s="334">
        <f t="shared" si="26"/>
        <v>0</v>
      </c>
      <c r="F266" s="461">
        <f t="shared" si="27"/>
        <v>5.9000000000000004E-2</v>
      </c>
      <c r="G266" s="462">
        <f t="shared" si="28"/>
        <v>0</v>
      </c>
      <c r="H266" s="367"/>
      <c r="I266" s="367"/>
      <c r="J266" s="367"/>
      <c r="K266" s="367"/>
      <c r="L266" s="367"/>
      <c r="M266" s="367"/>
      <c r="N266" s="367"/>
      <c r="O266" s="367"/>
      <c r="P266" s="367"/>
      <c r="Q266" s="367"/>
      <c r="R266" s="367"/>
      <c r="S266" s="367"/>
      <c r="T266" s="367"/>
      <c r="U266" s="367"/>
      <c r="V266" s="367"/>
      <c r="W266" s="367"/>
      <c r="X266" s="367"/>
      <c r="Y266" s="367"/>
      <c r="Z266" s="367"/>
      <c r="AA266" s="367"/>
      <c r="AB266" s="367"/>
    </row>
    <row r="267" spans="2:28" ht="16.5" customHeight="1" x14ac:dyDescent="0.4">
      <c r="B267" s="274">
        <v>19</v>
      </c>
      <c r="C267" s="460">
        <v>17</v>
      </c>
      <c r="D267" s="334">
        <v>0</v>
      </c>
      <c r="E267" s="334">
        <f t="shared" si="26"/>
        <v>0</v>
      </c>
      <c r="F267" s="461">
        <f t="shared" si="27"/>
        <v>5.9000000000000004E-2</v>
      </c>
      <c r="G267" s="462">
        <f t="shared" si="28"/>
        <v>0</v>
      </c>
      <c r="H267" s="367"/>
      <c r="I267" s="367"/>
      <c r="J267" s="367"/>
      <c r="K267" s="367"/>
      <c r="L267" s="367"/>
      <c r="M267" s="367"/>
      <c r="N267" s="367"/>
      <c r="O267" s="367"/>
      <c r="P267" s="367"/>
      <c r="Q267" s="367"/>
      <c r="R267" s="367"/>
      <c r="S267" s="367"/>
      <c r="T267" s="367"/>
      <c r="U267" s="367"/>
      <c r="V267" s="367"/>
      <c r="W267" s="367"/>
      <c r="X267" s="367"/>
      <c r="Y267" s="367"/>
      <c r="Z267" s="367"/>
      <c r="AA267" s="367"/>
      <c r="AB267" s="367"/>
    </row>
    <row r="268" spans="2:28" ht="16.5" customHeight="1" x14ac:dyDescent="0.4">
      <c r="B268" s="274">
        <v>20</v>
      </c>
      <c r="C268" s="460">
        <v>17</v>
      </c>
      <c r="D268" s="334">
        <v>0</v>
      </c>
      <c r="E268" s="334">
        <f t="shared" si="26"/>
        <v>0</v>
      </c>
      <c r="F268" s="461">
        <f t="shared" si="27"/>
        <v>5.9000000000000004E-2</v>
      </c>
      <c r="G268" s="462">
        <f t="shared" si="28"/>
        <v>0</v>
      </c>
      <c r="H268" s="367"/>
      <c r="I268" s="367"/>
      <c r="J268" s="367"/>
      <c r="K268" s="367"/>
      <c r="L268" s="367"/>
      <c r="M268" s="367"/>
      <c r="N268" s="367"/>
      <c r="O268" s="367"/>
      <c r="P268" s="367"/>
      <c r="Q268" s="367"/>
      <c r="R268" s="367"/>
      <c r="S268" s="367"/>
      <c r="T268" s="367"/>
      <c r="U268" s="367"/>
      <c r="V268" s="367"/>
      <c r="W268" s="367"/>
      <c r="X268" s="367"/>
      <c r="Y268" s="367"/>
      <c r="Z268" s="367"/>
      <c r="AA268" s="367"/>
      <c r="AB268" s="367"/>
    </row>
    <row r="269" spans="2:28" ht="16.5" customHeight="1" x14ac:dyDescent="0.4">
      <c r="B269" s="274">
        <v>21</v>
      </c>
      <c r="C269" s="460">
        <v>17</v>
      </c>
      <c r="D269" s="334">
        <v>0</v>
      </c>
      <c r="E269" s="334">
        <f t="shared" si="26"/>
        <v>0</v>
      </c>
      <c r="F269" s="461">
        <f t="shared" si="27"/>
        <v>5.9000000000000004E-2</v>
      </c>
      <c r="G269" s="462">
        <f t="shared" si="28"/>
        <v>0</v>
      </c>
      <c r="H269" s="367"/>
      <c r="I269" s="367"/>
      <c r="J269" s="367"/>
      <c r="K269" s="367"/>
      <c r="L269" s="367"/>
      <c r="M269" s="367"/>
      <c r="N269" s="367"/>
      <c r="O269" s="367"/>
      <c r="P269" s="367"/>
      <c r="Q269" s="367"/>
      <c r="R269" s="367"/>
      <c r="S269" s="367"/>
      <c r="T269" s="367"/>
      <c r="U269" s="367"/>
      <c r="V269" s="367"/>
      <c r="W269" s="367"/>
      <c r="X269" s="367"/>
      <c r="Y269" s="367"/>
      <c r="Z269" s="367"/>
      <c r="AA269" s="367"/>
      <c r="AB269" s="367"/>
    </row>
    <row r="270" spans="2:28" ht="16.5" customHeight="1" x14ac:dyDescent="0.4">
      <c r="B270" s="274">
        <v>22</v>
      </c>
      <c r="C270" s="460">
        <v>17</v>
      </c>
      <c r="D270" s="334">
        <v>0</v>
      </c>
      <c r="E270" s="334">
        <f t="shared" si="26"/>
        <v>0</v>
      </c>
      <c r="F270" s="461">
        <f t="shared" si="27"/>
        <v>5.9000000000000004E-2</v>
      </c>
      <c r="G270" s="462">
        <f t="shared" si="28"/>
        <v>0</v>
      </c>
      <c r="H270" s="367"/>
      <c r="I270" s="367"/>
      <c r="J270" s="367"/>
      <c r="K270" s="367"/>
      <c r="L270" s="367"/>
      <c r="M270" s="367"/>
      <c r="N270" s="367"/>
      <c r="O270" s="367"/>
      <c r="P270" s="367"/>
      <c r="Q270" s="367"/>
      <c r="R270" s="367"/>
      <c r="S270" s="367"/>
      <c r="T270" s="367"/>
      <c r="U270" s="367"/>
      <c r="V270" s="367"/>
      <c r="W270" s="367"/>
      <c r="X270" s="367"/>
      <c r="Y270" s="367"/>
      <c r="Z270" s="367"/>
      <c r="AA270" s="367"/>
      <c r="AB270" s="367"/>
    </row>
    <row r="271" spans="2:28" ht="16.5" customHeight="1" x14ac:dyDescent="0.4">
      <c r="B271" s="457" t="s">
        <v>735</v>
      </c>
      <c r="C271" s="375"/>
      <c r="D271" s="375"/>
      <c r="E271" s="375"/>
      <c r="F271" s="375"/>
      <c r="G271" s="375"/>
      <c r="H271" s="367"/>
      <c r="I271" s="367"/>
      <c r="J271" s="367"/>
      <c r="K271" s="367"/>
      <c r="L271" s="367"/>
      <c r="M271" s="367"/>
      <c r="N271" s="367"/>
      <c r="O271" s="367"/>
      <c r="P271" s="367"/>
      <c r="Q271" s="367"/>
      <c r="R271" s="367"/>
      <c r="S271" s="367"/>
      <c r="T271" s="367"/>
      <c r="U271" s="367"/>
      <c r="V271" s="367"/>
      <c r="W271" s="367"/>
      <c r="X271" s="367"/>
      <c r="Y271" s="367"/>
      <c r="Z271" s="367"/>
      <c r="AA271" s="367"/>
      <c r="AB271" s="367"/>
    </row>
    <row r="272" spans="2:28" ht="16.5" customHeight="1" x14ac:dyDescent="0.4">
      <c r="B272" s="457" t="s">
        <v>736</v>
      </c>
      <c r="C272" s="375"/>
      <c r="D272" s="375"/>
      <c r="E272" s="375"/>
      <c r="F272" s="375"/>
      <c r="G272" s="375"/>
      <c r="H272" s="367"/>
      <c r="I272" s="367"/>
      <c r="J272" s="367"/>
      <c r="K272" s="367"/>
      <c r="L272" s="367"/>
      <c r="M272" s="367"/>
      <c r="N272" s="367"/>
      <c r="O272" s="367"/>
      <c r="P272" s="367"/>
      <c r="Q272" s="367"/>
      <c r="R272" s="367"/>
      <c r="S272" s="367"/>
      <c r="T272" s="367"/>
      <c r="U272" s="367"/>
      <c r="V272" s="367"/>
      <c r="W272" s="367"/>
      <c r="X272" s="367"/>
      <c r="Y272" s="367"/>
      <c r="Z272" s="367"/>
      <c r="AA272" s="367"/>
      <c r="AB272" s="367"/>
    </row>
    <row r="273" spans="1:28" ht="16.5" customHeight="1" x14ac:dyDescent="0.4">
      <c r="H273" s="66"/>
      <c r="I273" s="66"/>
      <c r="J273" s="66"/>
      <c r="K273" s="66"/>
    </row>
    <row r="274" spans="1:28" ht="16.5" customHeight="1" x14ac:dyDescent="0.4">
      <c r="B274" s="453"/>
      <c r="C274" s="454"/>
      <c r="D274" s="464"/>
      <c r="E274" s="464"/>
      <c r="F274" s="464"/>
      <c r="G274" s="455"/>
      <c r="H274" s="454"/>
      <c r="I274" s="454"/>
      <c r="J274" s="454"/>
      <c r="K274" s="456"/>
      <c r="L274" s="456"/>
      <c r="M274" s="456"/>
      <c r="N274" s="456"/>
      <c r="O274" s="456"/>
      <c r="P274" s="454"/>
      <c r="Q274" s="456"/>
      <c r="R274" s="456"/>
      <c r="S274" s="456"/>
      <c r="T274" s="456"/>
      <c r="U274" s="454"/>
      <c r="V274" s="454"/>
      <c r="W274" s="454"/>
      <c r="X274" s="454"/>
      <c r="Y274" s="454"/>
      <c r="Z274" s="454"/>
      <c r="AA274" s="454"/>
      <c r="AB274" s="454"/>
    </row>
    <row r="276" spans="1:28" ht="16.5" customHeight="1" x14ac:dyDescent="0.4">
      <c r="AB276" s="445" t="s">
        <v>766</v>
      </c>
    </row>
    <row r="277" spans="1:28" ht="16.5" customHeight="1" x14ac:dyDescent="0.4">
      <c r="A277" s="39">
        <v>10</v>
      </c>
      <c r="B277" s="417" t="s">
        <v>682</v>
      </c>
      <c r="C277" s="417" t="s">
        <v>1</v>
      </c>
      <c r="D277" s="448" t="s">
        <v>408</v>
      </c>
      <c r="E277" s="448" t="s">
        <v>643</v>
      </c>
      <c r="F277" s="459" t="s">
        <v>680</v>
      </c>
      <c r="G277" s="300" t="s">
        <v>681</v>
      </c>
      <c r="H277" s="300">
        <v>3</v>
      </c>
      <c r="I277" s="300">
        <v>4</v>
      </c>
      <c r="J277" s="300">
        <v>5</v>
      </c>
      <c r="K277" s="300">
        <v>6</v>
      </c>
      <c r="L277" s="300">
        <v>7</v>
      </c>
      <c r="M277" s="300">
        <v>8</v>
      </c>
      <c r="N277" s="300">
        <v>9</v>
      </c>
      <c r="O277" s="300">
        <v>10</v>
      </c>
      <c r="P277" s="300">
        <v>11</v>
      </c>
      <c r="Q277" s="300">
        <v>12</v>
      </c>
      <c r="R277" s="300">
        <v>13</v>
      </c>
      <c r="S277" s="300">
        <v>14</v>
      </c>
      <c r="T277" s="300">
        <v>15</v>
      </c>
      <c r="U277" s="300">
        <v>16</v>
      </c>
      <c r="V277" s="300">
        <v>17</v>
      </c>
      <c r="W277" s="300">
        <v>18</v>
      </c>
      <c r="X277" s="300">
        <v>19</v>
      </c>
      <c r="Y277" s="300">
        <v>20</v>
      </c>
      <c r="Z277" s="300">
        <v>21</v>
      </c>
      <c r="AA277" s="300">
        <v>22</v>
      </c>
      <c r="AB277" s="438" t="s">
        <v>767</v>
      </c>
    </row>
    <row r="278" spans="1:28" ht="16.5" customHeight="1" x14ac:dyDescent="0.4">
      <c r="B278" s="274">
        <v>3</v>
      </c>
      <c r="C278" s="460">
        <v>19</v>
      </c>
      <c r="D278" s="334">
        <f t="array" ref="D278:D297">TRANSPOSE(C15:V15)</f>
        <v>0</v>
      </c>
      <c r="E278" s="334">
        <f t="shared" ref="E278:E297" si="29">ROUNDDOWN($C$32*D278,0)</f>
        <v>0</v>
      </c>
      <c r="F278" s="461">
        <f t="shared" ref="F278:F297" si="30">ROUNDUP(1/C278,3)</f>
        <v>5.2999999999999999E-2</v>
      </c>
      <c r="G278" s="462">
        <f>ROUND(E278*F278,0)</f>
        <v>0</v>
      </c>
      <c r="H278" s="367"/>
      <c r="I278" s="367"/>
      <c r="J278" s="367"/>
      <c r="K278" s="367"/>
      <c r="L278" s="367"/>
      <c r="M278" s="367"/>
      <c r="N278" s="367"/>
      <c r="O278" s="367"/>
      <c r="P278" s="367"/>
      <c r="Q278" s="367"/>
      <c r="R278" s="367"/>
      <c r="S278" s="367"/>
      <c r="T278" s="367"/>
      <c r="U278" s="367"/>
      <c r="V278" s="367"/>
      <c r="W278" s="367"/>
      <c r="X278" s="367"/>
      <c r="Y278" s="367"/>
      <c r="Z278" s="367"/>
      <c r="AA278" s="367"/>
      <c r="AB278" s="367"/>
    </row>
    <row r="279" spans="1:28" ht="16.5" customHeight="1" x14ac:dyDescent="0.4">
      <c r="B279" s="274">
        <v>4</v>
      </c>
      <c r="C279" s="460">
        <v>19</v>
      </c>
      <c r="D279" s="334">
        <v>0</v>
      </c>
      <c r="E279" s="334">
        <f t="shared" si="29"/>
        <v>0</v>
      </c>
      <c r="F279" s="461">
        <f t="shared" si="30"/>
        <v>5.2999999999999999E-2</v>
      </c>
      <c r="G279" s="462">
        <f t="shared" ref="G279:G297" si="31">ROUND(E279*F279,0)</f>
        <v>0</v>
      </c>
      <c r="H279" s="367"/>
      <c r="I279" s="367"/>
      <c r="J279" s="367"/>
      <c r="K279" s="367"/>
      <c r="L279" s="367"/>
      <c r="M279" s="367"/>
      <c r="N279" s="367"/>
      <c r="O279" s="367"/>
      <c r="P279" s="367"/>
      <c r="Q279" s="367"/>
      <c r="R279" s="367"/>
      <c r="S279" s="367"/>
      <c r="T279" s="367"/>
      <c r="U279" s="367"/>
      <c r="V279" s="367"/>
      <c r="W279" s="367"/>
      <c r="X279" s="367"/>
      <c r="Y279" s="367"/>
      <c r="Z279" s="367"/>
      <c r="AA279" s="367"/>
      <c r="AB279" s="367"/>
    </row>
    <row r="280" spans="1:28" ht="16.5" customHeight="1" x14ac:dyDescent="0.4">
      <c r="B280" s="274">
        <v>5</v>
      </c>
      <c r="C280" s="460">
        <v>19</v>
      </c>
      <c r="D280" s="334">
        <v>0</v>
      </c>
      <c r="E280" s="334">
        <f t="shared" si="29"/>
        <v>0</v>
      </c>
      <c r="F280" s="461">
        <f t="shared" si="30"/>
        <v>5.2999999999999999E-2</v>
      </c>
      <c r="G280" s="462">
        <f t="shared" si="31"/>
        <v>0</v>
      </c>
      <c r="H280" s="367"/>
      <c r="I280" s="367"/>
      <c r="J280" s="367"/>
      <c r="K280" s="367"/>
      <c r="L280" s="367"/>
      <c r="M280" s="367"/>
      <c r="N280" s="367"/>
      <c r="O280" s="367"/>
      <c r="P280" s="367"/>
      <c r="Q280" s="367"/>
      <c r="R280" s="367"/>
      <c r="S280" s="367"/>
      <c r="T280" s="367"/>
      <c r="U280" s="367"/>
      <c r="V280" s="367"/>
      <c r="W280" s="367"/>
      <c r="X280" s="367"/>
      <c r="Y280" s="367"/>
      <c r="Z280" s="367"/>
      <c r="AA280" s="367"/>
      <c r="AB280" s="367"/>
    </row>
    <row r="281" spans="1:28" ht="16.5" customHeight="1" x14ac:dyDescent="0.4">
      <c r="B281" s="274">
        <v>6</v>
      </c>
      <c r="C281" s="460">
        <v>19</v>
      </c>
      <c r="D281" s="334">
        <v>0</v>
      </c>
      <c r="E281" s="334">
        <f t="shared" si="29"/>
        <v>0</v>
      </c>
      <c r="F281" s="461">
        <f t="shared" si="30"/>
        <v>5.2999999999999999E-2</v>
      </c>
      <c r="G281" s="462">
        <f t="shared" si="31"/>
        <v>0</v>
      </c>
      <c r="H281" s="367"/>
      <c r="I281" s="367"/>
      <c r="J281" s="367"/>
      <c r="K281" s="367"/>
      <c r="L281" s="367"/>
      <c r="M281" s="367"/>
      <c r="N281" s="367"/>
      <c r="O281" s="367"/>
      <c r="P281" s="367"/>
      <c r="Q281" s="367"/>
      <c r="R281" s="367"/>
      <c r="S281" s="367"/>
      <c r="T281" s="367"/>
      <c r="U281" s="367"/>
      <c r="V281" s="367"/>
      <c r="W281" s="367"/>
      <c r="X281" s="367"/>
      <c r="Y281" s="367"/>
      <c r="Z281" s="367"/>
      <c r="AA281" s="367"/>
      <c r="AB281" s="367"/>
    </row>
    <row r="282" spans="1:28" ht="16.5" customHeight="1" x14ac:dyDescent="0.4">
      <c r="B282" s="274">
        <v>7</v>
      </c>
      <c r="C282" s="460">
        <v>19</v>
      </c>
      <c r="D282" s="334">
        <v>0</v>
      </c>
      <c r="E282" s="334">
        <f t="shared" si="29"/>
        <v>0</v>
      </c>
      <c r="F282" s="461">
        <f t="shared" si="30"/>
        <v>5.2999999999999999E-2</v>
      </c>
      <c r="G282" s="462">
        <f t="shared" si="31"/>
        <v>0</v>
      </c>
      <c r="H282" s="367"/>
      <c r="I282" s="367"/>
      <c r="J282" s="367"/>
      <c r="K282" s="367"/>
      <c r="L282" s="367"/>
      <c r="M282" s="367"/>
      <c r="N282" s="367"/>
      <c r="O282" s="367"/>
      <c r="P282" s="367"/>
      <c r="Q282" s="367"/>
      <c r="R282" s="367"/>
      <c r="S282" s="367"/>
      <c r="T282" s="367"/>
      <c r="U282" s="367"/>
      <c r="V282" s="367"/>
      <c r="W282" s="367"/>
      <c r="X282" s="367"/>
      <c r="Y282" s="367"/>
      <c r="Z282" s="367"/>
      <c r="AA282" s="367"/>
      <c r="AB282" s="367"/>
    </row>
    <row r="283" spans="1:28" ht="16.5" customHeight="1" x14ac:dyDescent="0.4">
      <c r="B283" s="274">
        <v>8</v>
      </c>
      <c r="C283" s="460">
        <v>19</v>
      </c>
      <c r="D283" s="334">
        <v>0</v>
      </c>
      <c r="E283" s="334">
        <f t="shared" si="29"/>
        <v>0</v>
      </c>
      <c r="F283" s="461">
        <f t="shared" si="30"/>
        <v>5.2999999999999999E-2</v>
      </c>
      <c r="G283" s="462">
        <f t="shared" si="31"/>
        <v>0</v>
      </c>
      <c r="H283" s="367"/>
      <c r="I283" s="367"/>
      <c r="J283" s="367"/>
      <c r="K283" s="367"/>
      <c r="L283" s="367"/>
      <c r="M283" s="367"/>
      <c r="N283" s="367"/>
      <c r="O283" s="367"/>
      <c r="P283" s="367"/>
      <c r="Q283" s="367"/>
      <c r="R283" s="367"/>
      <c r="S283" s="367"/>
      <c r="T283" s="367"/>
      <c r="U283" s="367"/>
      <c r="V283" s="367"/>
      <c r="W283" s="367"/>
      <c r="X283" s="367"/>
      <c r="Y283" s="367"/>
      <c r="Z283" s="367"/>
      <c r="AA283" s="367"/>
      <c r="AB283" s="367"/>
    </row>
    <row r="284" spans="1:28" ht="16.5" customHeight="1" x14ac:dyDescent="0.4">
      <c r="B284" s="274">
        <v>9</v>
      </c>
      <c r="C284" s="460">
        <v>19</v>
      </c>
      <c r="D284" s="334">
        <v>0</v>
      </c>
      <c r="E284" s="334">
        <f t="shared" si="29"/>
        <v>0</v>
      </c>
      <c r="F284" s="461">
        <f t="shared" si="30"/>
        <v>5.2999999999999999E-2</v>
      </c>
      <c r="G284" s="462">
        <f t="shared" si="31"/>
        <v>0</v>
      </c>
      <c r="H284" s="367"/>
      <c r="I284" s="367"/>
      <c r="J284" s="367"/>
      <c r="K284" s="367"/>
      <c r="L284" s="367"/>
      <c r="M284" s="367"/>
      <c r="N284" s="367"/>
      <c r="O284" s="367"/>
      <c r="P284" s="367"/>
      <c r="Q284" s="367"/>
      <c r="R284" s="367"/>
      <c r="S284" s="367"/>
      <c r="T284" s="367"/>
      <c r="U284" s="367"/>
      <c r="V284" s="367"/>
      <c r="W284" s="367"/>
      <c r="X284" s="367"/>
      <c r="Y284" s="367"/>
      <c r="Z284" s="367"/>
      <c r="AA284" s="367"/>
      <c r="AB284" s="367"/>
    </row>
    <row r="285" spans="1:28" ht="16.5" customHeight="1" x14ac:dyDescent="0.4">
      <c r="B285" s="274">
        <v>10</v>
      </c>
      <c r="C285" s="460">
        <v>19</v>
      </c>
      <c r="D285" s="334">
        <v>0</v>
      </c>
      <c r="E285" s="334">
        <f t="shared" si="29"/>
        <v>0</v>
      </c>
      <c r="F285" s="461">
        <f t="shared" si="30"/>
        <v>5.2999999999999999E-2</v>
      </c>
      <c r="G285" s="462">
        <f t="shared" si="31"/>
        <v>0</v>
      </c>
      <c r="H285" s="367"/>
      <c r="I285" s="367"/>
      <c r="J285" s="367"/>
      <c r="K285" s="367"/>
      <c r="L285" s="367"/>
      <c r="M285" s="367"/>
      <c r="N285" s="367"/>
      <c r="O285" s="367"/>
      <c r="P285" s="367"/>
      <c r="Q285" s="367"/>
      <c r="R285" s="367"/>
      <c r="S285" s="367"/>
      <c r="T285" s="367"/>
      <c r="U285" s="367"/>
      <c r="V285" s="367"/>
      <c r="W285" s="367"/>
      <c r="X285" s="367"/>
      <c r="Y285" s="367"/>
      <c r="Z285" s="367"/>
      <c r="AA285" s="367"/>
      <c r="AB285" s="367"/>
    </row>
    <row r="286" spans="1:28" ht="16.5" customHeight="1" x14ac:dyDescent="0.4">
      <c r="B286" s="274">
        <v>11</v>
      </c>
      <c r="C286" s="460">
        <v>19</v>
      </c>
      <c r="D286" s="334">
        <v>0</v>
      </c>
      <c r="E286" s="334">
        <f t="shared" si="29"/>
        <v>0</v>
      </c>
      <c r="F286" s="461">
        <f t="shared" si="30"/>
        <v>5.2999999999999999E-2</v>
      </c>
      <c r="G286" s="462">
        <f t="shared" si="31"/>
        <v>0</v>
      </c>
      <c r="H286" s="367"/>
      <c r="I286" s="367"/>
      <c r="J286" s="367"/>
      <c r="K286" s="367"/>
      <c r="L286" s="367"/>
      <c r="M286" s="367"/>
      <c r="N286" s="367"/>
      <c r="O286" s="367"/>
      <c r="P286" s="367"/>
      <c r="Q286" s="367"/>
      <c r="R286" s="367"/>
      <c r="S286" s="367"/>
      <c r="T286" s="367"/>
      <c r="U286" s="367"/>
      <c r="V286" s="367"/>
      <c r="W286" s="367"/>
      <c r="X286" s="367"/>
      <c r="Y286" s="367"/>
      <c r="Z286" s="367"/>
      <c r="AA286" s="367"/>
      <c r="AB286" s="367"/>
    </row>
    <row r="287" spans="1:28" ht="16.5" customHeight="1" x14ac:dyDescent="0.4">
      <c r="B287" s="274">
        <v>12</v>
      </c>
      <c r="C287" s="460">
        <v>19</v>
      </c>
      <c r="D287" s="334">
        <v>0</v>
      </c>
      <c r="E287" s="334">
        <f t="shared" si="29"/>
        <v>0</v>
      </c>
      <c r="F287" s="461">
        <f t="shared" si="30"/>
        <v>5.2999999999999999E-2</v>
      </c>
      <c r="G287" s="462">
        <f t="shared" si="31"/>
        <v>0</v>
      </c>
      <c r="H287" s="367"/>
      <c r="I287" s="367"/>
      <c r="J287" s="367"/>
      <c r="K287" s="367"/>
      <c r="L287" s="367"/>
      <c r="M287" s="367"/>
      <c r="N287" s="367"/>
      <c r="O287" s="367"/>
      <c r="P287" s="367"/>
      <c r="Q287" s="367"/>
      <c r="R287" s="367"/>
      <c r="S287" s="367"/>
      <c r="T287" s="367"/>
      <c r="U287" s="367"/>
      <c r="V287" s="367"/>
      <c r="W287" s="367"/>
      <c r="X287" s="367"/>
      <c r="Y287" s="367"/>
      <c r="Z287" s="367"/>
      <c r="AA287" s="367"/>
      <c r="AB287" s="367"/>
    </row>
    <row r="288" spans="1:28" ht="16.5" customHeight="1" x14ac:dyDescent="0.4">
      <c r="B288" s="274">
        <v>13</v>
      </c>
      <c r="C288" s="460">
        <v>19</v>
      </c>
      <c r="D288" s="334">
        <v>0</v>
      </c>
      <c r="E288" s="334">
        <f t="shared" si="29"/>
        <v>0</v>
      </c>
      <c r="F288" s="461">
        <f t="shared" si="30"/>
        <v>5.2999999999999999E-2</v>
      </c>
      <c r="G288" s="462">
        <f t="shared" si="31"/>
        <v>0</v>
      </c>
      <c r="H288" s="367"/>
      <c r="I288" s="367"/>
      <c r="J288" s="367"/>
      <c r="K288" s="367"/>
      <c r="L288" s="367"/>
      <c r="M288" s="367"/>
      <c r="N288" s="367"/>
      <c r="O288" s="367"/>
      <c r="P288" s="367"/>
      <c r="Q288" s="367"/>
      <c r="R288" s="367"/>
      <c r="S288" s="367"/>
      <c r="T288" s="367"/>
      <c r="U288" s="367"/>
      <c r="V288" s="367"/>
      <c r="W288" s="367"/>
      <c r="X288" s="367"/>
      <c r="Y288" s="367"/>
      <c r="Z288" s="367"/>
      <c r="AA288" s="367"/>
      <c r="AB288" s="367"/>
    </row>
    <row r="289" spans="1:28" ht="16.5" customHeight="1" x14ac:dyDescent="0.4">
      <c r="B289" s="274">
        <v>14</v>
      </c>
      <c r="C289" s="460">
        <v>19</v>
      </c>
      <c r="D289" s="334">
        <v>0</v>
      </c>
      <c r="E289" s="334">
        <f t="shared" si="29"/>
        <v>0</v>
      </c>
      <c r="F289" s="461">
        <f t="shared" si="30"/>
        <v>5.2999999999999999E-2</v>
      </c>
      <c r="G289" s="462">
        <f t="shared" si="31"/>
        <v>0</v>
      </c>
      <c r="H289" s="367"/>
      <c r="I289" s="367"/>
      <c r="J289" s="367"/>
      <c r="K289" s="367"/>
      <c r="L289" s="367"/>
      <c r="M289" s="367"/>
      <c r="N289" s="367"/>
      <c r="O289" s="367"/>
      <c r="P289" s="367"/>
      <c r="Q289" s="367"/>
      <c r="R289" s="367"/>
      <c r="S289" s="367"/>
      <c r="T289" s="367"/>
      <c r="U289" s="367"/>
      <c r="V289" s="367"/>
      <c r="W289" s="367"/>
      <c r="X289" s="367"/>
      <c r="Y289" s="367"/>
      <c r="Z289" s="367"/>
      <c r="AA289" s="367"/>
      <c r="AB289" s="367"/>
    </row>
    <row r="290" spans="1:28" ht="16.5" customHeight="1" x14ac:dyDescent="0.4">
      <c r="B290" s="274">
        <v>15</v>
      </c>
      <c r="C290" s="460">
        <v>19</v>
      </c>
      <c r="D290" s="334">
        <v>0</v>
      </c>
      <c r="E290" s="334">
        <f t="shared" si="29"/>
        <v>0</v>
      </c>
      <c r="F290" s="461">
        <f t="shared" si="30"/>
        <v>5.2999999999999999E-2</v>
      </c>
      <c r="G290" s="462">
        <f t="shared" si="31"/>
        <v>0</v>
      </c>
      <c r="H290" s="367"/>
      <c r="I290" s="367"/>
      <c r="J290" s="367"/>
      <c r="K290" s="367"/>
      <c r="L290" s="367"/>
      <c r="M290" s="367"/>
      <c r="N290" s="367"/>
      <c r="O290" s="367"/>
      <c r="P290" s="367"/>
      <c r="Q290" s="367"/>
      <c r="R290" s="367"/>
      <c r="S290" s="367"/>
      <c r="T290" s="367"/>
      <c r="U290" s="367"/>
      <c r="V290" s="367"/>
      <c r="W290" s="367"/>
      <c r="X290" s="367"/>
      <c r="Y290" s="367"/>
      <c r="Z290" s="367"/>
      <c r="AA290" s="367"/>
      <c r="AB290" s="367"/>
    </row>
    <row r="291" spans="1:28" ht="16.5" customHeight="1" x14ac:dyDescent="0.4">
      <c r="B291" s="274">
        <v>16</v>
      </c>
      <c r="C291" s="460">
        <v>19</v>
      </c>
      <c r="D291" s="334">
        <v>0</v>
      </c>
      <c r="E291" s="334">
        <f t="shared" si="29"/>
        <v>0</v>
      </c>
      <c r="F291" s="461">
        <f t="shared" si="30"/>
        <v>5.2999999999999999E-2</v>
      </c>
      <c r="G291" s="462">
        <f t="shared" si="31"/>
        <v>0</v>
      </c>
      <c r="H291" s="367"/>
      <c r="I291" s="367"/>
      <c r="J291" s="367"/>
      <c r="K291" s="367"/>
      <c r="L291" s="367"/>
      <c r="M291" s="367"/>
      <c r="N291" s="367"/>
      <c r="O291" s="367"/>
      <c r="P291" s="367"/>
      <c r="Q291" s="367"/>
      <c r="R291" s="367"/>
      <c r="S291" s="367"/>
      <c r="T291" s="367"/>
      <c r="U291" s="367"/>
      <c r="V291" s="367"/>
      <c r="W291" s="367"/>
      <c r="X291" s="367"/>
      <c r="Y291" s="367"/>
      <c r="Z291" s="367"/>
      <c r="AA291" s="367"/>
      <c r="AB291" s="367"/>
    </row>
    <row r="292" spans="1:28" ht="16.5" customHeight="1" x14ac:dyDescent="0.4">
      <c r="B292" s="274">
        <v>17</v>
      </c>
      <c r="C292" s="460">
        <v>19</v>
      </c>
      <c r="D292" s="334">
        <v>0</v>
      </c>
      <c r="E292" s="334">
        <f t="shared" si="29"/>
        <v>0</v>
      </c>
      <c r="F292" s="461">
        <f t="shared" si="30"/>
        <v>5.2999999999999999E-2</v>
      </c>
      <c r="G292" s="462">
        <f t="shared" si="31"/>
        <v>0</v>
      </c>
      <c r="H292" s="367"/>
      <c r="I292" s="367"/>
      <c r="J292" s="367"/>
      <c r="K292" s="367"/>
      <c r="L292" s="367"/>
      <c r="M292" s="367"/>
      <c r="N292" s="367"/>
      <c r="O292" s="367"/>
      <c r="P292" s="367"/>
      <c r="Q292" s="367"/>
      <c r="R292" s="367"/>
      <c r="S292" s="367"/>
      <c r="T292" s="367"/>
      <c r="U292" s="367"/>
      <c r="V292" s="367"/>
      <c r="W292" s="367"/>
      <c r="X292" s="367"/>
      <c r="Y292" s="367"/>
      <c r="Z292" s="367"/>
      <c r="AA292" s="367"/>
      <c r="AB292" s="367"/>
    </row>
    <row r="293" spans="1:28" ht="16.5" customHeight="1" x14ac:dyDescent="0.4">
      <c r="B293" s="274">
        <v>18</v>
      </c>
      <c r="C293" s="460">
        <v>19</v>
      </c>
      <c r="D293" s="334">
        <v>0</v>
      </c>
      <c r="E293" s="334">
        <f t="shared" si="29"/>
        <v>0</v>
      </c>
      <c r="F293" s="461">
        <f t="shared" si="30"/>
        <v>5.2999999999999999E-2</v>
      </c>
      <c r="G293" s="462">
        <f t="shared" si="31"/>
        <v>0</v>
      </c>
      <c r="H293" s="367"/>
      <c r="I293" s="367"/>
      <c r="J293" s="367"/>
      <c r="K293" s="367"/>
      <c r="L293" s="367"/>
      <c r="M293" s="367"/>
      <c r="N293" s="367"/>
      <c r="O293" s="367"/>
      <c r="P293" s="367"/>
      <c r="Q293" s="367"/>
      <c r="R293" s="367"/>
      <c r="S293" s="367"/>
      <c r="T293" s="367"/>
      <c r="U293" s="367"/>
      <c r="V293" s="367"/>
      <c r="W293" s="367"/>
      <c r="X293" s="367"/>
      <c r="Y293" s="367"/>
      <c r="Z293" s="367"/>
      <c r="AA293" s="367"/>
      <c r="AB293" s="367"/>
    </row>
    <row r="294" spans="1:28" ht="16.5" customHeight="1" x14ac:dyDescent="0.4">
      <c r="B294" s="274">
        <v>19</v>
      </c>
      <c r="C294" s="460">
        <v>19</v>
      </c>
      <c r="D294" s="334">
        <v>0</v>
      </c>
      <c r="E294" s="334">
        <f t="shared" si="29"/>
        <v>0</v>
      </c>
      <c r="F294" s="461">
        <f t="shared" si="30"/>
        <v>5.2999999999999999E-2</v>
      </c>
      <c r="G294" s="462">
        <f t="shared" si="31"/>
        <v>0</v>
      </c>
      <c r="H294" s="367"/>
      <c r="I294" s="367"/>
      <c r="J294" s="367"/>
      <c r="K294" s="367"/>
      <c r="L294" s="367"/>
      <c r="M294" s="367"/>
      <c r="N294" s="367"/>
      <c r="O294" s="367"/>
      <c r="P294" s="367"/>
      <c r="Q294" s="367"/>
      <c r="R294" s="367"/>
      <c r="S294" s="367"/>
      <c r="T294" s="367"/>
      <c r="U294" s="367"/>
      <c r="V294" s="367"/>
      <c r="W294" s="367"/>
      <c r="X294" s="367"/>
      <c r="Y294" s="367"/>
      <c r="Z294" s="367"/>
      <c r="AA294" s="367"/>
      <c r="AB294" s="367"/>
    </row>
    <row r="295" spans="1:28" ht="16.5" customHeight="1" x14ac:dyDescent="0.4">
      <c r="B295" s="274">
        <v>20</v>
      </c>
      <c r="C295" s="460">
        <v>19</v>
      </c>
      <c r="D295" s="334">
        <v>0</v>
      </c>
      <c r="E295" s="334">
        <f t="shared" si="29"/>
        <v>0</v>
      </c>
      <c r="F295" s="461">
        <f t="shared" si="30"/>
        <v>5.2999999999999999E-2</v>
      </c>
      <c r="G295" s="462">
        <f t="shared" si="31"/>
        <v>0</v>
      </c>
      <c r="H295" s="367"/>
      <c r="I295" s="367"/>
      <c r="J295" s="367"/>
      <c r="K295" s="367"/>
      <c r="L295" s="367"/>
      <c r="M295" s="367"/>
      <c r="N295" s="367"/>
      <c r="O295" s="367"/>
      <c r="P295" s="367"/>
      <c r="Q295" s="367"/>
      <c r="R295" s="367"/>
      <c r="S295" s="367"/>
      <c r="T295" s="367"/>
      <c r="U295" s="367"/>
      <c r="V295" s="367"/>
      <c r="W295" s="367"/>
      <c r="X295" s="367"/>
      <c r="Y295" s="367"/>
      <c r="Z295" s="367"/>
      <c r="AA295" s="367"/>
      <c r="AB295" s="367"/>
    </row>
    <row r="296" spans="1:28" ht="16.5" customHeight="1" x14ac:dyDescent="0.4">
      <c r="B296" s="274">
        <v>21</v>
      </c>
      <c r="C296" s="460">
        <v>19</v>
      </c>
      <c r="D296" s="334">
        <v>0</v>
      </c>
      <c r="E296" s="334">
        <f t="shared" si="29"/>
        <v>0</v>
      </c>
      <c r="F296" s="461">
        <f t="shared" si="30"/>
        <v>5.2999999999999999E-2</v>
      </c>
      <c r="G296" s="462">
        <f t="shared" si="31"/>
        <v>0</v>
      </c>
      <c r="H296" s="367"/>
      <c r="I296" s="367"/>
      <c r="J296" s="367"/>
      <c r="K296" s="367"/>
      <c r="L296" s="367"/>
      <c r="M296" s="367"/>
      <c r="N296" s="367"/>
      <c r="O296" s="367"/>
      <c r="P296" s="367"/>
      <c r="Q296" s="367"/>
      <c r="R296" s="367"/>
      <c r="S296" s="367"/>
      <c r="T296" s="367"/>
      <c r="U296" s="367"/>
      <c r="V296" s="367"/>
      <c r="W296" s="367"/>
      <c r="X296" s="367"/>
      <c r="Y296" s="367"/>
      <c r="Z296" s="367"/>
      <c r="AA296" s="367"/>
      <c r="AB296" s="367"/>
    </row>
    <row r="297" spans="1:28" ht="16.5" customHeight="1" x14ac:dyDescent="0.4">
      <c r="B297" s="274">
        <v>22</v>
      </c>
      <c r="C297" s="460">
        <v>19</v>
      </c>
      <c r="D297" s="334">
        <v>0</v>
      </c>
      <c r="E297" s="334">
        <f t="shared" si="29"/>
        <v>0</v>
      </c>
      <c r="F297" s="461">
        <f t="shared" si="30"/>
        <v>5.2999999999999999E-2</v>
      </c>
      <c r="G297" s="462">
        <f t="shared" si="31"/>
        <v>0</v>
      </c>
      <c r="H297" s="367"/>
      <c r="I297" s="367"/>
      <c r="J297" s="367"/>
      <c r="K297" s="367"/>
      <c r="L297" s="367"/>
      <c r="M297" s="367"/>
      <c r="N297" s="367"/>
      <c r="O297" s="367"/>
      <c r="P297" s="367"/>
      <c r="Q297" s="367"/>
      <c r="R297" s="367"/>
      <c r="S297" s="367"/>
      <c r="T297" s="367"/>
      <c r="U297" s="367"/>
      <c r="V297" s="367"/>
      <c r="W297" s="367"/>
      <c r="X297" s="367"/>
      <c r="Y297" s="367"/>
      <c r="Z297" s="367"/>
      <c r="AA297" s="367"/>
      <c r="AB297" s="367"/>
    </row>
    <row r="298" spans="1:28" ht="16.5" customHeight="1" x14ac:dyDescent="0.4">
      <c r="B298" s="457" t="s">
        <v>735</v>
      </c>
      <c r="C298" s="375"/>
      <c r="D298" s="375"/>
      <c r="E298" s="375"/>
      <c r="F298" s="375"/>
      <c r="G298" s="375"/>
      <c r="H298" s="367"/>
      <c r="I298" s="367"/>
      <c r="J298" s="367"/>
      <c r="K298" s="367"/>
      <c r="L298" s="367"/>
      <c r="M298" s="367"/>
      <c r="N298" s="367"/>
      <c r="O298" s="367"/>
      <c r="P298" s="367"/>
      <c r="Q298" s="367"/>
      <c r="R298" s="367"/>
      <c r="S298" s="367"/>
      <c r="T298" s="367"/>
      <c r="U298" s="367"/>
      <c r="V298" s="367"/>
      <c r="W298" s="367"/>
      <c r="X298" s="367"/>
      <c r="Y298" s="367"/>
      <c r="Z298" s="367"/>
      <c r="AA298" s="367"/>
      <c r="AB298" s="367"/>
    </row>
    <row r="299" spans="1:28" ht="16.5" customHeight="1" x14ac:dyDescent="0.4">
      <c r="B299" s="457" t="s">
        <v>736</v>
      </c>
      <c r="C299" s="375"/>
      <c r="D299" s="375"/>
      <c r="E299" s="375"/>
      <c r="F299" s="375"/>
      <c r="G299" s="375"/>
      <c r="H299" s="367"/>
      <c r="I299" s="367"/>
      <c r="J299" s="367"/>
      <c r="K299" s="367"/>
      <c r="L299" s="367"/>
      <c r="M299" s="367"/>
      <c r="N299" s="367"/>
      <c r="O299" s="367"/>
      <c r="P299" s="367"/>
      <c r="Q299" s="367"/>
      <c r="R299" s="367"/>
      <c r="S299" s="367"/>
      <c r="T299" s="367"/>
      <c r="U299" s="367"/>
      <c r="V299" s="367"/>
      <c r="W299" s="367"/>
      <c r="X299" s="367"/>
      <c r="Y299" s="367"/>
      <c r="Z299" s="367"/>
      <c r="AA299" s="367"/>
      <c r="AB299" s="367"/>
    </row>
    <row r="300" spans="1:28" ht="16.5" customHeight="1" x14ac:dyDescent="0.4">
      <c r="H300" s="66"/>
      <c r="I300" s="66"/>
      <c r="J300" s="66"/>
      <c r="K300" s="66"/>
    </row>
    <row r="301" spans="1:28" ht="16.5" customHeight="1" x14ac:dyDescent="0.4">
      <c r="B301" s="453"/>
      <c r="C301" s="454"/>
      <c r="D301" s="464"/>
      <c r="E301" s="464"/>
      <c r="F301" s="464"/>
      <c r="G301" s="455"/>
      <c r="H301" s="454"/>
      <c r="I301" s="454"/>
      <c r="J301" s="454"/>
      <c r="K301" s="456"/>
      <c r="L301" s="456"/>
      <c r="M301" s="456"/>
      <c r="N301" s="456"/>
      <c r="O301" s="456"/>
      <c r="P301" s="454"/>
      <c r="Q301" s="456"/>
      <c r="R301" s="456"/>
      <c r="S301" s="456"/>
      <c r="T301" s="456"/>
      <c r="U301" s="454"/>
      <c r="V301" s="454"/>
      <c r="W301" s="454"/>
      <c r="X301" s="454"/>
      <c r="Y301" s="454"/>
      <c r="Z301" s="454"/>
      <c r="AA301" s="454"/>
      <c r="AB301" s="454"/>
    </row>
    <row r="303" spans="1:28" ht="16.5" customHeight="1" x14ac:dyDescent="0.4">
      <c r="AB303" s="445" t="s">
        <v>766</v>
      </c>
    </row>
    <row r="304" spans="1:28" ht="16.5" customHeight="1" x14ac:dyDescent="0.4">
      <c r="A304" s="39">
        <v>11</v>
      </c>
      <c r="B304" s="417" t="s">
        <v>682</v>
      </c>
      <c r="C304" s="417" t="s">
        <v>1</v>
      </c>
      <c r="D304" s="448" t="s">
        <v>408</v>
      </c>
      <c r="E304" s="448" t="s">
        <v>643</v>
      </c>
      <c r="F304" s="459" t="s">
        <v>680</v>
      </c>
      <c r="G304" s="300" t="s">
        <v>681</v>
      </c>
      <c r="H304" s="300">
        <v>3</v>
      </c>
      <c r="I304" s="300">
        <v>4</v>
      </c>
      <c r="J304" s="300">
        <v>5</v>
      </c>
      <c r="K304" s="300">
        <v>6</v>
      </c>
      <c r="L304" s="300">
        <v>7</v>
      </c>
      <c r="M304" s="300">
        <v>8</v>
      </c>
      <c r="N304" s="300">
        <v>9</v>
      </c>
      <c r="O304" s="300">
        <v>10</v>
      </c>
      <c r="P304" s="300">
        <v>11</v>
      </c>
      <c r="Q304" s="300">
        <v>12</v>
      </c>
      <c r="R304" s="300">
        <v>13</v>
      </c>
      <c r="S304" s="300">
        <v>14</v>
      </c>
      <c r="T304" s="300">
        <v>15</v>
      </c>
      <c r="U304" s="300">
        <v>16</v>
      </c>
      <c r="V304" s="300">
        <v>17</v>
      </c>
      <c r="W304" s="300">
        <v>18</v>
      </c>
      <c r="X304" s="300">
        <v>19</v>
      </c>
      <c r="Y304" s="300">
        <v>20</v>
      </c>
      <c r="Z304" s="300">
        <v>21</v>
      </c>
      <c r="AA304" s="300">
        <v>22</v>
      </c>
      <c r="AB304" s="438" t="s">
        <v>767</v>
      </c>
    </row>
    <row r="305" spans="2:28" ht="16.5" customHeight="1" x14ac:dyDescent="0.4">
      <c r="B305" s="417" t="s">
        <v>682</v>
      </c>
      <c r="C305" s="460">
        <v>20</v>
      </c>
      <c r="D305" s="334">
        <f t="array" ref="D305:D324">TRANSPOSE(C16:V16)</f>
        <v>0</v>
      </c>
      <c r="E305" s="334">
        <f t="shared" ref="E305:E324" si="32">ROUNDDOWN($C$32*D305,0)</f>
        <v>0</v>
      </c>
      <c r="F305" s="461">
        <f t="shared" ref="F305:F324" si="33">ROUNDUP(1/C305,3)</f>
        <v>0.05</v>
      </c>
      <c r="G305" s="462">
        <f>ROUND(E305*F305,0)</f>
        <v>0</v>
      </c>
      <c r="H305" s="367"/>
      <c r="I305" s="367"/>
      <c r="J305" s="367"/>
      <c r="K305" s="367"/>
      <c r="L305" s="367"/>
      <c r="M305" s="367"/>
      <c r="N305" s="367"/>
      <c r="O305" s="367"/>
      <c r="P305" s="367"/>
      <c r="Q305" s="367"/>
      <c r="R305" s="367"/>
      <c r="S305" s="367"/>
      <c r="T305" s="367"/>
      <c r="U305" s="367"/>
      <c r="V305" s="367"/>
      <c r="W305" s="367"/>
      <c r="X305" s="367"/>
      <c r="Y305" s="367"/>
      <c r="Z305" s="367"/>
      <c r="AA305" s="367"/>
      <c r="AB305" s="367"/>
    </row>
    <row r="306" spans="2:28" ht="16.5" customHeight="1" x14ac:dyDescent="0.4">
      <c r="B306" s="274">
        <v>4</v>
      </c>
      <c r="C306" s="460">
        <v>20</v>
      </c>
      <c r="D306" s="334">
        <v>0</v>
      </c>
      <c r="E306" s="334">
        <f t="shared" si="32"/>
        <v>0</v>
      </c>
      <c r="F306" s="461">
        <f t="shared" si="33"/>
        <v>0.05</v>
      </c>
      <c r="G306" s="462">
        <f t="shared" ref="G306:G324" si="34">ROUND(E306*F306,0)</f>
        <v>0</v>
      </c>
      <c r="H306" s="367"/>
      <c r="I306" s="367"/>
      <c r="J306" s="367"/>
      <c r="K306" s="367"/>
      <c r="L306" s="367"/>
      <c r="M306" s="367"/>
      <c r="N306" s="367"/>
      <c r="O306" s="367"/>
      <c r="P306" s="367"/>
      <c r="Q306" s="367"/>
      <c r="R306" s="367"/>
      <c r="S306" s="367"/>
      <c r="T306" s="367"/>
      <c r="U306" s="367"/>
      <c r="V306" s="367"/>
      <c r="W306" s="367"/>
      <c r="X306" s="367"/>
      <c r="Y306" s="367"/>
      <c r="Z306" s="367"/>
      <c r="AA306" s="367"/>
      <c r="AB306" s="367"/>
    </row>
    <row r="307" spans="2:28" ht="16.5" customHeight="1" x14ac:dyDescent="0.4">
      <c r="B307" s="274">
        <v>5</v>
      </c>
      <c r="C307" s="460">
        <v>20</v>
      </c>
      <c r="D307" s="334">
        <v>0</v>
      </c>
      <c r="E307" s="334">
        <f t="shared" si="32"/>
        <v>0</v>
      </c>
      <c r="F307" s="461">
        <f t="shared" si="33"/>
        <v>0.05</v>
      </c>
      <c r="G307" s="462">
        <f t="shared" si="34"/>
        <v>0</v>
      </c>
      <c r="H307" s="367"/>
      <c r="I307" s="367"/>
      <c r="J307" s="367"/>
      <c r="K307" s="367"/>
      <c r="L307" s="367"/>
      <c r="M307" s="367"/>
      <c r="N307" s="367"/>
      <c r="O307" s="367"/>
      <c r="P307" s="367"/>
      <c r="Q307" s="367"/>
      <c r="R307" s="367"/>
      <c r="S307" s="367"/>
      <c r="T307" s="367"/>
      <c r="U307" s="367"/>
      <c r="V307" s="367"/>
      <c r="W307" s="367"/>
      <c r="X307" s="367"/>
      <c r="Y307" s="367"/>
      <c r="Z307" s="367"/>
      <c r="AA307" s="367"/>
      <c r="AB307" s="367"/>
    </row>
    <row r="308" spans="2:28" ht="16.5" customHeight="1" x14ac:dyDescent="0.4">
      <c r="B308" s="274">
        <v>6</v>
      </c>
      <c r="C308" s="460">
        <v>20</v>
      </c>
      <c r="D308" s="334">
        <v>0</v>
      </c>
      <c r="E308" s="334">
        <f t="shared" si="32"/>
        <v>0</v>
      </c>
      <c r="F308" s="461">
        <f t="shared" si="33"/>
        <v>0.05</v>
      </c>
      <c r="G308" s="462">
        <f t="shared" si="34"/>
        <v>0</v>
      </c>
      <c r="H308" s="367"/>
      <c r="I308" s="367"/>
      <c r="J308" s="367"/>
      <c r="K308" s="367"/>
      <c r="L308" s="367"/>
      <c r="M308" s="367"/>
      <c r="N308" s="367"/>
      <c r="O308" s="367"/>
      <c r="P308" s="367"/>
      <c r="Q308" s="367"/>
      <c r="R308" s="367"/>
      <c r="S308" s="367"/>
      <c r="T308" s="367"/>
      <c r="U308" s="367"/>
      <c r="V308" s="367"/>
      <c r="W308" s="367"/>
      <c r="X308" s="367"/>
      <c r="Y308" s="367"/>
      <c r="Z308" s="367"/>
      <c r="AA308" s="367"/>
      <c r="AB308" s="367"/>
    </row>
    <row r="309" spans="2:28" ht="16.5" customHeight="1" x14ac:dyDescent="0.4">
      <c r="B309" s="274">
        <v>7</v>
      </c>
      <c r="C309" s="460">
        <v>20</v>
      </c>
      <c r="D309" s="334">
        <v>0</v>
      </c>
      <c r="E309" s="334">
        <f t="shared" si="32"/>
        <v>0</v>
      </c>
      <c r="F309" s="461">
        <f t="shared" si="33"/>
        <v>0.05</v>
      </c>
      <c r="G309" s="462">
        <f t="shared" si="34"/>
        <v>0</v>
      </c>
      <c r="H309" s="367"/>
      <c r="I309" s="367"/>
      <c r="J309" s="367"/>
      <c r="K309" s="367"/>
      <c r="L309" s="367"/>
      <c r="M309" s="367"/>
      <c r="N309" s="367"/>
      <c r="O309" s="367"/>
      <c r="P309" s="367"/>
      <c r="Q309" s="367"/>
      <c r="R309" s="367"/>
      <c r="S309" s="367"/>
      <c r="T309" s="367"/>
      <c r="U309" s="367"/>
      <c r="V309" s="367"/>
      <c r="W309" s="367"/>
      <c r="X309" s="367"/>
      <c r="Y309" s="367"/>
      <c r="Z309" s="367"/>
      <c r="AA309" s="367"/>
      <c r="AB309" s="367"/>
    </row>
    <row r="310" spans="2:28" ht="16.5" customHeight="1" x14ac:dyDescent="0.4">
      <c r="B310" s="274">
        <v>8</v>
      </c>
      <c r="C310" s="460">
        <v>20</v>
      </c>
      <c r="D310" s="334">
        <v>0</v>
      </c>
      <c r="E310" s="334">
        <f t="shared" si="32"/>
        <v>0</v>
      </c>
      <c r="F310" s="461">
        <f t="shared" si="33"/>
        <v>0.05</v>
      </c>
      <c r="G310" s="462">
        <f t="shared" si="34"/>
        <v>0</v>
      </c>
      <c r="H310" s="367"/>
      <c r="I310" s="367"/>
      <c r="J310" s="367"/>
      <c r="K310" s="367"/>
      <c r="L310" s="367"/>
      <c r="M310" s="367"/>
      <c r="N310" s="367"/>
      <c r="O310" s="367"/>
      <c r="P310" s="367"/>
      <c r="Q310" s="367"/>
      <c r="R310" s="367"/>
      <c r="S310" s="367"/>
      <c r="T310" s="367"/>
      <c r="U310" s="367"/>
      <c r="V310" s="367"/>
      <c r="W310" s="367"/>
      <c r="X310" s="367"/>
      <c r="Y310" s="367"/>
      <c r="Z310" s="367"/>
      <c r="AA310" s="367"/>
      <c r="AB310" s="367"/>
    </row>
    <row r="311" spans="2:28" ht="16.5" customHeight="1" x14ac:dyDescent="0.4">
      <c r="B311" s="274">
        <v>9</v>
      </c>
      <c r="C311" s="460">
        <v>20</v>
      </c>
      <c r="D311" s="334">
        <v>0</v>
      </c>
      <c r="E311" s="334">
        <f t="shared" si="32"/>
        <v>0</v>
      </c>
      <c r="F311" s="461">
        <f t="shared" si="33"/>
        <v>0.05</v>
      </c>
      <c r="G311" s="462">
        <f t="shared" si="34"/>
        <v>0</v>
      </c>
      <c r="H311" s="367"/>
      <c r="I311" s="367"/>
      <c r="J311" s="367"/>
      <c r="K311" s="367"/>
      <c r="L311" s="367"/>
      <c r="M311" s="367"/>
      <c r="N311" s="367"/>
      <c r="O311" s="367"/>
      <c r="P311" s="367"/>
      <c r="Q311" s="367"/>
      <c r="R311" s="367"/>
      <c r="S311" s="367"/>
      <c r="T311" s="367"/>
      <c r="U311" s="367"/>
      <c r="V311" s="367"/>
      <c r="W311" s="367"/>
      <c r="X311" s="367"/>
      <c r="Y311" s="367"/>
      <c r="Z311" s="367"/>
      <c r="AA311" s="367"/>
      <c r="AB311" s="367"/>
    </row>
    <row r="312" spans="2:28" ht="16.5" customHeight="1" x14ac:dyDescent="0.4">
      <c r="B312" s="274">
        <v>10</v>
      </c>
      <c r="C312" s="460">
        <v>20</v>
      </c>
      <c r="D312" s="334">
        <v>0</v>
      </c>
      <c r="E312" s="334">
        <f t="shared" si="32"/>
        <v>0</v>
      </c>
      <c r="F312" s="461">
        <f t="shared" si="33"/>
        <v>0.05</v>
      </c>
      <c r="G312" s="462">
        <f t="shared" si="34"/>
        <v>0</v>
      </c>
      <c r="H312" s="367"/>
      <c r="I312" s="367"/>
      <c r="J312" s="367"/>
      <c r="K312" s="367"/>
      <c r="L312" s="367"/>
      <c r="M312" s="367"/>
      <c r="N312" s="367"/>
      <c r="O312" s="367"/>
      <c r="P312" s="367"/>
      <c r="Q312" s="367"/>
      <c r="R312" s="367"/>
      <c r="S312" s="367"/>
      <c r="T312" s="367"/>
      <c r="U312" s="367"/>
      <c r="V312" s="367"/>
      <c r="W312" s="367"/>
      <c r="X312" s="367"/>
      <c r="Y312" s="367"/>
      <c r="Z312" s="367"/>
      <c r="AA312" s="367"/>
      <c r="AB312" s="367"/>
    </row>
    <row r="313" spans="2:28" ht="16.5" customHeight="1" x14ac:dyDescent="0.4">
      <c r="B313" s="274">
        <v>11</v>
      </c>
      <c r="C313" s="460">
        <v>20</v>
      </c>
      <c r="D313" s="334">
        <v>0</v>
      </c>
      <c r="E313" s="334">
        <f t="shared" si="32"/>
        <v>0</v>
      </c>
      <c r="F313" s="461">
        <f t="shared" si="33"/>
        <v>0.05</v>
      </c>
      <c r="G313" s="462">
        <f t="shared" si="34"/>
        <v>0</v>
      </c>
      <c r="H313" s="367"/>
      <c r="I313" s="367"/>
      <c r="J313" s="367"/>
      <c r="K313" s="367"/>
      <c r="L313" s="367"/>
      <c r="M313" s="367"/>
      <c r="N313" s="367"/>
      <c r="O313" s="367"/>
      <c r="P313" s="367"/>
      <c r="Q313" s="367"/>
      <c r="R313" s="367"/>
      <c r="S313" s="367"/>
      <c r="T313" s="367"/>
      <c r="U313" s="367"/>
      <c r="V313" s="367"/>
      <c r="W313" s="367"/>
      <c r="X313" s="367"/>
      <c r="Y313" s="367"/>
      <c r="Z313" s="367"/>
      <c r="AA313" s="367"/>
      <c r="AB313" s="367"/>
    </row>
    <row r="314" spans="2:28" ht="16.5" customHeight="1" x14ac:dyDescent="0.4">
      <c r="B314" s="274">
        <v>12</v>
      </c>
      <c r="C314" s="460">
        <v>20</v>
      </c>
      <c r="D314" s="334">
        <v>0</v>
      </c>
      <c r="E314" s="334">
        <f t="shared" si="32"/>
        <v>0</v>
      </c>
      <c r="F314" s="461">
        <f t="shared" si="33"/>
        <v>0.05</v>
      </c>
      <c r="G314" s="462">
        <f t="shared" si="34"/>
        <v>0</v>
      </c>
      <c r="H314" s="367"/>
      <c r="I314" s="367"/>
      <c r="J314" s="367"/>
      <c r="K314" s="367"/>
      <c r="L314" s="367"/>
      <c r="M314" s="367"/>
      <c r="N314" s="367"/>
      <c r="O314" s="367"/>
      <c r="P314" s="367"/>
      <c r="Q314" s="367"/>
      <c r="R314" s="367"/>
      <c r="S314" s="367"/>
      <c r="T314" s="367"/>
      <c r="U314" s="367"/>
      <c r="V314" s="367"/>
      <c r="W314" s="367"/>
      <c r="X314" s="367"/>
      <c r="Y314" s="367"/>
      <c r="Z314" s="367"/>
      <c r="AA314" s="367"/>
      <c r="AB314" s="367"/>
    </row>
    <row r="315" spans="2:28" ht="16.5" customHeight="1" x14ac:dyDescent="0.4">
      <c r="B315" s="274">
        <v>13</v>
      </c>
      <c r="C315" s="460">
        <v>20</v>
      </c>
      <c r="D315" s="334">
        <v>0</v>
      </c>
      <c r="E315" s="334">
        <f t="shared" si="32"/>
        <v>0</v>
      </c>
      <c r="F315" s="461">
        <f t="shared" si="33"/>
        <v>0.05</v>
      </c>
      <c r="G315" s="462">
        <f t="shared" si="34"/>
        <v>0</v>
      </c>
      <c r="H315" s="367"/>
      <c r="I315" s="367"/>
      <c r="J315" s="367"/>
      <c r="K315" s="367"/>
      <c r="L315" s="367"/>
      <c r="M315" s="367"/>
      <c r="N315" s="367"/>
      <c r="O315" s="367"/>
      <c r="P315" s="367"/>
      <c r="Q315" s="367"/>
      <c r="R315" s="367"/>
      <c r="S315" s="367"/>
      <c r="T315" s="367"/>
      <c r="U315" s="367"/>
      <c r="V315" s="367"/>
      <c r="W315" s="367"/>
      <c r="X315" s="367"/>
      <c r="Y315" s="367"/>
      <c r="Z315" s="367"/>
      <c r="AA315" s="367"/>
      <c r="AB315" s="367"/>
    </row>
    <row r="316" spans="2:28" ht="16.5" customHeight="1" x14ac:dyDescent="0.4">
      <c r="B316" s="274">
        <v>14</v>
      </c>
      <c r="C316" s="460">
        <v>20</v>
      </c>
      <c r="D316" s="334">
        <v>0</v>
      </c>
      <c r="E316" s="334">
        <f t="shared" si="32"/>
        <v>0</v>
      </c>
      <c r="F316" s="461">
        <f t="shared" si="33"/>
        <v>0.05</v>
      </c>
      <c r="G316" s="462">
        <f t="shared" si="34"/>
        <v>0</v>
      </c>
      <c r="H316" s="367"/>
      <c r="I316" s="367"/>
      <c r="J316" s="367"/>
      <c r="K316" s="367"/>
      <c r="L316" s="367"/>
      <c r="M316" s="367"/>
      <c r="N316" s="367"/>
      <c r="O316" s="367"/>
      <c r="P316" s="367"/>
      <c r="Q316" s="367"/>
      <c r="R316" s="367"/>
      <c r="S316" s="367"/>
      <c r="T316" s="367"/>
      <c r="U316" s="367"/>
      <c r="V316" s="367"/>
      <c r="W316" s="367"/>
      <c r="X316" s="367"/>
      <c r="Y316" s="367"/>
      <c r="Z316" s="367"/>
      <c r="AA316" s="367"/>
      <c r="AB316" s="367"/>
    </row>
    <row r="317" spans="2:28" ht="16.5" customHeight="1" x14ac:dyDescent="0.4">
      <c r="B317" s="274">
        <v>15</v>
      </c>
      <c r="C317" s="460">
        <v>20</v>
      </c>
      <c r="D317" s="334">
        <v>0</v>
      </c>
      <c r="E317" s="334">
        <f t="shared" si="32"/>
        <v>0</v>
      </c>
      <c r="F317" s="461">
        <f t="shared" si="33"/>
        <v>0.05</v>
      </c>
      <c r="G317" s="462">
        <f t="shared" si="34"/>
        <v>0</v>
      </c>
      <c r="H317" s="367"/>
      <c r="I317" s="367"/>
      <c r="J317" s="367"/>
      <c r="K317" s="367"/>
      <c r="L317" s="367"/>
      <c r="M317" s="367"/>
      <c r="N317" s="367"/>
      <c r="O317" s="367"/>
      <c r="P317" s="367"/>
      <c r="Q317" s="367"/>
      <c r="R317" s="367"/>
      <c r="S317" s="367"/>
      <c r="T317" s="367"/>
      <c r="U317" s="367"/>
      <c r="V317" s="367"/>
      <c r="W317" s="367"/>
      <c r="X317" s="367"/>
      <c r="Y317" s="367"/>
      <c r="Z317" s="367"/>
      <c r="AA317" s="367"/>
      <c r="AB317" s="367"/>
    </row>
    <row r="318" spans="2:28" ht="16.5" customHeight="1" x14ac:dyDescent="0.4">
      <c r="B318" s="274">
        <v>16</v>
      </c>
      <c r="C318" s="460">
        <v>20</v>
      </c>
      <c r="D318" s="334">
        <v>0</v>
      </c>
      <c r="E318" s="334">
        <f t="shared" si="32"/>
        <v>0</v>
      </c>
      <c r="F318" s="461">
        <f t="shared" si="33"/>
        <v>0.05</v>
      </c>
      <c r="G318" s="462">
        <f t="shared" si="34"/>
        <v>0</v>
      </c>
      <c r="H318" s="367"/>
      <c r="I318" s="367"/>
      <c r="J318" s="367"/>
      <c r="K318" s="367"/>
      <c r="L318" s="367"/>
      <c r="M318" s="367"/>
      <c r="N318" s="367"/>
      <c r="O318" s="367"/>
      <c r="P318" s="367"/>
      <c r="Q318" s="367"/>
      <c r="R318" s="367"/>
      <c r="S318" s="367"/>
      <c r="T318" s="367"/>
      <c r="U318" s="367"/>
      <c r="V318" s="367"/>
      <c r="W318" s="367"/>
      <c r="X318" s="367"/>
      <c r="Y318" s="367"/>
      <c r="Z318" s="367"/>
      <c r="AA318" s="367"/>
      <c r="AB318" s="367"/>
    </row>
    <row r="319" spans="2:28" ht="16.5" customHeight="1" x14ac:dyDescent="0.4">
      <c r="B319" s="274">
        <v>17</v>
      </c>
      <c r="C319" s="460">
        <v>20</v>
      </c>
      <c r="D319" s="334">
        <v>0</v>
      </c>
      <c r="E319" s="334">
        <f t="shared" si="32"/>
        <v>0</v>
      </c>
      <c r="F319" s="461">
        <f t="shared" si="33"/>
        <v>0.05</v>
      </c>
      <c r="G319" s="462">
        <f t="shared" si="34"/>
        <v>0</v>
      </c>
      <c r="H319" s="367"/>
      <c r="I319" s="367"/>
      <c r="J319" s="367"/>
      <c r="K319" s="367"/>
      <c r="L319" s="367"/>
      <c r="M319" s="367"/>
      <c r="N319" s="367"/>
      <c r="O319" s="367"/>
      <c r="P319" s="367"/>
      <c r="Q319" s="367"/>
      <c r="R319" s="367"/>
      <c r="S319" s="367"/>
      <c r="T319" s="367"/>
      <c r="U319" s="367"/>
      <c r="V319" s="367"/>
      <c r="W319" s="367"/>
      <c r="X319" s="367"/>
      <c r="Y319" s="367"/>
      <c r="Z319" s="367"/>
      <c r="AA319" s="367"/>
      <c r="AB319" s="367"/>
    </row>
    <row r="320" spans="2:28" ht="16.5" customHeight="1" x14ac:dyDescent="0.4">
      <c r="B320" s="274">
        <v>18</v>
      </c>
      <c r="C320" s="460">
        <v>20</v>
      </c>
      <c r="D320" s="334">
        <v>0</v>
      </c>
      <c r="E320" s="334">
        <f t="shared" si="32"/>
        <v>0</v>
      </c>
      <c r="F320" s="461">
        <f t="shared" si="33"/>
        <v>0.05</v>
      </c>
      <c r="G320" s="462">
        <f t="shared" si="34"/>
        <v>0</v>
      </c>
      <c r="H320" s="367"/>
      <c r="I320" s="367"/>
      <c r="J320" s="367"/>
      <c r="K320" s="367"/>
      <c r="L320" s="367"/>
      <c r="M320" s="367"/>
      <c r="N320" s="367"/>
      <c r="O320" s="367"/>
      <c r="P320" s="367"/>
      <c r="Q320" s="367"/>
      <c r="R320" s="367"/>
      <c r="S320" s="367"/>
      <c r="T320" s="367"/>
      <c r="U320" s="367"/>
      <c r="V320" s="367"/>
      <c r="W320" s="367"/>
      <c r="X320" s="367"/>
      <c r="Y320" s="367"/>
      <c r="Z320" s="367"/>
      <c r="AA320" s="367"/>
      <c r="AB320" s="367"/>
    </row>
    <row r="321" spans="1:28" ht="16.5" customHeight="1" x14ac:dyDescent="0.4">
      <c r="B321" s="274">
        <v>19</v>
      </c>
      <c r="C321" s="460">
        <v>20</v>
      </c>
      <c r="D321" s="334">
        <v>0</v>
      </c>
      <c r="E321" s="334">
        <f t="shared" si="32"/>
        <v>0</v>
      </c>
      <c r="F321" s="461">
        <f t="shared" si="33"/>
        <v>0.05</v>
      </c>
      <c r="G321" s="462">
        <f t="shared" si="34"/>
        <v>0</v>
      </c>
      <c r="H321" s="367"/>
      <c r="I321" s="367"/>
      <c r="J321" s="367"/>
      <c r="K321" s="367"/>
      <c r="L321" s="367"/>
      <c r="M321" s="367"/>
      <c r="N321" s="367"/>
      <c r="O321" s="367"/>
      <c r="P321" s="367"/>
      <c r="Q321" s="367"/>
      <c r="R321" s="367"/>
      <c r="S321" s="367"/>
      <c r="T321" s="367"/>
      <c r="U321" s="367"/>
      <c r="V321" s="367"/>
      <c r="W321" s="367"/>
      <c r="X321" s="367"/>
      <c r="Y321" s="367"/>
      <c r="Z321" s="367"/>
      <c r="AA321" s="367"/>
      <c r="AB321" s="367"/>
    </row>
    <row r="322" spans="1:28" ht="16.5" customHeight="1" x14ac:dyDescent="0.4">
      <c r="B322" s="274">
        <v>20</v>
      </c>
      <c r="C322" s="460">
        <v>20</v>
      </c>
      <c r="D322" s="334">
        <v>0</v>
      </c>
      <c r="E322" s="334">
        <f t="shared" si="32"/>
        <v>0</v>
      </c>
      <c r="F322" s="461">
        <f t="shared" si="33"/>
        <v>0.05</v>
      </c>
      <c r="G322" s="462">
        <f t="shared" si="34"/>
        <v>0</v>
      </c>
      <c r="H322" s="367"/>
      <c r="I322" s="367"/>
      <c r="J322" s="367"/>
      <c r="K322" s="367"/>
      <c r="L322" s="367"/>
      <c r="M322" s="367"/>
      <c r="N322" s="367"/>
      <c r="O322" s="367"/>
      <c r="P322" s="367"/>
      <c r="Q322" s="367"/>
      <c r="R322" s="367"/>
      <c r="S322" s="367"/>
      <c r="T322" s="367"/>
      <c r="U322" s="367"/>
      <c r="V322" s="367"/>
      <c r="W322" s="367"/>
      <c r="X322" s="367"/>
      <c r="Y322" s="367"/>
      <c r="Z322" s="367"/>
      <c r="AA322" s="367"/>
      <c r="AB322" s="367"/>
    </row>
    <row r="323" spans="1:28" ht="16.5" customHeight="1" x14ac:dyDescent="0.4">
      <c r="B323" s="274">
        <v>21</v>
      </c>
      <c r="C323" s="460">
        <v>20</v>
      </c>
      <c r="D323" s="334">
        <v>0</v>
      </c>
      <c r="E323" s="334">
        <f t="shared" si="32"/>
        <v>0</v>
      </c>
      <c r="F323" s="461">
        <f t="shared" si="33"/>
        <v>0.05</v>
      </c>
      <c r="G323" s="462">
        <f t="shared" si="34"/>
        <v>0</v>
      </c>
      <c r="H323" s="367"/>
      <c r="I323" s="367"/>
      <c r="J323" s="367"/>
      <c r="K323" s="367"/>
      <c r="L323" s="367"/>
      <c r="M323" s="367"/>
      <c r="N323" s="367"/>
      <c r="O323" s="367"/>
      <c r="P323" s="367"/>
      <c r="Q323" s="367"/>
      <c r="R323" s="367"/>
      <c r="S323" s="367"/>
      <c r="T323" s="367"/>
      <c r="U323" s="367"/>
      <c r="V323" s="367"/>
      <c r="W323" s="367"/>
      <c r="X323" s="367"/>
      <c r="Y323" s="367"/>
      <c r="Z323" s="367"/>
      <c r="AA323" s="367"/>
      <c r="AB323" s="367"/>
    </row>
    <row r="324" spans="1:28" ht="16.5" customHeight="1" x14ac:dyDescent="0.4">
      <c r="B324" s="274">
        <v>22</v>
      </c>
      <c r="C324" s="460">
        <v>20</v>
      </c>
      <c r="D324" s="334">
        <v>0</v>
      </c>
      <c r="E324" s="334">
        <f t="shared" si="32"/>
        <v>0</v>
      </c>
      <c r="F324" s="461">
        <f t="shared" si="33"/>
        <v>0.05</v>
      </c>
      <c r="G324" s="462">
        <f t="shared" si="34"/>
        <v>0</v>
      </c>
      <c r="H324" s="367"/>
      <c r="I324" s="367"/>
      <c r="J324" s="367"/>
      <c r="K324" s="367"/>
      <c r="L324" s="367"/>
      <c r="M324" s="367"/>
      <c r="N324" s="367"/>
      <c r="O324" s="367"/>
      <c r="P324" s="367"/>
      <c r="Q324" s="367"/>
      <c r="R324" s="367"/>
      <c r="S324" s="367"/>
      <c r="T324" s="367"/>
      <c r="U324" s="367"/>
      <c r="V324" s="367"/>
      <c r="W324" s="367"/>
      <c r="X324" s="367"/>
      <c r="Y324" s="367"/>
      <c r="Z324" s="367"/>
      <c r="AA324" s="367"/>
      <c r="AB324" s="367"/>
    </row>
    <row r="325" spans="1:28" ht="16.5" customHeight="1" x14ac:dyDescent="0.4">
      <c r="B325" s="457" t="s">
        <v>735</v>
      </c>
      <c r="C325" s="375"/>
      <c r="D325" s="375"/>
      <c r="E325" s="375"/>
      <c r="F325" s="375"/>
      <c r="G325" s="375"/>
      <c r="H325" s="367"/>
      <c r="I325" s="367"/>
      <c r="J325" s="367"/>
      <c r="K325" s="367"/>
      <c r="L325" s="367"/>
      <c r="M325" s="367"/>
      <c r="N325" s="367"/>
      <c r="O325" s="367"/>
      <c r="P325" s="367"/>
      <c r="Q325" s="367"/>
      <c r="R325" s="367"/>
      <c r="S325" s="367"/>
      <c r="T325" s="367"/>
      <c r="U325" s="367"/>
      <c r="V325" s="367"/>
      <c r="W325" s="367"/>
      <c r="X325" s="367"/>
      <c r="Y325" s="367"/>
      <c r="Z325" s="367"/>
      <c r="AA325" s="367"/>
      <c r="AB325" s="367"/>
    </row>
    <row r="326" spans="1:28" ht="16.5" customHeight="1" x14ac:dyDescent="0.4">
      <c r="B326" s="457" t="s">
        <v>736</v>
      </c>
      <c r="C326" s="375"/>
      <c r="D326" s="375"/>
      <c r="E326" s="375"/>
      <c r="F326" s="375"/>
      <c r="G326" s="375"/>
      <c r="H326" s="367"/>
      <c r="I326" s="367"/>
      <c r="J326" s="367"/>
      <c r="K326" s="367"/>
      <c r="L326" s="367"/>
      <c r="M326" s="367"/>
      <c r="N326" s="367"/>
      <c r="O326" s="367"/>
      <c r="P326" s="367"/>
      <c r="Q326" s="367"/>
      <c r="R326" s="367"/>
      <c r="S326" s="367"/>
      <c r="T326" s="367"/>
      <c r="U326" s="367"/>
      <c r="V326" s="367"/>
      <c r="W326" s="367"/>
      <c r="X326" s="367"/>
      <c r="Y326" s="367"/>
      <c r="Z326" s="367"/>
      <c r="AA326" s="367"/>
      <c r="AB326" s="367"/>
    </row>
    <row r="327" spans="1:28" ht="16.5" customHeight="1" x14ac:dyDescent="0.4">
      <c r="H327" s="66"/>
      <c r="I327" s="66"/>
      <c r="J327" s="66"/>
      <c r="K327" s="66"/>
    </row>
    <row r="328" spans="1:28" ht="16.5" customHeight="1" x14ac:dyDescent="0.4">
      <c r="B328" s="453"/>
      <c r="C328" s="454"/>
      <c r="D328" s="464"/>
      <c r="E328" s="464"/>
      <c r="F328" s="464"/>
      <c r="G328" s="455"/>
      <c r="H328" s="454"/>
      <c r="I328" s="454"/>
      <c r="J328" s="454"/>
      <c r="K328" s="456"/>
      <c r="L328" s="456"/>
      <c r="M328" s="456"/>
      <c r="N328" s="456"/>
      <c r="O328" s="456"/>
      <c r="P328" s="454"/>
      <c r="Q328" s="456"/>
      <c r="R328" s="456"/>
      <c r="S328" s="456"/>
      <c r="T328" s="456"/>
      <c r="U328" s="454"/>
      <c r="V328" s="454"/>
      <c r="W328" s="454"/>
      <c r="X328" s="454"/>
      <c r="Y328" s="454"/>
      <c r="Z328" s="454"/>
      <c r="AA328" s="454"/>
      <c r="AB328" s="454"/>
    </row>
    <row r="330" spans="1:28" ht="16.5" customHeight="1" x14ac:dyDescent="0.4">
      <c r="AB330" s="445" t="s">
        <v>766</v>
      </c>
    </row>
    <row r="331" spans="1:28" ht="16.5" customHeight="1" x14ac:dyDescent="0.4">
      <c r="A331" s="39">
        <v>12</v>
      </c>
      <c r="B331" s="417" t="s">
        <v>682</v>
      </c>
      <c r="C331" s="417" t="s">
        <v>1</v>
      </c>
      <c r="D331" s="448" t="s">
        <v>408</v>
      </c>
      <c r="E331" s="448" t="s">
        <v>643</v>
      </c>
      <c r="F331" s="459" t="s">
        <v>680</v>
      </c>
      <c r="G331" s="300" t="s">
        <v>681</v>
      </c>
      <c r="H331" s="300">
        <v>3</v>
      </c>
      <c r="I331" s="300">
        <v>4</v>
      </c>
      <c r="J331" s="300">
        <v>5</v>
      </c>
      <c r="K331" s="300">
        <v>6</v>
      </c>
      <c r="L331" s="300">
        <v>7</v>
      </c>
      <c r="M331" s="300">
        <v>8</v>
      </c>
      <c r="N331" s="300">
        <v>9</v>
      </c>
      <c r="O331" s="300">
        <v>10</v>
      </c>
      <c r="P331" s="300">
        <v>11</v>
      </c>
      <c r="Q331" s="300">
        <v>12</v>
      </c>
      <c r="R331" s="300">
        <v>13</v>
      </c>
      <c r="S331" s="300">
        <v>14</v>
      </c>
      <c r="T331" s="300">
        <v>15</v>
      </c>
      <c r="U331" s="300">
        <v>16</v>
      </c>
      <c r="V331" s="300">
        <v>17</v>
      </c>
      <c r="W331" s="300">
        <v>18</v>
      </c>
      <c r="X331" s="300">
        <v>19</v>
      </c>
      <c r="Y331" s="300">
        <v>20</v>
      </c>
      <c r="Z331" s="300">
        <v>21</v>
      </c>
      <c r="AA331" s="300">
        <v>22</v>
      </c>
      <c r="AB331" s="438" t="s">
        <v>767</v>
      </c>
    </row>
    <row r="332" spans="1:28" ht="16.5" customHeight="1" x14ac:dyDescent="0.4">
      <c r="B332" s="274">
        <v>3</v>
      </c>
      <c r="C332" s="460">
        <v>25</v>
      </c>
      <c r="D332" s="334">
        <f t="array" ref="D332:D351">TRANSPOSE(C17:V17)</f>
        <v>0</v>
      </c>
      <c r="E332" s="334">
        <f t="shared" ref="E332:E351" si="35">ROUNDDOWN($C$32*D332,0)</f>
        <v>0</v>
      </c>
      <c r="F332" s="461">
        <f t="shared" ref="F332:F351" si="36">ROUNDUP(1/C332,3)</f>
        <v>0.04</v>
      </c>
      <c r="G332" s="462">
        <f>ROUND(E332*F332,0)</f>
        <v>0</v>
      </c>
      <c r="H332" s="367"/>
      <c r="I332" s="367"/>
      <c r="J332" s="367"/>
      <c r="K332" s="367"/>
      <c r="L332" s="367"/>
      <c r="M332" s="367"/>
      <c r="N332" s="367"/>
      <c r="O332" s="367"/>
      <c r="P332" s="367"/>
      <c r="Q332" s="367"/>
      <c r="R332" s="367"/>
      <c r="S332" s="367"/>
      <c r="T332" s="367"/>
      <c r="U332" s="367"/>
      <c r="V332" s="367"/>
      <c r="W332" s="367"/>
      <c r="X332" s="367"/>
      <c r="Y332" s="367"/>
      <c r="Z332" s="367"/>
      <c r="AA332" s="367"/>
      <c r="AB332" s="367"/>
    </row>
    <row r="333" spans="1:28" ht="16.5" customHeight="1" x14ac:dyDescent="0.4">
      <c r="B333" s="274">
        <v>4</v>
      </c>
      <c r="C333" s="460">
        <v>25</v>
      </c>
      <c r="D333" s="334">
        <v>0</v>
      </c>
      <c r="E333" s="334">
        <f t="shared" si="35"/>
        <v>0</v>
      </c>
      <c r="F333" s="461">
        <f t="shared" si="36"/>
        <v>0.04</v>
      </c>
      <c r="G333" s="462">
        <f t="shared" ref="G333:G351" si="37">ROUND(E333*F333,0)</f>
        <v>0</v>
      </c>
      <c r="H333" s="367"/>
      <c r="I333" s="367"/>
      <c r="J333" s="367"/>
      <c r="K333" s="367"/>
      <c r="L333" s="367"/>
      <c r="M333" s="367"/>
      <c r="N333" s="367"/>
      <c r="O333" s="367"/>
      <c r="P333" s="367"/>
      <c r="Q333" s="367"/>
      <c r="R333" s="367"/>
      <c r="S333" s="367"/>
      <c r="T333" s="367"/>
      <c r="U333" s="367"/>
      <c r="V333" s="367"/>
      <c r="W333" s="367"/>
      <c r="X333" s="367"/>
      <c r="Y333" s="367"/>
      <c r="Z333" s="367"/>
      <c r="AA333" s="367"/>
      <c r="AB333" s="367"/>
    </row>
    <row r="334" spans="1:28" ht="16.5" customHeight="1" x14ac:dyDescent="0.4">
      <c r="B334" s="274">
        <v>5</v>
      </c>
      <c r="C334" s="460">
        <v>25</v>
      </c>
      <c r="D334" s="334">
        <v>0</v>
      </c>
      <c r="E334" s="334">
        <f t="shared" si="35"/>
        <v>0</v>
      </c>
      <c r="F334" s="461">
        <f t="shared" si="36"/>
        <v>0.04</v>
      </c>
      <c r="G334" s="462">
        <f t="shared" si="37"/>
        <v>0</v>
      </c>
      <c r="H334" s="367"/>
      <c r="I334" s="367"/>
      <c r="J334" s="367"/>
      <c r="K334" s="367"/>
      <c r="L334" s="367"/>
      <c r="M334" s="367"/>
      <c r="N334" s="367"/>
      <c r="O334" s="367"/>
      <c r="P334" s="367"/>
      <c r="Q334" s="367"/>
      <c r="R334" s="367"/>
      <c r="S334" s="367"/>
      <c r="T334" s="367"/>
      <c r="U334" s="367"/>
      <c r="V334" s="367"/>
      <c r="W334" s="367"/>
      <c r="X334" s="367"/>
      <c r="Y334" s="367"/>
      <c r="Z334" s="367"/>
      <c r="AA334" s="367"/>
      <c r="AB334" s="367"/>
    </row>
    <row r="335" spans="1:28" ht="16.5" customHeight="1" x14ac:dyDescent="0.4">
      <c r="B335" s="274">
        <v>6</v>
      </c>
      <c r="C335" s="460">
        <v>25</v>
      </c>
      <c r="D335" s="334">
        <v>0</v>
      </c>
      <c r="E335" s="334">
        <f t="shared" si="35"/>
        <v>0</v>
      </c>
      <c r="F335" s="461">
        <f t="shared" si="36"/>
        <v>0.04</v>
      </c>
      <c r="G335" s="462">
        <f t="shared" si="37"/>
        <v>0</v>
      </c>
      <c r="H335" s="367"/>
      <c r="I335" s="367"/>
      <c r="J335" s="367"/>
      <c r="K335" s="367"/>
      <c r="L335" s="367"/>
      <c r="M335" s="367"/>
      <c r="N335" s="367"/>
      <c r="O335" s="367"/>
      <c r="P335" s="367"/>
      <c r="Q335" s="367"/>
      <c r="R335" s="367"/>
      <c r="S335" s="367"/>
      <c r="T335" s="367"/>
      <c r="U335" s="367"/>
      <c r="V335" s="367"/>
      <c r="W335" s="367"/>
      <c r="X335" s="367"/>
      <c r="Y335" s="367"/>
      <c r="Z335" s="367"/>
      <c r="AA335" s="367"/>
      <c r="AB335" s="367"/>
    </row>
    <row r="336" spans="1:28" ht="16.5" customHeight="1" x14ac:dyDescent="0.4">
      <c r="B336" s="274">
        <v>7</v>
      </c>
      <c r="C336" s="460">
        <v>25</v>
      </c>
      <c r="D336" s="334">
        <v>0</v>
      </c>
      <c r="E336" s="334">
        <f t="shared" si="35"/>
        <v>0</v>
      </c>
      <c r="F336" s="461">
        <f t="shared" si="36"/>
        <v>0.04</v>
      </c>
      <c r="G336" s="462">
        <f t="shared" si="37"/>
        <v>0</v>
      </c>
      <c r="H336" s="367"/>
      <c r="I336" s="367"/>
      <c r="J336" s="367"/>
      <c r="K336" s="367"/>
      <c r="L336" s="367"/>
      <c r="M336" s="367"/>
      <c r="N336" s="367"/>
      <c r="O336" s="367"/>
      <c r="P336" s="367"/>
      <c r="Q336" s="367"/>
      <c r="R336" s="367"/>
      <c r="S336" s="367"/>
      <c r="T336" s="367"/>
      <c r="U336" s="367"/>
      <c r="V336" s="367"/>
      <c r="W336" s="367"/>
      <c r="X336" s="367"/>
      <c r="Y336" s="367"/>
      <c r="Z336" s="367"/>
      <c r="AA336" s="367"/>
      <c r="AB336" s="367"/>
    </row>
    <row r="337" spans="2:28" ht="16.5" customHeight="1" x14ac:dyDescent="0.4">
      <c r="B337" s="274">
        <v>8</v>
      </c>
      <c r="C337" s="460">
        <v>25</v>
      </c>
      <c r="D337" s="334">
        <v>0</v>
      </c>
      <c r="E337" s="334">
        <f t="shared" si="35"/>
        <v>0</v>
      </c>
      <c r="F337" s="461">
        <f t="shared" si="36"/>
        <v>0.04</v>
      </c>
      <c r="G337" s="462">
        <f t="shared" si="37"/>
        <v>0</v>
      </c>
      <c r="H337" s="367"/>
      <c r="I337" s="367"/>
      <c r="J337" s="367"/>
      <c r="K337" s="367"/>
      <c r="L337" s="367"/>
      <c r="M337" s="367"/>
      <c r="N337" s="367"/>
      <c r="O337" s="367"/>
      <c r="P337" s="367"/>
      <c r="Q337" s="367"/>
      <c r="R337" s="367"/>
      <c r="S337" s="367"/>
      <c r="T337" s="367"/>
      <c r="U337" s="367"/>
      <c r="V337" s="367"/>
      <c r="W337" s="367"/>
      <c r="X337" s="367"/>
      <c r="Y337" s="367"/>
      <c r="Z337" s="367"/>
      <c r="AA337" s="367"/>
      <c r="AB337" s="367"/>
    </row>
    <row r="338" spans="2:28" ht="16.5" customHeight="1" x14ac:dyDescent="0.4">
      <c r="B338" s="274">
        <v>9</v>
      </c>
      <c r="C338" s="460">
        <v>25</v>
      </c>
      <c r="D338" s="334">
        <v>0</v>
      </c>
      <c r="E338" s="334">
        <f t="shared" si="35"/>
        <v>0</v>
      </c>
      <c r="F338" s="461">
        <f t="shared" si="36"/>
        <v>0.04</v>
      </c>
      <c r="G338" s="462">
        <f t="shared" si="37"/>
        <v>0</v>
      </c>
      <c r="H338" s="367"/>
      <c r="I338" s="367"/>
      <c r="J338" s="367"/>
      <c r="K338" s="367"/>
      <c r="L338" s="367"/>
      <c r="M338" s="367"/>
      <c r="N338" s="367"/>
      <c r="O338" s="367"/>
      <c r="P338" s="367"/>
      <c r="Q338" s="367"/>
      <c r="R338" s="367"/>
      <c r="S338" s="367"/>
      <c r="T338" s="367"/>
      <c r="U338" s="367"/>
      <c r="V338" s="367"/>
      <c r="W338" s="367"/>
      <c r="X338" s="367"/>
      <c r="Y338" s="367"/>
      <c r="Z338" s="367"/>
      <c r="AA338" s="367"/>
      <c r="AB338" s="367"/>
    </row>
    <row r="339" spans="2:28" ht="16.5" customHeight="1" x14ac:dyDescent="0.4">
      <c r="B339" s="274">
        <v>10</v>
      </c>
      <c r="C339" s="460">
        <v>25</v>
      </c>
      <c r="D339" s="334">
        <v>0</v>
      </c>
      <c r="E339" s="334">
        <f t="shared" si="35"/>
        <v>0</v>
      </c>
      <c r="F339" s="461">
        <f t="shared" si="36"/>
        <v>0.04</v>
      </c>
      <c r="G339" s="462">
        <f t="shared" si="37"/>
        <v>0</v>
      </c>
      <c r="H339" s="367"/>
      <c r="I339" s="367"/>
      <c r="J339" s="367"/>
      <c r="K339" s="367"/>
      <c r="L339" s="367"/>
      <c r="M339" s="367"/>
      <c r="N339" s="367"/>
      <c r="O339" s="367"/>
      <c r="P339" s="367"/>
      <c r="Q339" s="367"/>
      <c r="R339" s="367"/>
      <c r="S339" s="367"/>
      <c r="T339" s="367"/>
      <c r="U339" s="367"/>
      <c r="V339" s="367"/>
      <c r="W339" s="367"/>
      <c r="X339" s="367"/>
      <c r="Y339" s="367"/>
      <c r="Z339" s="367"/>
      <c r="AA339" s="367"/>
      <c r="AB339" s="367"/>
    </row>
    <row r="340" spans="2:28" ht="16.5" customHeight="1" x14ac:dyDescent="0.4">
      <c r="B340" s="274">
        <v>11</v>
      </c>
      <c r="C340" s="460">
        <v>25</v>
      </c>
      <c r="D340" s="334">
        <v>0</v>
      </c>
      <c r="E340" s="334">
        <f t="shared" si="35"/>
        <v>0</v>
      </c>
      <c r="F340" s="461">
        <f t="shared" si="36"/>
        <v>0.04</v>
      </c>
      <c r="G340" s="462">
        <f t="shared" si="37"/>
        <v>0</v>
      </c>
      <c r="H340" s="367"/>
      <c r="I340" s="367"/>
      <c r="J340" s="367"/>
      <c r="K340" s="367"/>
      <c r="L340" s="367"/>
      <c r="M340" s="367"/>
      <c r="N340" s="367"/>
      <c r="O340" s="367"/>
      <c r="P340" s="367"/>
      <c r="Q340" s="367"/>
      <c r="R340" s="367"/>
      <c r="S340" s="367"/>
      <c r="T340" s="367"/>
      <c r="U340" s="367"/>
      <c r="V340" s="367"/>
      <c r="W340" s="367"/>
      <c r="X340" s="367"/>
      <c r="Y340" s="367"/>
      <c r="Z340" s="367"/>
      <c r="AA340" s="367"/>
      <c r="AB340" s="367"/>
    </row>
    <row r="341" spans="2:28" ht="16.5" customHeight="1" x14ac:dyDescent="0.4">
      <c r="B341" s="274">
        <v>12</v>
      </c>
      <c r="C341" s="460">
        <v>25</v>
      </c>
      <c r="D341" s="334">
        <v>0</v>
      </c>
      <c r="E341" s="334">
        <f t="shared" si="35"/>
        <v>0</v>
      </c>
      <c r="F341" s="461">
        <f t="shared" si="36"/>
        <v>0.04</v>
      </c>
      <c r="G341" s="462">
        <f t="shared" si="37"/>
        <v>0</v>
      </c>
      <c r="H341" s="367"/>
      <c r="I341" s="367"/>
      <c r="J341" s="367"/>
      <c r="K341" s="367"/>
      <c r="L341" s="367"/>
      <c r="M341" s="367"/>
      <c r="N341" s="367"/>
      <c r="O341" s="367"/>
      <c r="P341" s="367"/>
      <c r="Q341" s="367"/>
      <c r="R341" s="367"/>
      <c r="S341" s="367"/>
      <c r="T341" s="367"/>
      <c r="U341" s="367"/>
      <c r="V341" s="367"/>
      <c r="W341" s="367"/>
      <c r="X341" s="367"/>
      <c r="Y341" s="367"/>
      <c r="Z341" s="367"/>
      <c r="AA341" s="367"/>
      <c r="AB341" s="367"/>
    </row>
    <row r="342" spans="2:28" ht="16.5" customHeight="1" x14ac:dyDescent="0.4">
      <c r="B342" s="274">
        <v>13</v>
      </c>
      <c r="C342" s="460">
        <v>25</v>
      </c>
      <c r="D342" s="334">
        <v>0</v>
      </c>
      <c r="E342" s="334">
        <f t="shared" si="35"/>
        <v>0</v>
      </c>
      <c r="F342" s="461">
        <f t="shared" si="36"/>
        <v>0.04</v>
      </c>
      <c r="G342" s="462">
        <f t="shared" si="37"/>
        <v>0</v>
      </c>
      <c r="H342" s="367"/>
      <c r="I342" s="367"/>
      <c r="J342" s="367"/>
      <c r="K342" s="367"/>
      <c r="L342" s="367"/>
      <c r="M342" s="367"/>
      <c r="N342" s="367"/>
      <c r="O342" s="367"/>
      <c r="P342" s="367"/>
      <c r="Q342" s="367"/>
      <c r="R342" s="367"/>
      <c r="S342" s="367"/>
      <c r="T342" s="367"/>
      <c r="U342" s="367"/>
      <c r="V342" s="367"/>
      <c r="W342" s="367"/>
      <c r="X342" s="367"/>
      <c r="Y342" s="367"/>
      <c r="Z342" s="367"/>
      <c r="AA342" s="367"/>
      <c r="AB342" s="367"/>
    </row>
    <row r="343" spans="2:28" ht="16.5" customHeight="1" x14ac:dyDescent="0.4">
      <c r="B343" s="274">
        <v>14</v>
      </c>
      <c r="C343" s="460">
        <v>25</v>
      </c>
      <c r="D343" s="334">
        <v>0</v>
      </c>
      <c r="E343" s="334">
        <f t="shared" si="35"/>
        <v>0</v>
      </c>
      <c r="F343" s="461">
        <f t="shared" si="36"/>
        <v>0.04</v>
      </c>
      <c r="G343" s="462">
        <f t="shared" si="37"/>
        <v>0</v>
      </c>
      <c r="H343" s="367"/>
      <c r="I343" s="367"/>
      <c r="J343" s="367"/>
      <c r="K343" s="367"/>
      <c r="L343" s="367"/>
      <c r="M343" s="367"/>
      <c r="N343" s="367"/>
      <c r="O343" s="367"/>
      <c r="P343" s="367"/>
      <c r="Q343" s="367"/>
      <c r="R343" s="367"/>
      <c r="S343" s="367"/>
      <c r="T343" s="367"/>
      <c r="U343" s="367"/>
      <c r="V343" s="367"/>
      <c r="W343" s="367"/>
      <c r="X343" s="367"/>
      <c r="Y343" s="367"/>
      <c r="Z343" s="367"/>
      <c r="AA343" s="367"/>
      <c r="AB343" s="367"/>
    </row>
    <row r="344" spans="2:28" ht="16.5" customHeight="1" x14ac:dyDescent="0.4">
      <c r="B344" s="274">
        <v>15</v>
      </c>
      <c r="C344" s="460">
        <v>25</v>
      </c>
      <c r="D344" s="334">
        <v>0</v>
      </c>
      <c r="E344" s="334">
        <f t="shared" si="35"/>
        <v>0</v>
      </c>
      <c r="F344" s="461">
        <f t="shared" si="36"/>
        <v>0.04</v>
      </c>
      <c r="G344" s="462">
        <f t="shared" si="37"/>
        <v>0</v>
      </c>
      <c r="H344" s="367"/>
      <c r="I344" s="367"/>
      <c r="J344" s="367"/>
      <c r="K344" s="367"/>
      <c r="L344" s="367"/>
      <c r="M344" s="367"/>
      <c r="N344" s="367"/>
      <c r="O344" s="367"/>
      <c r="P344" s="367"/>
      <c r="Q344" s="367"/>
      <c r="R344" s="367"/>
      <c r="S344" s="367"/>
      <c r="T344" s="367"/>
      <c r="U344" s="367"/>
      <c r="V344" s="367"/>
      <c r="W344" s="367"/>
      <c r="X344" s="367"/>
      <c r="Y344" s="367"/>
      <c r="Z344" s="367"/>
      <c r="AA344" s="367"/>
      <c r="AB344" s="367"/>
    </row>
    <row r="345" spans="2:28" ht="16.5" customHeight="1" x14ac:dyDescent="0.4">
      <c r="B345" s="274">
        <v>16</v>
      </c>
      <c r="C345" s="460">
        <v>25</v>
      </c>
      <c r="D345" s="334">
        <v>0</v>
      </c>
      <c r="E345" s="334">
        <f t="shared" si="35"/>
        <v>0</v>
      </c>
      <c r="F345" s="461">
        <f t="shared" si="36"/>
        <v>0.04</v>
      </c>
      <c r="G345" s="462">
        <f t="shared" si="37"/>
        <v>0</v>
      </c>
      <c r="H345" s="367"/>
      <c r="I345" s="367"/>
      <c r="J345" s="367"/>
      <c r="K345" s="367"/>
      <c r="L345" s="367"/>
      <c r="M345" s="367"/>
      <c r="N345" s="367"/>
      <c r="O345" s="367"/>
      <c r="P345" s="367"/>
      <c r="Q345" s="367"/>
      <c r="R345" s="367"/>
      <c r="S345" s="367"/>
      <c r="T345" s="367"/>
      <c r="U345" s="367"/>
      <c r="V345" s="367"/>
      <c r="W345" s="367"/>
      <c r="X345" s="367"/>
      <c r="Y345" s="367"/>
      <c r="Z345" s="367"/>
      <c r="AA345" s="367"/>
      <c r="AB345" s="367"/>
    </row>
    <row r="346" spans="2:28" ht="16.5" customHeight="1" x14ac:dyDescent="0.4">
      <c r="B346" s="274">
        <v>17</v>
      </c>
      <c r="C346" s="460">
        <v>25</v>
      </c>
      <c r="D346" s="334">
        <v>0</v>
      </c>
      <c r="E346" s="334">
        <f t="shared" si="35"/>
        <v>0</v>
      </c>
      <c r="F346" s="461">
        <f t="shared" si="36"/>
        <v>0.04</v>
      </c>
      <c r="G346" s="462">
        <f t="shared" si="37"/>
        <v>0</v>
      </c>
      <c r="H346" s="367"/>
      <c r="I346" s="367"/>
      <c r="J346" s="367"/>
      <c r="K346" s="367"/>
      <c r="L346" s="367"/>
      <c r="M346" s="367"/>
      <c r="N346" s="367"/>
      <c r="O346" s="367"/>
      <c r="P346" s="367"/>
      <c r="Q346" s="367"/>
      <c r="R346" s="367"/>
      <c r="S346" s="367"/>
      <c r="T346" s="367"/>
      <c r="U346" s="367"/>
      <c r="V346" s="367"/>
      <c r="W346" s="367"/>
      <c r="X346" s="367"/>
      <c r="Y346" s="367"/>
      <c r="Z346" s="367"/>
      <c r="AA346" s="367"/>
      <c r="AB346" s="367"/>
    </row>
    <row r="347" spans="2:28" ht="16.5" customHeight="1" x14ac:dyDescent="0.4">
      <c r="B347" s="274">
        <v>18</v>
      </c>
      <c r="C347" s="460">
        <v>25</v>
      </c>
      <c r="D347" s="334">
        <v>0</v>
      </c>
      <c r="E347" s="334">
        <f t="shared" si="35"/>
        <v>0</v>
      </c>
      <c r="F347" s="461">
        <f t="shared" si="36"/>
        <v>0.04</v>
      </c>
      <c r="G347" s="462">
        <f t="shared" si="37"/>
        <v>0</v>
      </c>
      <c r="H347" s="367"/>
      <c r="I347" s="367"/>
      <c r="J347" s="367"/>
      <c r="K347" s="367"/>
      <c r="L347" s="367"/>
      <c r="M347" s="367"/>
      <c r="N347" s="367"/>
      <c r="O347" s="367"/>
      <c r="P347" s="367"/>
      <c r="Q347" s="367"/>
      <c r="R347" s="367"/>
      <c r="S347" s="367"/>
      <c r="T347" s="367"/>
      <c r="U347" s="367"/>
      <c r="V347" s="367"/>
      <c r="W347" s="367"/>
      <c r="X347" s="367"/>
      <c r="Y347" s="367"/>
      <c r="Z347" s="367"/>
      <c r="AA347" s="367"/>
      <c r="AB347" s="367"/>
    </row>
    <row r="348" spans="2:28" ht="16.5" customHeight="1" x14ac:dyDescent="0.4">
      <c r="B348" s="274">
        <v>19</v>
      </c>
      <c r="C348" s="460">
        <v>25</v>
      </c>
      <c r="D348" s="334">
        <v>0</v>
      </c>
      <c r="E348" s="334">
        <f t="shared" si="35"/>
        <v>0</v>
      </c>
      <c r="F348" s="461">
        <f t="shared" si="36"/>
        <v>0.04</v>
      </c>
      <c r="G348" s="462">
        <f t="shared" si="37"/>
        <v>0</v>
      </c>
      <c r="H348" s="367"/>
      <c r="I348" s="367"/>
      <c r="J348" s="367"/>
      <c r="K348" s="367"/>
      <c r="L348" s="367"/>
      <c r="M348" s="367"/>
      <c r="N348" s="367"/>
      <c r="O348" s="367"/>
      <c r="P348" s="367"/>
      <c r="Q348" s="367"/>
      <c r="R348" s="367"/>
      <c r="S348" s="367"/>
      <c r="T348" s="367"/>
      <c r="U348" s="367"/>
      <c r="V348" s="367"/>
      <c r="W348" s="367"/>
      <c r="X348" s="367"/>
      <c r="Y348" s="367"/>
      <c r="Z348" s="367"/>
      <c r="AA348" s="367"/>
      <c r="AB348" s="367"/>
    </row>
    <row r="349" spans="2:28" ht="16.5" customHeight="1" x14ac:dyDescent="0.4">
      <c r="B349" s="274">
        <v>20</v>
      </c>
      <c r="C349" s="460">
        <v>25</v>
      </c>
      <c r="D349" s="334">
        <v>0</v>
      </c>
      <c r="E349" s="334">
        <f t="shared" si="35"/>
        <v>0</v>
      </c>
      <c r="F349" s="461">
        <f t="shared" si="36"/>
        <v>0.04</v>
      </c>
      <c r="G349" s="462">
        <f t="shared" si="37"/>
        <v>0</v>
      </c>
      <c r="H349" s="367"/>
      <c r="I349" s="367"/>
      <c r="J349" s="367"/>
      <c r="K349" s="367"/>
      <c r="L349" s="367"/>
      <c r="M349" s="367"/>
      <c r="N349" s="367"/>
      <c r="O349" s="367"/>
      <c r="P349" s="367"/>
      <c r="Q349" s="367"/>
      <c r="R349" s="367"/>
      <c r="S349" s="367"/>
      <c r="T349" s="367"/>
      <c r="U349" s="367"/>
      <c r="V349" s="367"/>
      <c r="W349" s="367"/>
      <c r="X349" s="367"/>
      <c r="Y349" s="367"/>
      <c r="Z349" s="367"/>
      <c r="AA349" s="367"/>
      <c r="AB349" s="367"/>
    </row>
    <row r="350" spans="2:28" ht="16.5" customHeight="1" x14ac:dyDescent="0.4">
      <c r="B350" s="274">
        <v>21</v>
      </c>
      <c r="C350" s="460">
        <v>25</v>
      </c>
      <c r="D350" s="334">
        <v>0</v>
      </c>
      <c r="E350" s="334">
        <f t="shared" si="35"/>
        <v>0</v>
      </c>
      <c r="F350" s="461">
        <f t="shared" si="36"/>
        <v>0.04</v>
      </c>
      <c r="G350" s="462">
        <f t="shared" si="37"/>
        <v>0</v>
      </c>
      <c r="H350" s="367"/>
      <c r="I350" s="367"/>
      <c r="J350" s="367"/>
      <c r="K350" s="367"/>
      <c r="L350" s="367"/>
      <c r="M350" s="367"/>
      <c r="N350" s="367"/>
      <c r="O350" s="367"/>
      <c r="P350" s="367"/>
      <c r="Q350" s="367"/>
      <c r="R350" s="367"/>
      <c r="S350" s="367"/>
      <c r="T350" s="367"/>
      <c r="U350" s="367"/>
      <c r="V350" s="367"/>
      <c r="W350" s="367"/>
      <c r="X350" s="367"/>
      <c r="Y350" s="367"/>
      <c r="Z350" s="367"/>
      <c r="AA350" s="367"/>
      <c r="AB350" s="367"/>
    </row>
    <row r="351" spans="2:28" ht="16.5" customHeight="1" x14ac:dyDescent="0.4">
      <c r="B351" s="274">
        <v>22</v>
      </c>
      <c r="C351" s="460">
        <v>25</v>
      </c>
      <c r="D351" s="334">
        <v>0</v>
      </c>
      <c r="E351" s="334">
        <f t="shared" si="35"/>
        <v>0</v>
      </c>
      <c r="F351" s="461">
        <f t="shared" si="36"/>
        <v>0.04</v>
      </c>
      <c r="G351" s="462">
        <f t="shared" si="37"/>
        <v>0</v>
      </c>
      <c r="H351" s="367"/>
      <c r="I351" s="367"/>
      <c r="J351" s="367"/>
      <c r="K351" s="367"/>
      <c r="L351" s="367"/>
      <c r="M351" s="367"/>
      <c r="N351" s="367"/>
      <c r="O351" s="367"/>
      <c r="P351" s="367"/>
      <c r="Q351" s="367"/>
      <c r="R351" s="367"/>
      <c r="S351" s="367"/>
      <c r="T351" s="367"/>
      <c r="U351" s="367"/>
      <c r="V351" s="367"/>
      <c r="W351" s="367"/>
      <c r="X351" s="367"/>
      <c r="Y351" s="367"/>
      <c r="Z351" s="367"/>
      <c r="AA351" s="367"/>
      <c r="AB351" s="367"/>
    </row>
    <row r="352" spans="2:28" ht="16.5" customHeight="1" x14ac:dyDescent="0.4">
      <c r="B352" s="457" t="s">
        <v>735</v>
      </c>
      <c r="C352" s="375"/>
      <c r="D352" s="375"/>
      <c r="E352" s="375"/>
      <c r="F352" s="375"/>
      <c r="G352" s="375"/>
      <c r="H352" s="367"/>
      <c r="I352" s="367"/>
      <c r="J352" s="367"/>
      <c r="K352" s="367"/>
      <c r="L352" s="367"/>
      <c r="M352" s="367"/>
      <c r="N352" s="367"/>
      <c r="O352" s="367"/>
      <c r="P352" s="367"/>
      <c r="Q352" s="367"/>
      <c r="R352" s="367"/>
      <c r="S352" s="367"/>
      <c r="T352" s="367"/>
      <c r="U352" s="367"/>
      <c r="V352" s="367"/>
      <c r="W352" s="367"/>
      <c r="X352" s="367"/>
      <c r="Y352" s="367"/>
      <c r="Z352" s="367"/>
      <c r="AA352" s="367"/>
      <c r="AB352" s="367"/>
    </row>
    <row r="353" spans="1:28" ht="16.5" customHeight="1" x14ac:dyDescent="0.4">
      <c r="B353" s="457" t="s">
        <v>736</v>
      </c>
      <c r="C353" s="375"/>
      <c r="D353" s="375"/>
      <c r="E353" s="375"/>
      <c r="F353" s="375"/>
      <c r="G353" s="375"/>
      <c r="H353" s="367"/>
      <c r="I353" s="367"/>
      <c r="J353" s="367"/>
      <c r="K353" s="367"/>
      <c r="L353" s="367"/>
      <c r="M353" s="367"/>
      <c r="N353" s="367"/>
      <c r="O353" s="367"/>
      <c r="P353" s="367"/>
      <c r="Q353" s="367"/>
      <c r="R353" s="367"/>
      <c r="S353" s="367"/>
      <c r="T353" s="367"/>
      <c r="U353" s="367"/>
      <c r="V353" s="367"/>
      <c r="W353" s="367"/>
      <c r="X353" s="367"/>
      <c r="Y353" s="367"/>
      <c r="Z353" s="367"/>
      <c r="AA353" s="367"/>
      <c r="AB353" s="367"/>
    </row>
    <row r="354" spans="1:28" ht="16.5" customHeight="1" x14ac:dyDescent="0.4">
      <c r="H354" s="66"/>
      <c r="I354" s="66"/>
      <c r="J354" s="66"/>
      <c r="K354" s="66"/>
    </row>
    <row r="355" spans="1:28" ht="16.5" customHeight="1" x14ac:dyDescent="0.4">
      <c r="B355" s="453"/>
      <c r="C355" s="454"/>
      <c r="D355" s="464"/>
      <c r="E355" s="464"/>
      <c r="F355" s="464"/>
      <c r="G355" s="455"/>
      <c r="H355" s="454"/>
      <c r="I355" s="454"/>
      <c r="J355" s="454"/>
      <c r="K355" s="456"/>
      <c r="L355" s="456"/>
      <c r="M355" s="456"/>
      <c r="N355" s="456"/>
      <c r="O355" s="456"/>
      <c r="P355" s="454"/>
      <c r="Q355" s="456"/>
      <c r="R355" s="456"/>
      <c r="S355" s="456"/>
      <c r="T355" s="456"/>
      <c r="U355" s="454"/>
      <c r="V355" s="454"/>
      <c r="W355" s="454"/>
      <c r="X355" s="454"/>
      <c r="Y355" s="454"/>
      <c r="Z355" s="454"/>
      <c r="AA355" s="454"/>
      <c r="AB355" s="454"/>
    </row>
    <row r="357" spans="1:28" ht="16.5" customHeight="1" x14ac:dyDescent="0.4">
      <c r="AB357" s="445" t="s">
        <v>766</v>
      </c>
    </row>
    <row r="358" spans="1:28" ht="16.5" customHeight="1" x14ac:dyDescent="0.4">
      <c r="A358" s="39">
        <v>13</v>
      </c>
      <c r="B358" s="417" t="s">
        <v>682</v>
      </c>
      <c r="C358" s="417" t="s">
        <v>1</v>
      </c>
      <c r="D358" s="448" t="s">
        <v>408</v>
      </c>
      <c r="E358" s="448" t="s">
        <v>643</v>
      </c>
      <c r="F358" s="459" t="s">
        <v>680</v>
      </c>
      <c r="G358" s="300" t="s">
        <v>681</v>
      </c>
      <c r="H358" s="300">
        <v>3</v>
      </c>
      <c r="I358" s="300">
        <v>4</v>
      </c>
      <c r="J358" s="300">
        <v>5</v>
      </c>
      <c r="K358" s="300">
        <v>6</v>
      </c>
      <c r="L358" s="300">
        <v>7</v>
      </c>
      <c r="M358" s="300">
        <v>8</v>
      </c>
      <c r="N358" s="300">
        <v>9</v>
      </c>
      <c r="O358" s="300">
        <v>10</v>
      </c>
      <c r="P358" s="300">
        <v>11</v>
      </c>
      <c r="Q358" s="300">
        <v>12</v>
      </c>
      <c r="R358" s="300">
        <v>13</v>
      </c>
      <c r="S358" s="300">
        <v>14</v>
      </c>
      <c r="T358" s="300">
        <v>15</v>
      </c>
      <c r="U358" s="300">
        <v>16</v>
      </c>
      <c r="V358" s="300">
        <v>17</v>
      </c>
      <c r="W358" s="300">
        <v>18</v>
      </c>
      <c r="X358" s="300">
        <v>19</v>
      </c>
      <c r="Y358" s="300">
        <v>20</v>
      </c>
      <c r="Z358" s="300">
        <v>21</v>
      </c>
      <c r="AA358" s="300">
        <v>22</v>
      </c>
      <c r="AB358" s="438" t="s">
        <v>767</v>
      </c>
    </row>
    <row r="359" spans="1:28" ht="16.5" customHeight="1" x14ac:dyDescent="0.4">
      <c r="B359" s="274">
        <v>3</v>
      </c>
      <c r="C359" s="460">
        <v>30</v>
      </c>
      <c r="D359" s="334">
        <f t="array" ref="D359:D378">TRANSPOSE(C18:V18)</f>
        <v>0</v>
      </c>
      <c r="E359" s="334">
        <f t="shared" ref="E359:E378" si="38">ROUNDDOWN($C$32*D359,0)</f>
        <v>0</v>
      </c>
      <c r="F359" s="461">
        <f t="shared" ref="F359:F378" si="39">ROUNDUP(1/C359,3)</f>
        <v>3.4000000000000002E-2</v>
      </c>
      <c r="G359" s="462">
        <f>ROUND(E359*F359,0)</f>
        <v>0</v>
      </c>
      <c r="H359" s="367"/>
      <c r="I359" s="367"/>
      <c r="J359" s="367"/>
      <c r="K359" s="367"/>
      <c r="L359" s="367"/>
      <c r="M359" s="367"/>
      <c r="N359" s="367"/>
      <c r="O359" s="367"/>
      <c r="P359" s="367"/>
      <c r="Q359" s="367"/>
      <c r="R359" s="367"/>
      <c r="S359" s="367"/>
      <c r="T359" s="367"/>
      <c r="U359" s="367"/>
      <c r="V359" s="367"/>
      <c r="W359" s="367"/>
      <c r="X359" s="367"/>
      <c r="Y359" s="367"/>
      <c r="Z359" s="367"/>
      <c r="AA359" s="367"/>
      <c r="AB359" s="367"/>
    </row>
    <row r="360" spans="1:28" ht="16.5" customHeight="1" x14ac:dyDescent="0.4">
      <c r="B360" s="274">
        <v>4</v>
      </c>
      <c r="C360" s="460">
        <v>30</v>
      </c>
      <c r="D360" s="334">
        <v>0</v>
      </c>
      <c r="E360" s="334">
        <f t="shared" si="38"/>
        <v>0</v>
      </c>
      <c r="F360" s="461">
        <f t="shared" si="39"/>
        <v>3.4000000000000002E-2</v>
      </c>
      <c r="G360" s="462">
        <f t="shared" ref="G360:G378" si="40">ROUND(E360*F360,0)</f>
        <v>0</v>
      </c>
      <c r="H360" s="367"/>
      <c r="I360" s="367"/>
      <c r="J360" s="367"/>
      <c r="K360" s="367"/>
      <c r="L360" s="367"/>
      <c r="M360" s="367"/>
      <c r="N360" s="367"/>
      <c r="O360" s="367"/>
      <c r="P360" s="367"/>
      <c r="Q360" s="367"/>
      <c r="R360" s="367"/>
      <c r="S360" s="367"/>
      <c r="T360" s="367"/>
      <c r="U360" s="367"/>
      <c r="V360" s="367"/>
      <c r="W360" s="367"/>
      <c r="X360" s="367"/>
      <c r="Y360" s="367"/>
      <c r="Z360" s="367"/>
      <c r="AA360" s="367"/>
      <c r="AB360" s="367"/>
    </row>
    <row r="361" spans="1:28" ht="16.5" customHeight="1" x14ac:dyDescent="0.4">
      <c r="B361" s="274">
        <v>5</v>
      </c>
      <c r="C361" s="460">
        <v>30</v>
      </c>
      <c r="D361" s="334">
        <v>0</v>
      </c>
      <c r="E361" s="334">
        <f t="shared" si="38"/>
        <v>0</v>
      </c>
      <c r="F361" s="461">
        <f t="shared" si="39"/>
        <v>3.4000000000000002E-2</v>
      </c>
      <c r="G361" s="462">
        <f t="shared" si="40"/>
        <v>0</v>
      </c>
      <c r="H361" s="367"/>
      <c r="I361" s="367"/>
      <c r="J361" s="367"/>
      <c r="K361" s="367"/>
      <c r="L361" s="367"/>
      <c r="M361" s="367"/>
      <c r="N361" s="367"/>
      <c r="O361" s="367"/>
      <c r="P361" s="367"/>
      <c r="Q361" s="367"/>
      <c r="R361" s="367"/>
      <c r="S361" s="367"/>
      <c r="T361" s="367"/>
      <c r="U361" s="367"/>
      <c r="V361" s="367"/>
      <c r="W361" s="367"/>
      <c r="X361" s="367"/>
      <c r="Y361" s="367"/>
      <c r="Z361" s="367"/>
      <c r="AA361" s="367"/>
      <c r="AB361" s="367"/>
    </row>
    <row r="362" spans="1:28" ht="16.5" customHeight="1" x14ac:dyDescent="0.4">
      <c r="B362" s="274">
        <v>6</v>
      </c>
      <c r="C362" s="460">
        <v>30</v>
      </c>
      <c r="D362" s="334">
        <v>0</v>
      </c>
      <c r="E362" s="334">
        <f t="shared" si="38"/>
        <v>0</v>
      </c>
      <c r="F362" s="461">
        <f t="shared" si="39"/>
        <v>3.4000000000000002E-2</v>
      </c>
      <c r="G362" s="462">
        <f t="shared" si="40"/>
        <v>0</v>
      </c>
      <c r="H362" s="367"/>
      <c r="I362" s="367"/>
      <c r="J362" s="367"/>
      <c r="K362" s="367"/>
      <c r="L362" s="367"/>
      <c r="M362" s="367"/>
      <c r="N362" s="367"/>
      <c r="O362" s="367"/>
      <c r="P362" s="367"/>
      <c r="Q362" s="367"/>
      <c r="R362" s="367"/>
      <c r="S362" s="367"/>
      <c r="T362" s="367"/>
      <c r="U362" s="367"/>
      <c r="V362" s="367"/>
      <c r="W362" s="367"/>
      <c r="X362" s="367"/>
      <c r="Y362" s="367"/>
      <c r="Z362" s="367"/>
      <c r="AA362" s="367"/>
      <c r="AB362" s="367"/>
    </row>
    <row r="363" spans="1:28" ht="16.5" customHeight="1" x14ac:dyDescent="0.4">
      <c r="B363" s="274">
        <v>7</v>
      </c>
      <c r="C363" s="460">
        <v>30</v>
      </c>
      <c r="D363" s="334">
        <v>0</v>
      </c>
      <c r="E363" s="334">
        <f t="shared" si="38"/>
        <v>0</v>
      </c>
      <c r="F363" s="461">
        <f t="shared" si="39"/>
        <v>3.4000000000000002E-2</v>
      </c>
      <c r="G363" s="462">
        <f t="shared" si="40"/>
        <v>0</v>
      </c>
      <c r="H363" s="367"/>
      <c r="I363" s="367"/>
      <c r="J363" s="367"/>
      <c r="K363" s="367"/>
      <c r="L363" s="367"/>
      <c r="M363" s="367"/>
      <c r="N363" s="367"/>
      <c r="O363" s="367"/>
      <c r="P363" s="367"/>
      <c r="Q363" s="367"/>
      <c r="R363" s="367"/>
      <c r="S363" s="367"/>
      <c r="T363" s="367"/>
      <c r="U363" s="367"/>
      <c r="V363" s="367"/>
      <c r="W363" s="367"/>
      <c r="X363" s="367"/>
      <c r="Y363" s="367"/>
      <c r="Z363" s="367"/>
      <c r="AA363" s="367"/>
      <c r="AB363" s="367"/>
    </row>
    <row r="364" spans="1:28" ht="16.5" customHeight="1" x14ac:dyDescent="0.4">
      <c r="B364" s="274">
        <v>8</v>
      </c>
      <c r="C364" s="460">
        <v>30</v>
      </c>
      <c r="D364" s="334">
        <v>0</v>
      </c>
      <c r="E364" s="334">
        <f t="shared" si="38"/>
        <v>0</v>
      </c>
      <c r="F364" s="461">
        <f t="shared" si="39"/>
        <v>3.4000000000000002E-2</v>
      </c>
      <c r="G364" s="462">
        <f t="shared" si="40"/>
        <v>0</v>
      </c>
      <c r="H364" s="367"/>
      <c r="I364" s="367"/>
      <c r="J364" s="367"/>
      <c r="K364" s="367"/>
      <c r="L364" s="367"/>
      <c r="M364" s="367"/>
      <c r="N364" s="367"/>
      <c r="O364" s="367"/>
      <c r="P364" s="367"/>
      <c r="Q364" s="367"/>
      <c r="R364" s="367"/>
      <c r="S364" s="367"/>
      <c r="T364" s="367"/>
      <c r="U364" s="367"/>
      <c r="V364" s="367"/>
      <c r="W364" s="367"/>
      <c r="X364" s="367"/>
      <c r="Y364" s="367"/>
      <c r="Z364" s="367"/>
      <c r="AA364" s="367"/>
      <c r="AB364" s="367"/>
    </row>
    <row r="365" spans="1:28" ht="16.5" customHeight="1" x14ac:dyDescent="0.4">
      <c r="B365" s="274">
        <v>9</v>
      </c>
      <c r="C365" s="460">
        <v>30</v>
      </c>
      <c r="D365" s="334">
        <v>0</v>
      </c>
      <c r="E365" s="334">
        <f t="shared" si="38"/>
        <v>0</v>
      </c>
      <c r="F365" s="461">
        <f t="shared" si="39"/>
        <v>3.4000000000000002E-2</v>
      </c>
      <c r="G365" s="462">
        <f t="shared" si="40"/>
        <v>0</v>
      </c>
      <c r="H365" s="367"/>
      <c r="I365" s="367"/>
      <c r="J365" s="367"/>
      <c r="K365" s="367"/>
      <c r="L365" s="367"/>
      <c r="M365" s="367"/>
      <c r="N365" s="367"/>
      <c r="O365" s="367"/>
      <c r="P365" s="367"/>
      <c r="Q365" s="367"/>
      <c r="R365" s="367"/>
      <c r="S365" s="367"/>
      <c r="T365" s="367"/>
      <c r="U365" s="367"/>
      <c r="V365" s="367"/>
      <c r="W365" s="367"/>
      <c r="X365" s="367"/>
      <c r="Y365" s="367"/>
      <c r="Z365" s="367"/>
      <c r="AA365" s="367"/>
      <c r="AB365" s="367"/>
    </row>
    <row r="366" spans="1:28" ht="16.5" customHeight="1" x14ac:dyDescent="0.4">
      <c r="B366" s="274">
        <v>10</v>
      </c>
      <c r="C366" s="460">
        <v>30</v>
      </c>
      <c r="D366" s="334">
        <v>0</v>
      </c>
      <c r="E366" s="334">
        <f t="shared" si="38"/>
        <v>0</v>
      </c>
      <c r="F366" s="461">
        <f t="shared" si="39"/>
        <v>3.4000000000000002E-2</v>
      </c>
      <c r="G366" s="462">
        <f t="shared" si="40"/>
        <v>0</v>
      </c>
      <c r="H366" s="367"/>
      <c r="I366" s="367"/>
      <c r="J366" s="367"/>
      <c r="K366" s="367"/>
      <c r="L366" s="367"/>
      <c r="M366" s="367"/>
      <c r="N366" s="367"/>
      <c r="O366" s="367"/>
      <c r="P366" s="367"/>
      <c r="Q366" s="367"/>
      <c r="R366" s="367"/>
      <c r="S366" s="367"/>
      <c r="T366" s="367"/>
      <c r="U366" s="367"/>
      <c r="V366" s="367"/>
      <c r="W366" s="367"/>
      <c r="X366" s="367"/>
      <c r="Y366" s="367"/>
      <c r="Z366" s="367"/>
      <c r="AA366" s="367"/>
      <c r="AB366" s="367"/>
    </row>
    <row r="367" spans="1:28" ht="16.5" customHeight="1" x14ac:dyDescent="0.4">
      <c r="B367" s="274">
        <v>11</v>
      </c>
      <c r="C367" s="460">
        <v>30</v>
      </c>
      <c r="D367" s="334">
        <v>0</v>
      </c>
      <c r="E367" s="334">
        <f t="shared" si="38"/>
        <v>0</v>
      </c>
      <c r="F367" s="461">
        <f t="shared" si="39"/>
        <v>3.4000000000000002E-2</v>
      </c>
      <c r="G367" s="462">
        <f t="shared" si="40"/>
        <v>0</v>
      </c>
      <c r="H367" s="367"/>
      <c r="I367" s="367"/>
      <c r="J367" s="367"/>
      <c r="K367" s="367"/>
      <c r="L367" s="367"/>
      <c r="M367" s="367"/>
      <c r="N367" s="367"/>
      <c r="O367" s="367"/>
      <c r="P367" s="367"/>
      <c r="Q367" s="367"/>
      <c r="R367" s="367"/>
      <c r="S367" s="367"/>
      <c r="T367" s="367"/>
      <c r="U367" s="367"/>
      <c r="V367" s="367"/>
      <c r="W367" s="367"/>
      <c r="X367" s="367"/>
      <c r="Y367" s="367"/>
      <c r="Z367" s="367"/>
      <c r="AA367" s="367"/>
      <c r="AB367" s="367"/>
    </row>
    <row r="368" spans="1:28" ht="16.5" customHeight="1" x14ac:dyDescent="0.4">
      <c r="B368" s="274">
        <v>12</v>
      </c>
      <c r="C368" s="460">
        <v>30</v>
      </c>
      <c r="D368" s="334">
        <v>0</v>
      </c>
      <c r="E368" s="334">
        <f t="shared" si="38"/>
        <v>0</v>
      </c>
      <c r="F368" s="461">
        <f t="shared" si="39"/>
        <v>3.4000000000000002E-2</v>
      </c>
      <c r="G368" s="462">
        <f t="shared" si="40"/>
        <v>0</v>
      </c>
      <c r="H368" s="367"/>
      <c r="I368" s="367"/>
      <c r="J368" s="367"/>
      <c r="K368" s="367"/>
      <c r="L368" s="367"/>
      <c r="M368" s="367"/>
      <c r="N368" s="367"/>
      <c r="O368" s="367"/>
      <c r="P368" s="367"/>
      <c r="Q368" s="367"/>
      <c r="R368" s="367"/>
      <c r="S368" s="367"/>
      <c r="T368" s="367"/>
      <c r="U368" s="367"/>
      <c r="V368" s="367"/>
      <c r="W368" s="367"/>
      <c r="X368" s="367"/>
      <c r="Y368" s="367"/>
      <c r="Z368" s="367"/>
      <c r="AA368" s="367"/>
      <c r="AB368" s="367"/>
    </row>
    <row r="369" spans="2:28" ht="16.5" customHeight="1" x14ac:dyDescent="0.4">
      <c r="B369" s="274">
        <v>13</v>
      </c>
      <c r="C369" s="460">
        <v>30</v>
      </c>
      <c r="D369" s="334">
        <v>0</v>
      </c>
      <c r="E369" s="334">
        <f t="shared" si="38"/>
        <v>0</v>
      </c>
      <c r="F369" s="461">
        <f t="shared" si="39"/>
        <v>3.4000000000000002E-2</v>
      </c>
      <c r="G369" s="462">
        <f t="shared" si="40"/>
        <v>0</v>
      </c>
      <c r="H369" s="367"/>
      <c r="I369" s="367"/>
      <c r="J369" s="367"/>
      <c r="K369" s="367"/>
      <c r="L369" s="367"/>
      <c r="M369" s="367"/>
      <c r="N369" s="367"/>
      <c r="O369" s="367"/>
      <c r="P369" s="367"/>
      <c r="Q369" s="367"/>
      <c r="R369" s="367"/>
      <c r="S369" s="367"/>
      <c r="T369" s="367"/>
      <c r="U369" s="367"/>
      <c r="V369" s="367"/>
      <c r="W369" s="367"/>
      <c r="X369" s="367"/>
      <c r="Y369" s="367"/>
      <c r="Z369" s="367"/>
      <c r="AA369" s="367"/>
      <c r="AB369" s="367"/>
    </row>
    <row r="370" spans="2:28" ht="16.5" customHeight="1" x14ac:dyDescent="0.4">
      <c r="B370" s="274">
        <v>14</v>
      </c>
      <c r="C370" s="460">
        <v>30</v>
      </c>
      <c r="D370" s="334">
        <v>0</v>
      </c>
      <c r="E370" s="334">
        <f t="shared" si="38"/>
        <v>0</v>
      </c>
      <c r="F370" s="461">
        <f t="shared" si="39"/>
        <v>3.4000000000000002E-2</v>
      </c>
      <c r="G370" s="462">
        <f t="shared" si="40"/>
        <v>0</v>
      </c>
      <c r="H370" s="367"/>
      <c r="I370" s="367"/>
      <c r="J370" s="367"/>
      <c r="K370" s="367"/>
      <c r="L370" s="367"/>
      <c r="M370" s="367"/>
      <c r="N370" s="367"/>
      <c r="O370" s="367"/>
      <c r="P370" s="367"/>
      <c r="Q370" s="367"/>
      <c r="R370" s="367"/>
      <c r="S370" s="367"/>
      <c r="T370" s="367"/>
      <c r="U370" s="367"/>
      <c r="V370" s="367"/>
      <c r="W370" s="367"/>
      <c r="X370" s="367"/>
      <c r="Y370" s="367"/>
      <c r="Z370" s="367"/>
      <c r="AA370" s="367"/>
      <c r="AB370" s="367"/>
    </row>
    <row r="371" spans="2:28" ht="16.5" customHeight="1" x14ac:dyDescent="0.4">
      <c r="B371" s="274">
        <v>15</v>
      </c>
      <c r="C371" s="460">
        <v>30</v>
      </c>
      <c r="D371" s="334">
        <v>0</v>
      </c>
      <c r="E371" s="334">
        <f t="shared" si="38"/>
        <v>0</v>
      </c>
      <c r="F371" s="461">
        <f t="shared" si="39"/>
        <v>3.4000000000000002E-2</v>
      </c>
      <c r="G371" s="462">
        <f t="shared" si="40"/>
        <v>0</v>
      </c>
      <c r="H371" s="367"/>
      <c r="I371" s="367"/>
      <c r="J371" s="367"/>
      <c r="K371" s="367"/>
      <c r="L371" s="367"/>
      <c r="M371" s="367"/>
      <c r="N371" s="367"/>
      <c r="O371" s="367"/>
      <c r="P371" s="367"/>
      <c r="Q371" s="367"/>
      <c r="R371" s="367"/>
      <c r="S371" s="367"/>
      <c r="T371" s="367"/>
      <c r="U371" s="367"/>
      <c r="V371" s="367"/>
      <c r="W371" s="367"/>
      <c r="X371" s="367"/>
      <c r="Y371" s="367"/>
      <c r="Z371" s="367"/>
      <c r="AA371" s="367"/>
      <c r="AB371" s="367"/>
    </row>
    <row r="372" spans="2:28" ht="16.5" customHeight="1" x14ac:dyDescent="0.4">
      <c r="B372" s="274">
        <v>16</v>
      </c>
      <c r="C372" s="460">
        <v>30</v>
      </c>
      <c r="D372" s="334">
        <v>0</v>
      </c>
      <c r="E372" s="334">
        <f t="shared" si="38"/>
        <v>0</v>
      </c>
      <c r="F372" s="461">
        <f t="shared" si="39"/>
        <v>3.4000000000000002E-2</v>
      </c>
      <c r="G372" s="462">
        <f t="shared" si="40"/>
        <v>0</v>
      </c>
      <c r="H372" s="367"/>
      <c r="I372" s="367"/>
      <c r="J372" s="367"/>
      <c r="K372" s="367"/>
      <c r="L372" s="367"/>
      <c r="M372" s="367"/>
      <c r="N372" s="367"/>
      <c r="O372" s="367"/>
      <c r="P372" s="367"/>
      <c r="Q372" s="367"/>
      <c r="R372" s="367"/>
      <c r="S372" s="367"/>
      <c r="T372" s="367"/>
      <c r="U372" s="367"/>
      <c r="V372" s="367"/>
      <c r="W372" s="367"/>
      <c r="X372" s="367"/>
      <c r="Y372" s="367"/>
      <c r="Z372" s="367"/>
      <c r="AA372" s="367"/>
      <c r="AB372" s="367"/>
    </row>
    <row r="373" spans="2:28" ht="16.5" customHeight="1" x14ac:dyDescent="0.4">
      <c r="B373" s="274">
        <v>17</v>
      </c>
      <c r="C373" s="460">
        <v>30</v>
      </c>
      <c r="D373" s="334">
        <v>0</v>
      </c>
      <c r="E373" s="334">
        <f t="shared" si="38"/>
        <v>0</v>
      </c>
      <c r="F373" s="461">
        <f t="shared" si="39"/>
        <v>3.4000000000000002E-2</v>
      </c>
      <c r="G373" s="462">
        <f t="shared" si="40"/>
        <v>0</v>
      </c>
      <c r="H373" s="367"/>
      <c r="I373" s="367"/>
      <c r="J373" s="367"/>
      <c r="K373" s="367"/>
      <c r="L373" s="367"/>
      <c r="M373" s="367"/>
      <c r="N373" s="367"/>
      <c r="O373" s="367"/>
      <c r="P373" s="367"/>
      <c r="Q373" s="367"/>
      <c r="R373" s="367"/>
      <c r="S373" s="367"/>
      <c r="T373" s="367"/>
      <c r="U373" s="367"/>
      <c r="V373" s="367"/>
      <c r="W373" s="367"/>
      <c r="X373" s="367"/>
      <c r="Y373" s="367"/>
      <c r="Z373" s="367"/>
      <c r="AA373" s="367"/>
      <c r="AB373" s="367"/>
    </row>
    <row r="374" spans="2:28" ht="16.5" customHeight="1" x14ac:dyDescent="0.4">
      <c r="B374" s="274">
        <v>18</v>
      </c>
      <c r="C374" s="460">
        <v>30</v>
      </c>
      <c r="D374" s="334">
        <v>0</v>
      </c>
      <c r="E374" s="334">
        <f t="shared" si="38"/>
        <v>0</v>
      </c>
      <c r="F374" s="461">
        <f t="shared" si="39"/>
        <v>3.4000000000000002E-2</v>
      </c>
      <c r="G374" s="462">
        <f t="shared" si="40"/>
        <v>0</v>
      </c>
      <c r="H374" s="367"/>
      <c r="I374" s="367"/>
      <c r="J374" s="367"/>
      <c r="K374" s="367"/>
      <c r="L374" s="367"/>
      <c r="M374" s="367"/>
      <c r="N374" s="367"/>
      <c r="O374" s="367"/>
      <c r="P374" s="367"/>
      <c r="Q374" s="367"/>
      <c r="R374" s="367"/>
      <c r="S374" s="367"/>
      <c r="T374" s="367"/>
      <c r="U374" s="367"/>
      <c r="V374" s="367"/>
      <c r="W374" s="367"/>
      <c r="X374" s="367"/>
      <c r="Y374" s="367"/>
      <c r="Z374" s="367"/>
      <c r="AA374" s="367"/>
      <c r="AB374" s="367"/>
    </row>
    <row r="375" spans="2:28" ht="16.5" customHeight="1" x14ac:dyDescent="0.4">
      <c r="B375" s="274">
        <v>19</v>
      </c>
      <c r="C375" s="460">
        <v>30</v>
      </c>
      <c r="D375" s="334">
        <v>0</v>
      </c>
      <c r="E375" s="334">
        <f t="shared" si="38"/>
        <v>0</v>
      </c>
      <c r="F375" s="461">
        <f t="shared" si="39"/>
        <v>3.4000000000000002E-2</v>
      </c>
      <c r="G375" s="462">
        <f t="shared" si="40"/>
        <v>0</v>
      </c>
      <c r="H375" s="367"/>
      <c r="I375" s="367"/>
      <c r="J375" s="367"/>
      <c r="K375" s="367"/>
      <c r="L375" s="367"/>
      <c r="M375" s="367"/>
      <c r="N375" s="367"/>
      <c r="O375" s="367"/>
      <c r="P375" s="367"/>
      <c r="Q375" s="367"/>
      <c r="R375" s="367"/>
      <c r="S375" s="367"/>
      <c r="T375" s="367"/>
      <c r="U375" s="367"/>
      <c r="V375" s="367"/>
      <c r="W375" s="367"/>
      <c r="X375" s="367"/>
      <c r="Y375" s="367"/>
      <c r="Z375" s="367"/>
      <c r="AA375" s="367"/>
      <c r="AB375" s="367"/>
    </row>
    <row r="376" spans="2:28" ht="16.5" customHeight="1" x14ac:dyDescent="0.4">
      <c r="B376" s="274">
        <v>20</v>
      </c>
      <c r="C376" s="460">
        <v>30</v>
      </c>
      <c r="D376" s="334">
        <v>0</v>
      </c>
      <c r="E376" s="334">
        <f t="shared" si="38"/>
        <v>0</v>
      </c>
      <c r="F376" s="461">
        <f t="shared" si="39"/>
        <v>3.4000000000000002E-2</v>
      </c>
      <c r="G376" s="462">
        <f t="shared" si="40"/>
        <v>0</v>
      </c>
      <c r="H376" s="367"/>
      <c r="I376" s="367"/>
      <c r="J376" s="367"/>
      <c r="K376" s="367"/>
      <c r="L376" s="367"/>
      <c r="M376" s="367"/>
      <c r="N376" s="367"/>
      <c r="O376" s="367"/>
      <c r="P376" s="367"/>
      <c r="Q376" s="367"/>
      <c r="R376" s="367"/>
      <c r="S376" s="367"/>
      <c r="T376" s="367"/>
      <c r="U376" s="367"/>
      <c r="V376" s="367"/>
      <c r="W376" s="367"/>
      <c r="X376" s="367"/>
      <c r="Y376" s="367"/>
      <c r="Z376" s="367"/>
      <c r="AA376" s="367"/>
      <c r="AB376" s="367"/>
    </row>
    <row r="377" spans="2:28" ht="16.5" customHeight="1" x14ac:dyDescent="0.4">
      <c r="B377" s="274">
        <v>21</v>
      </c>
      <c r="C377" s="460">
        <v>30</v>
      </c>
      <c r="D377" s="334">
        <v>0</v>
      </c>
      <c r="E377" s="334">
        <f t="shared" si="38"/>
        <v>0</v>
      </c>
      <c r="F377" s="461">
        <f t="shared" si="39"/>
        <v>3.4000000000000002E-2</v>
      </c>
      <c r="G377" s="462">
        <f t="shared" si="40"/>
        <v>0</v>
      </c>
      <c r="H377" s="367"/>
      <c r="I377" s="367"/>
      <c r="J377" s="367"/>
      <c r="K377" s="367"/>
      <c r="L377" s="367"/>
      <c r="M377" s="367"/>
      <c r="N377" s="367"/>
      <c r="O377" s="367"/>
      <c r="P377" s="367"/>
      <c r="Q377" s="367"/>
      <c r="R377" s="367"/>
      <c r="S377" s="367"/>
      <c r="T377" s="367"/>
      <c r="U377" s="367"/>
      <c r="V377" s="367"/>
      <c r="W377" s="367"/>
      <c r="X377" s="367"/>
      <c r="Y377" s="367"/>
      <c r="Z377" s="367"/>
      <c r="AA377" s="367"/>
      <c r="AB377" s="367"/>
    </row>
    <row r="378" spans="2:28" ht="16.5" customHeight="1" x14ac:dyDescent="0.4">
      <c r="B378" s="274">
        <v>22</v>
      </c>
      <c r="C378" s="460">
        <v>30</v>
      </c>
      <c r="D378" s="334">
        <v>0</v>
      </c>
      <c r="E378" s="334">
        <f t="shared" si="38"/>
        <v>0</v>
      </c>
      <c r="F378" s="461">
        <f t="shared" si="39"/>
        <v>3.4000000000000002E-2</v>
      </c>
      <c r="G378" s="462">
        <f t="shared" si="40"/>
        <v>0</v>
      </c>
      <c r="H378" s="367"/>
      <c r="I378" s="367"/>
      <c r="J378" s="367"/>
      <c r="K378" s="367"/>
      <c r="L378" s="367"/>
      <c r="M378" s="367"/>
      <c r="N378" s="367"/>
      <c r="O378" s="367"/>
      <c r="P378" s="367"/>
      <c r="Q378" s="367"/>
      <c r="R378" s="367"/>
      <c r="S378" s="367"/>
      <c r="T378" s="367"/>
      <c r="U378" s="367"/>
      <c r="V378" s="367"/>
      <c r="W378" s="367"/>
      <c r="X378" s="367"/>
      <c r="Y378" s="367"/>
      <c r="Z378" s="367"/>
      <c r="AA378" s="367"/>
      <c r="AB378" s="367"/>
    </row>
    <row r="379" spans="2:28" ht="16.5" customHeight="1" x14ac:dyDescent="0.4">
      <c r="B379" s="457" t="s">
        <v>735</v>
      </c>
      <c r="C379" s="375"/>
      <c r="D379" s="375"/>
      <c r="E379" s="375"/>
      <c r="F379" s="375"/>
      <c r="G379" s="375"/>
      <c r="H379" s="367"/>
      <c r="I379" s="367"/>
      <c r="J379" s="367"/>
      <c r="K379" s="367"/>
      <c r="L379" s="367"/>
      <c r="M379" s="367"/>
      <c r="N379" s="367"/>
      <c r="O379" s="367"/>
      <c r="P379" s="367"/>
      <c r="Q379" s="367"/>
      <c r="R379" s="367"/>
      <c r="S379" s="367"/>
      <c r="T379" s="367"/>
      <c r="U379" s="367"/>
      <c r="V379" s="367"/>
      <c r="W379" s="367"/>
      <c r="X379" s="367"/>
      <c r="Y379" s="367"/>
      <c r="Z379" s="367"/>
      <c r="AA379" s="367"/>
      <c r="AB379" s="367"/>
    </row>
    <row r="380" spans="2:28" ht="16.5" customHeight="1" x14ac:dyDescent="0.4">
      <c r="B380" s="457" t="s">
        <v>736</v>
      </c>
      <c r="C380" s="375"/>
      <c r="D380" s="375"/>
      <c r="E380" s="375"/>
      <c r="F380" s="375"/>
      <c r="G380" s="375"/>
      <c r="H380" s="367"/>
      <c r="I380" s="367"/>
      <c r="J380" s="367"/>
      <c r="K380" s="367"/>
      <c r="L380" s="367"/>
      <c r="M380" s="367"/>
      <c r="N380" s="367"/>
      <c r="O380" s="367"/>
      <c r="P380" s="367"/>
      <c r="Q380" s="367"/>
      <c r="R380" s="367"/>
      <c r="S380" s="367"/>
      <c r="T380" s="367"/>
      <c r="U380" s="367"/>
      <c r="V380" s="367"/>
      <c r="W380" s="367"/>
      <c r="X380" s="367"/>
      <c r="Y380" s="367"/>
      <c r="Z380" s="367"/>
      <c r="AA380" s="367"/>
      <c r="AB380" s="367"/>
    </row>
    <row r="381" spans="2:28" ht="16.5" customHeight="1" x14ac:dyDescent="0.4">
      <c r="H381" s="66"/>
      <c r="I381" s="66"/>
      <c r="J381" s="66"/>
      <c r="K381" s="66"/>
    </row>
    <row r="382" spans="2:28" ht="16.5" customHeight="1" x14ac:dyDescent="0.4">
      <c r="B382" s="453"/>
      <c r="C382" s="454"/>
      <c r="D382" s="464"/>
      <c r="E382" s="464"/>
      <c r="F382" s="464"/>
      <c r="G382" s="455"/>
      <c r="H382" s="454"/>
      <c r="I382" s="454"/>
      <c r="J382" s="454"/>
      <c r="K382" s="456"/>
      <c r="L382" s="456"/>
      <c r="M382" s="456"/>
      <c r="N382" s="456"/>
      <c r="O382" s="456"/>
      <c r="P382" s="454"/>
      <c r="Q382" s="456"/>
      <c r="R382" s="456"/>
      <c r="S382" s="456"/>
      <c r="T382" s="456"/>
      <c r="U382" s="454"/>
      <c r="V382" s="454"/>
      <c r="W382" s="454"/>
      <c r="X382" s="454"/>
      <c r="Y382" s="454"/>
      <c r="Z382" s="454"/>
      <c r="AA382" s="454"/>
      <c r="AB382" s="454"/>
    </row>
    <row r="384" spans="2:28" ht="16.5" customHeight="1" x14ac:dyDescent="0.4">
      <c r="AB384" s="445" t="s">
        <v>766</v>
      </c>
    </row>
    <row r="385" spans="1:28" ht="16.5" customHeight="1" x14ac:dyDescent="0.4">
      <c r="A385" s="39">
        <v>14</v>
      </c>
      <c r="B385" s="417" t="s">
        <v>682</v>
      </c>
      <c r="C385" s="417" t="s">
        <v>1</v>
      </c>
      <c r="D385" s="448" t="s">
        <v>408</v>
      </c>
      <c r="E385" s="448" t="s">
        <v>643</v>
      </c>
      <c r="F385" s="459" t="s">
        <v>680</v>
      </c>
      <c r="G385" s="300" t="s">
        <v>681</v>
      </c>
      <c r="H385" s="300">
        <v>3</v>
      </c>
      <c r="I385" s="300">
        <v>4</v>
      </c>
      <c r="J385" s="300">
        <v>5</v>
      </c>
      <c r="K385" s="300">
        <v>6</v>
      </c>
      <c r="L385" s="300">
        <v>7</v>
      </c>
      <c r="M385" s="300">
        <v>8</v>
      </c>
      <c r="N385" s="300">
        <v>9</v>
      </c>
      <c r="O385" s="300">
        <v>10</v>
      </c>
      <c r="P385" s="300">
        <v>11</v>
      </c>
      <c r="Q385" s="300">
        <v>12</v>
      </c>
      <c r="R385" s="300">
        <v>13</v>
      </c>
      <c r="S385" s="300">
        <v>14</v>
      </c>
      <c r="T385" s="300">
        <v>15</v>
      </c>
      <c r="U385" s="300">
        <v>16</v>
      </c>
      <c r="V385" s="300">
        <v>17</v>
      </c>
      <c r="W385" s="300">
        <v>18</v>
      </c>
      <c r="X385" s="300">
        <v>19</v>
      </c>
      <c r="Y385" s="300">
        <v>20</v>
      </c>
      <c r="Z385" s="300">
        <v>21</v>
      </c>
      <c r="AA385" s="300">
        <v>22</v>
      </c>
      <c r="AB385" s="438" t="s">
        <v>767</v>
      </c>
    </row>
    <row r="386" spans="1:28" ht="16.5" customHeight="1" x14ac:dyDescent="0.4">
      <c r="B386" s="274">
        <v>3</v>
      </c>
      <c r="C386" s="460">
        <v>31</v>
      </c>
      <c r="D386" s="334">
        <f t="array" ref="D386:D405">TRANSPOSE(C19:V19)</f>
        <v>0</v>
      </c>
      <c r="E386" s="334">
        <f t="shared" ref="E386:E405" si="41">ROUNDDOWN($C$32*D386,0)</f>
        <v>0</v>
      </c>
      <c r="F386" s="461">
        <f t="shared" ref="F386:F405" si="42">ROUNDUP(1/C386,3)</f>
        <v>3.3000000000000002E-2</v>
      </c>
      <c r="G386" s="462">
        <f>ROUND(E386*F386,0)</f>
        <v>0</v>
      </c>
      <c r="H386" s="367"/>
      <c r="I386" s="367"/>
      <c r="J386" s="367"/>
      <c r="K386" s="367"/>
      <c r="L386" s="367"/>
      <c r="M386" s="367"/>
      <c r="N386" s="367"/>
      <c r="O386" s="367"/>
      <c r="P386" s="367"/>
      <c r="Q386" s="367"/>
      <c r="R386" s="367"/>
      <c r="S386" s="367"/>
      <c r="T386" s="367"/>
      <c r="U386" s="367"/>
      <c r="V386" s="367"/>
      <c r="W386" s="367"/>
      <c r="X386" s="367"/>
      <c r="Y386" s="367"/>
      <c r="Z386" s="367"/>
      <c r="AA386" s="367"/>
      <c r="AB386" s="367"/>
    </row>
    <row r="387" spans="1:28" ht="16.5" customHeight="1" x14ac:dyDescent="0.4">
      <c r="B387" s="274">
        <v>4</v>
      </c>
      <c r="C387" s="460">
        <v>31</v>
      </c>
      <c r="D387" s="334">
        <v>0</v>
      </c>
      <c r="E387" s="334">
        <f t="shared" si="41"/>
        <v>0</v>
      </c>
      <c r="F387" s="461">
        <f t="shared" si="42"/>
        <v>3.3000000000000002E-2</v>
      </c>
      <c r="G387" s="462">
        <f t="shared" ref="G387:G405" si="43">ROUND(E387*F387,0)</f>
        <v>0</v>
      </c>
      <c r="H387" s="367"/>
      <c r="I387" s="367"/>
      <c r="J387" s="367"/>
      <c r="K387" s="367"/>
      <c r="L387" s="367"/>
      <c r="M387" s="367"/>
      <c r="N387" s="367"/>
      <c r="O387" s="367"/>
      <c r="P387" s="367"/>
      <c r="Q387" s="367"/>
      <c r="R387" s="367"/>
      <c r="S387" s="367"/>
      <c r="T387" s="367"/>
      <c r="U387" s="367"/>
      <c r="V387" s="367"/>
      <c r="W387" s="367"/>
      <c r="X387" s="367"/>
      <c r="Y387" s="367"/>
      <c r="Z387" s="367"/>
      <c r="AA387" s="367"/>
      <c r="AB387" s="367"/>
    </row>
    <row r="388" spans="1:28" ht="16.5" customHeight="1" x14ac:dyDescent="0.4">
      <c r="B388" s="274">
        <v>5</v>
      </c>
      <c r="C388" s="460">
        <v>31</v>
      </c>
      <c r="D388" s="334">
        <v>0</v>
      </c>
      <c r="E388" s="334">
        <f t="shared" si="41"/>
        <v>0</v>
      </c>
      <c r="F388" s="461">
        <f t="shared" si="42"/>
        <v>3.3000000000000002E-2</v>
      </c>
      <c r="G388" s="462">
        <f t="shared" si="43"/>
        <v>0</v>
      </c>
      <c r="H388" s="367"/>
      <c r="I388" s="367"/>
      <c r="J388" s="367"/>
      <c r="K388" s="367"/>
      <c r="L388" s="367"/>
      <c r="M388" s="367"/>
      <c r="N388" s="367"/>
      <c r="O388" s="367"/>
      <c r="P388" s="367"/>
      <c r="Q388" s="367"/>
      <c r="R388" s="367"/>
      <c r="S388" s="367"/>
      <c r="T388" s="367"/>
      <c r="U388" s="367"/>
      <c r="V388" s="367"/>
      <c r="W388" s="367"/>
      <c r="X388" s="367"/>
      <c r="Y388" s="367"/>
      <c r="Z388" s="367"/>
      <c r="AA388" s="367"/>
      <c r="AB388" s="367"/>
    </row>
    <row r="389" spans="1:28" ht="16.5" customHeight="1" x14ac:dyDescent="0.4">
      <c r="B389" s="274">
        <v>6</v>
      </c>
      <c r="C389" s="460">
        <v>31</v>
      </c>
      <c r="D389" s="334">
        <v>0</v>
      </c>
      <c r="E389" s="334">
        <f t="shared" si="41"/>
        <v>0</v>
      </c>
      <c r="F389" s="461">
        <f t="shared" si="42"/>
        <v>3.3000000000000002E-2</v>
      </c>
      <c r="G389" s="462">
        <f t="shared" si="43"/>
        <v>0</v>
      </c>
      <c r="H389" s="367"/>
      <c r="I389" s="367"/>
      <c r="J389" s="367"/>
      <c r="K389" s="367"/>
      <c r="L389" s="367"/>
      <c r="M389" s="367"/>
      <c r="N389" s="367"/>
      <c r="O389" s="367"/>
      <c r="P389" s="367"/>
      <c r="Q389" s="367"/>
      <c r="R389" s="367"/>
      <c r="S389" s="367"/>
      <c r="T389" s="367"/>
      <c r="U389" s="367"/>
      <c r="V389" s="367"/>
      <c r="W389" s="367"/>
      <c r="X389" s="367"/>
      <c r="Y389" s="367"/>
      <c r="Z389" s="367"/>
      <c r="AA389" s="367"/>
      <c r="AB389" s="367"/>
    </row>
    <row r="390" spans="1:28" ht="16.5" customHeight="1" x14ac:dyDescent="0.4">
      <c r="B390" s="274">
        <v>7</v>
      </c>
      <c r="C390" s="460">
        <v>31</v>
      </c>
      <c r="D390" s="334">
        <v>0</v>
      </c>
      <c r="E390" s="334">
        <f t="shared" si="41"/>
        <v>0</v>
      </c>
      <c r="F390" s="461">
        <f t="shared" si="42"/>
        <v>3.3000000000000002E-2</v>
      </c>
      <c r="G390" s="462">
        <f t="shared" si="43"/>
        <v>0</v>
      </c>
      <c r="H390" s="367"/>
      <c r="I390" s="367"/>
      <c r="J390" s="367"/>
      <c r="K390" s="367"/>
      <c r="L390" s="367"/>
      <c r="M390" s="367"/>
      <c r="N390" s="367"/>
      <c r="O390" s="367"/>
      <c r="P390" s="367"/>
      <c r="Q390" s="367"/>
      <c r="R390" s="367"/>
      <c r="S390" s="367"/>
      <c r="T390" s="367"/>
      <c r="U390" s="367"/>
      <c r="V390" s="367"/>
      <c r="W390" s="367"/>
      <c r="X390" s="367"/>
      <c r="Y390" s="367"/>
      <c r="Z390" s="367"/>
      <c r="AA390" s="367"/>
      <c r="AB390" s="367"/>
    </row>
    <row r="391" spans="1:28" ht="16.5" customHeight="1" x14ac:dyDescent="0.4">
      <c r="B391" s="274">
        <v>8</v>
      </c>
      <c r="C391" s="460">
        <v>31</v>
      </c>
      <c r="D391" s="334">
        <v>0</v>
      </c>
      <c r="E391" s="334">
        <f t="shared" si="41"/>
        <v>0</v>
      </c>
      <c r="F391" s="461">
        <f t="shared" si="42"/>
        <v>3.3000000000000002E-2</v>
      </c>
      <c r="G391" s="462">
        <f t="shared" si="43"/>
        <v>0</v>
      </c>
      <c r="H391" s="367"/>
      <c r="I391" s="367"/>
      <c r="J391" s="367"/>
      <c r="K391" s="367"/>
      <c r="L391" s="367"/>
      <c r="M391" s="367"/>
      <c r="N391" s="367"/>
      <c r="O391" s="367"/>
      <c r="P391" s="367"/>
      <c r="Q391" s="367"/>
      <c r="R391" s="367"/>
      <c r="S391" s="367"/>
      <c r="T391" s="367"/>
      <c r="U391" s="367"/>
      <c r="V391" s="367"/>
      <c r="W391" s="367"/>
      <c r="X391" s="367"/>
      <c r="Y391" s="367"/>
      <c r="Z391" s="367"/>
      <c r="AA391" s="367"/>
      <c r="AB391" s="367"/>
    </row>
    <row r="392" spans="1:28" ht="16.5" customHeight="1" x14ac:dyDescent="0.4">
      <c r="B392" s="274">
        <v>9</v>
      </c>
      <c r="C392" s="460">
        <v>31</v>
      </c>
      <c r="D392" s="334">
        <v>0</v>
      </c>
      <c r="E392" s="334">
        <f t="shared" si="41"/>
        <v>0</v>
      </c>
      <c r="F392" s="461">
        <f t="shared" si="42"/>
        <v>3.3000000000000002E-2</v>
      </c>
      <c r="G392" s="462">
        <f t="shared" si="43"/>
        <v>0</v>
      </c>
      <c r="H392" s="367"/>
      <c r="I392" s="367"/>
      <c r="J392" s="367"/>
      <c r="K392" s="367"/>
      <c r="L392" s="367"/>
      <c r="M392" s="367"/>
      <c r="N392" s="367"/>
      <c r="O392" s="367"/>
      <c r="P392" s="367"/>
      <c r="Q392" s="367"/>
      <c r="R392" s="367"/>
      <c r="S392" s="367"/>
      <c r="T392" s="367"/>
      <c r="U392" s="367"/>
      <c r="V392" s="367"/>
      <c r="W392" s="367"/>
      <c r="X392" s="367"/>
      <c r="Y392" s="367"/>
      <c r="Z392" s="367"/>
      <c r="AA392" s="367"/>
      <c r="AB392" s="367"/>
    </row>
    <row r="393" spans="1:28" ht="16.5" customHeight="1" x14ac:dyDescent="0.4">
      <c r="B393" s="274">
        <v>10</v>
      </c>
      <c r="C393" s="460">
        <v>31</v>
      </c>
      <c r="D393" s="334">
        <v>0</v>
      </c>
      <c r="E393" s="334">
        <f t="shared" si="41"/>
        <v>0</v>
      </c>
      <c r="F393" s="461">
        <f t="shared" si="42"/>
        <v>3.3000000000000002E-2</v>
      </c>
      <c r="G393" s="462">
        <f t="shared" si="43"/>
        <v>0</v>
      </c>
      <c r="H393" s="367"/>
      <c r="I393" s="367"/>
      <c r="J393" s="367"/>
      <c r="K393" s="367"/>
      <c r="L393" s="367"/>
      <c r="M393" s="367"/>
      <c r="N393" s="367"/>
      <c r="O393" s="367"/>
      <c r="P393" s="367"/>
      <c r="Q393" s="367"/>
      <c r="R393" s="367"/>
      <c r="S393" s="367"/>
      <c r="T393" s="367"/>
      <c r="U393" s="367"/>
      <c r="V393" s="367"/>
      <c r="W393" s="367"/>
      <c r="X393" s="367"/>
      <c r="Y393" s="367"/>
      <c r="Z393" s="367"/>
      <c r="AA393" s="367"/>
      <c r="AB393" s="367"/>
    </row>
    <row r="394" spans="1:28" ht="16.5" customHeight="1" x14ac:dyDescent="0.4">
      <c r="B394" s="274">
        <v>11</v>
      </c>
      <c r="C394" s="460">
        <v>31</v>
      </c>
      <c r="D394" s="334">
        <v>0</v>
      </c>
      <c r="E394" s="334">
        <f t="shared" si="41"/>
        <v>0</v>
      </c>
      <c r="F394" s="461">
        <f t="shared" si="42"/>
        <v>3.3000000000000002E-2</v>
      </c>
      <c r="G394" s="462">
        <f t="shared" si="43"/>
        <v>0</v>
      </c>
      <c r="H394" s="367"/>
      <c r="I394" s="367"/>
      <c r="J394" s="367"/>
      <c r="K394" s="367"/>
      <c r="L394" s="367"/>
      <c r="M394" s="367"/>
      <c r="N394" s="367"/>
      <c r="O394" s="367"/>
      <c r="P394" s="367"/>
      <c r="Q394" s="367"/>
      <c r="R394" s="367"/>
      <c r="S394" s="367"/>
      <c r="T394" s="367"/>
      <c r="U394" s="367"/>
      <c r="V394" s="367"/>
      <c r="W394" s="367"/>
      <c r="X394" s="367"/>
      <c r="Y394" s="367"/>
      <c r="Z394" s="367"/>
      <c r="AA394" s="367"/>
      <c r="AB394" s="367"/>
    </row>
    <row r="395" spans="1:28" ht="16.5" customHeight="1" x14ac:dyDescent="0.4">
      <c r="B395" s="274">
        <v>12</v>
      </c>
      <c r="C395" s="460">
        <v>31</v>
      </c>
      <c r="D395" s="334">
        <v>0</v>
      </c>
      <c r="E395" s="334">
        <f t="shared" si="41"/>
        <v>0</v>
      </c>
      <c r="F395" s="461">
        <f t="shared" si="42"/>
        <v>3.3000000000000002E-2</v>
      </c>
      <c r="G395" s="462">
        <f t="shared" si="43"/>
        <v>0</v>
      </c>
      <c r="H395" s="367"/>
      <c r="I395" s="367"/>
      <c r="J395" s="367"/>
      <c r="K395" s="367"/>
      <c r="L395" s="367"/>
      <c r="M395" s="367"/>
      <c r="N395" s="367"/>
      <c r="O395" s="367"/>
      <c r="P395" s="367"/>
      <c r="Q395" s="367"/>
      <c r="R395" s="367"/>
      <c r="S395" s="367"/>
      <c r="T395" s="367"/>
      <c r="U395" s="367"/>
      <c r="V395" s="367"/>
      <c r="W395" s="367"/>
      <c r="X395" s="367"/>
      <c r="Y395" s="367"/>
      <c r="Z395" s="367"/>
      <c r="AA395" s="367"/>
      <c r="AB395" s="367"/>
    </row>
    <row r="396" spans="1:28" ht="16.5" customHeight="1" x14ac:dyDescent="0.4">
      <c r="B396" s="274">
        <v>13</v>
      </c>
      <c r="C396" s="460">
        <v>31</v>
      </c>
      <c r="D396" s="334">
        <v>0</v>
      </c>
      <c r="E396" s="334">
        <f t="shared" si="41"/>
        <v>0</v>
      </c>
      <c r="F396" s="461">
        <f t="shared" si="42"/>
        <v>3.3000000000000002E-2</v>
      </c>
      <c r="G396" s="462">
        <f t="shared" si="43"/>
        <v>0</v>
      </c>
      <c r="H396" s="367"/>
      <c r="I396" s="367"/>
      <c r="J396" s="367"/>
      <c r="K396" s="367"/>
      <c r="L396" s="367"/>
      <c r="M396" s="367"/>
      <c r="N396" s="367"/>
      <c r="O396" s="367"/>
      <c r="P396" s="367"/>
      <c r="Q396" s="367"/>
      <c r="R396" s="367"/>
      <c r="S396" s="367"/>
      <c r="T396" s="367"/>
      <c r="U396" s="367"/>
      <c r="V396" s="367"/>
      <c r="W396" s="367"/>
      <c r="X396" s="367"/>
      <c r="Y396" s="367"/>
      <c r="Z396" s="367"/>
      <c r="AA396" s="367"/>
      <c r="AB396" s="367"/>
    </row>
    <row r="397" spans="1:28" ht="16.5" customHeight="1" x14ac:dyDescent="0.4">
      <c r="B397" s="274">
        <v>14</v>
      </c>
      <c r="C397" s="460">
        <v>31</v>
      </c>
      <c r="D397" s="334">
        <v>0</v>
      </c>
      <c r="E397" s="334">
        <f t="shared" si="41"/>
        <v>0</v>
      </c>
      <c r="F397" s="461">
        <f t="shared" si="42"/>
        <v>3.3000000000000002E-2</v>
      </c>
      <c r="G397" s="462">
        <f t="shared" si="43"/>
        <v>0</v>
      </c>
      <c r="H397" s="367"/>
      <c r="I397" s="367"/>
      <c r="J397" s="367"/>
      <c r="K397" s="367"/>
      <c r="L397" s="367"/>
      <c r="M397" s="367"/>
      <c r="N397" s="367"/>
      <c r="O397" s="367"/>
      <c r="P397" s="367"/>
      <c r="Q397" s="367"/>
      <c r="R397" s="367"/>
      <c r="S397" s="367"/>
      <c r="T397" s="367"/>
      <c r="U397" s="367"/>
      <c r="V397" s="367"/>
      <c r="W397" s="367"/>
      <c r="X397" s="367"/>
      <c r="Y397" s="367"/>
      <c r="Z397" s="367"/>
      <c r="AA397" s="367"/>
      <c r="AB397" s="367"/>
    </row>
    <row r="398" spans="1:28" ht="16.5" customHeight="1" x14ac:dyDescent="0.4">
      <c r="B398" s="274">
        <v>15</v>
      </c>
      <c r="C398" s="460">
        <v>31</v>
      </c>
      <c r="D398" s="334">
        <v>0</v>
      </c>
      <c r="E398" s="334">
        <f t="shared" si="41"/>
        <v>0</v>
      </c>
      <c r="F398" s="461">
        <f t="shared" si="42"/>
        <v>3.3000000000000002E-2</v>
      </c>
      <c r="G398" s="462">
        <f t="shared" si="43"/>
        <v>0</v>
      </c>
      <c r="H398" s="367"/>
      <c r="I398" s="367"/>
      <c r="J398" s="367"/>
      <c r="K398" s="367"/>
      <c r="L398" s="367"/>
      <c r="M398" s="367"/>
      <c r="N398" s="367"/>
      <c r="O398" s="367"/>
      <c r="P398" s="367"/>
      <c r="Q398" s="367"/>
      <c r="R398" s="367"/>
      <c r="S398" s="367"/>
      <c r="T398" s="367"/>
      <c r="U398" s="367"/>
      <c r="V398" s="367"/>
      <c r="W398" s="367"/>
      <c r="X398" s="367"/>
      <c r="Y398" s="367"/>
      <c r="Z398" s="367"/>
      <c r="AA398" s="367"/>
      <c r="AB398" s="367"/>
    </row>
    <row r="399" spans="1:28" ht="16.5" customHeight="1" x14ac:dyDescent="0.4">
      <c r="B399" s="274">
        <v>16</v>
      </c>
      <c r="C399" s="460">
        <v>31</v>
      </c>
      <c r="D399" s="334">
        <v>0</v>
      </c>
      <c r="E399" s="334">
        <f t="shared" si="41"/>
        <v>0</v>
      </c>
      <c r="F399" s="461">
        <f t="shared" si="42"/>
        <v>3.3000000000000002E-2</v>
      </c>
      <c r="G399" s="462">
        <f t="shared" si="43"/>
        <v>0</v>
      </c>
      <c r="H399" s="367"/>
      <c r="I399" s="367"/>
      <c r="J399" s="367"/>
      <c r="K399" s="367"/>
      <c r="L399" s="367"/>
      <c r="M399" s="367"/>
      <c r="N399" s="367"/>
      <c r="O399" s="367"/>
      <c r="P399" s="367"/>
      <c r="Q399" s="367"/>
      <c r="R399" s="367"/>
      <c r="S399" s="367"/>
      <c r="T399" s="367"/>
      <c r="U399" s="367"/>
      <c r="V399" s="367"/>
      <c r="W399" s="367"/>
      <c r="X399" s="367"/>
      <c r="Y399" s="367"/>
      <c r="Z399" s="367"/>
      <c r="AA399" s="367"/>
      <c r="AB399" s="367"/>
    </row>
    <row r="400" spans="1:28" ht="16.5" customHeight="1" x14ac:dyDescent="0.4">
      <c r="B400" s="274">
        <v>17</v>
      </c>
      <c r="C400" s="460">
        <v>31</v>
      </c>
      <c r="D400" s="334">
        <v>0</v>
      </c>
      <c r="E400" s="334">
        <f t="shared" si="41"/>
        <v>0</v>
      </c>
      <c r="F400" s="461">
        <f t="shared" si="42"/>
        <v>3.3000000000000002E-2</v>
      </c>
      <c r="G400" s="462">
        <f t="shared" si="43"/>
        <v>0</v>
      </c>
      <c r="H400" s="367"/>
      <c r="I400" s="367"/>
      <c r="J400" s="367"/>
      <c r="K400" s="367"/>
      <c r="L400" s="367"/>
      <c r="M400" s="367"/>
      <c r="N400" s="367"/>
      <c r="O400" s="367"/>
      <c r="P400" s="367"/>
      <c r="Q400" s="367"/>
      <c r="R400" s="367"/>
      <c r="S400" s="367"/>
      <c r="T400" s="367"/>
      <c r="U400" s="367"/>
      <c r="V400" s="367"/>
      <c r="W400" s="367"/>
      <c r="X400" s="367"/>
      <c r="Y400" s="367"/>
      <c r="Z400" s="367"/>
      <c r="AA400" s="367"/>
      <c r="AB400" s="367"/>
    </row>
    <row r="401" spans="1:28" ht="16.5" customHeight="1" x14ac:dyDescent="0.4">
      <c r="B401" s="274">
        <v>18</v>
      </c>
      <c r="C401" s="460">
        <v>31</v>
      </c>
      <c r="D401" s="334">
        <v>0</v>
      </c>
      <c r="E401" s="334">
        <f t="shared" si="41"/>
        <v>0</v>
      </c>
      <c r="F401" s="461">
        <f t="shared" si="42"/>
        <v>3.3000000000000002E-2</v>
      </c>
      <c r="G401" s="462">
        <f t="shared" si="43"/>
        <v>0</v>
      </c>
      <c r="H401" s="367"/>
      <c r="I401" s="367"/>
      <c r="J401" s="367"/>
      <c r="K401" s="367"/>
      <c r="L401" s="367"/>
      <c r="M401" s="367"/>
      <c r="N401" s="367"/>
      <c r="O401" s="367"/>
      <c r="P401" s="367"/>
      <c r="Q401" s="367"/>
      <c r="R401" s="367"/>
      <c r="S401" s="367"/>
      <c r="T401" s="367"/>
      <c r="U401" s="367"/>
      <c r="V401" s="367"/>
      <c r="W401" s="367"/>
      <c r="X401" s="367"/>
      <c r="Y401" s="367"/>
      <c r="Z401" s="367"/>
      <c r="AA401" s="367"/>
      <c r="AB401" s="367"/>
    </row>
    <row r="402" spans="1:28" ht="16.5" customHeight="1" x14ac:dyDescent="0.4">
      <c r="B402" s="274">
        <v>19</v>
      </c>
      <c r="C402" s="460">
        <v>31</v>
      </c>
      <c r="D402" s="334">
        <v>0</v>
      </c>
      <c r="E402" s="334">
        <f t="shared" si="41"/>
        <v>0</v>
      </c>
      <c r="F402" s="461">
        <f t="shared" si="42"/>
        <v>3.3000000000000002E-2</v>
      </c>
      <c r="G402" s="462">
        <f t="shared" si="43"/>
        <v>0</v>
      </c>
      <c r="H402" s="367"/>
      <c r="I402" s="367"/>
      <c r="J402" s="367"/>
      <c r="K402" s="367"/>
      <c r="L402" s="367"/>
      <c r="M402" s="367"/>
      <c r="N402" s="367"/>
      <c r="O402" s="367"/>
      <c r="P402" s="367"/>
      <c r="Q402" s="367"/>
      <c r="R402" s="367"/>
      <c r="S402" s="367"/>
      <c r="T402" s="367"/>
      <c r="U402" s="367"/>
      <c r="V402" s="367"/>
      <c r="W402" s="367"/>
      <c r="X402" s="367"/>
      <c r="Y402" s="367"/>
      <c r="Z402" s="367"/>
      <c r="AA402" s="367"/>
      <c r="AB402" s="367"/>
    </row>
    <row r="403" spans="1:28" ht="16.5" customHeight="1" x14ac:dyDescent="0.4">
      <c r="B403" s="274">
        <v>20</v>
      </c>
      <c r="C403" s="460">
        <v>31</v>
      </c>
      <c r="D403" s="334">
        <v>0</v>
      </c>
      <c r="E403" s="334">
        <f t="shared" si="41"/>
        <v>0</v>
      </c>
      <c r="F403" s="461">
        <f t="shared" si="42"/>
        <v>3.3000000000000002E-2</v>
      </c>
      <c r="G403" s="462">
        <f t="shared" si="43"/>
        <v>0</v>
      </c>
      <c r="H403" s="367"/>
      <c r="I403" s="367"/>
      <c r="J403" s="367"/>
      <c r="K403" s="367"/>
      <c r="L403" s="367"/>
      <c r="M403" s="367"/>
      <c r="N403" s="367"/>
      <c r="O403" s="367"/>
      <c r="P403" s="367"/>
      <c r="Q403" s="367"/>
      <c r="R403" s="367"/>
      <c r="S403" s="367"/>
      <c r="T403" s="367"/>
      <c r="U403" s="367"/>
      <c r="V403" s="367"/>
      <c r="W403" s="367"/>
      <c r="X403" s="367"/>
      <c r="Y403" s="367"/>
      <c r="Z403" s="367"/>
      <c r="AA403" s="367"/>
      <c r="AB403" s="367"/>
    </row>
    <row r="404" spans="1:28" ht="16.5" customHeight="1" x14ac:dyDescent="0.4">
      <c r="B404" s="274">
        <v>21</v>
      </c>
      <c r="C404" s="460">
        <v>31</v>
      </c>
      <c r="D404" s="334">
        <v>0</v>
      </c>
      <c r="E404" s="334">
        <f t="shared" si="41"/>
        <v>0</v>
      </c>
      <c r="F404" s="461">
        <f t="shared" si="42"/>
        <v>3.3000000000000002E-2</v>
      </c>
      <c r="G404" s="462">
        <f t="shared" si="43"/>
        <v>0</v>
      </c>
      <c r="H404" s="367"/>
      <c r="I404" s="367"/>
      <c r="J404" s="367"/>
      <c r="K404" s="367"/>
      <c r="L404" s="367"/>
      <c r="M404" s="367"/>
      <c r="N404" s="367"/>
      <c r="O404" s="367"/>
      <c r="P404" s="367"/>
      <c r="Q404" s="367"/>
      <c r="R404" s="367"/>
      <c r="S404" s="367"/>
      <c r="T404" s="367"/>
      <c r="U404" s="367"/>
      <c r="V404" s="367"/>
      <c r="W404" s="367"/>
      <c r="X404" s="367"/>
      <c r="Y404" s="367"/>
      <c r="Z404" s="367"/>
      <c r="AA404" s="367"/>
      <c r="AB404" s="367"/>
    </row>
    <row r="405" spans="1:28" ht="16.5" customHeight="1" x14ac:dyDescent="0.4">
      <c r="B405" s="274">
        <v>22</v>
      </c>
      <c r="C405" s="460">
        <v>31</v>
      </c>
      <c r="D405" s="334">
        <v>0</v>
      </c>
      <c r="E405" s="334">
        <f t="shared" si="41"/>
        <v>0</v>
      </c>
      <c r="F405" s="461">
        <f t="shared" si="42"/>
        <v>3.3000000000000002E-2</v>
      </c>
      <c r="G405" s="462">
        <f t="shared" si="43"/>
        <v>0</v>
      </c>
      <c r="H405" s="367"/>
      <c r="I405" s="367"/>
      <c r="J405" s="367"/>
      <c r="K405" s="367"/>
      <c r="L405" s="367"/>
      <c r="M405" s="367"/>
      <c r="N405" s="367"/>
      <c r="O405" s="367"/>
      <c r="P405" s="367"/>
      <c r="Q405" s="367"/>
      <c r="R405" s="367"/>
      <c r="S405" s="367"/>
      <c r="T405" s="367"/>
      <c r="U405" s="367"/>
      <c r="V405" s="367"/>
      <c r="W405" s="367"/>
      <c r="X405" s="367"/>
      <c r="Y405" s="367"/>
      <c r="Z405" s="367"/>
      <c r="AA405" s="367"/>
      <c r="AB405" s="367"/>
    </row>
    <row r="406" spans="1:28" ht="16.5" customHeight="1" x14ac:dyDescent="0.4">
      <c r="B406" s="457" t="s">
        <v>735</v>
      </c>
      <c r="C406" s="375"/>
      <c r="D406" s="375"/>
      <c r="E406" s="375"/>
      <c r="F406" s="375"/>
      <c r="G406" s="375"/>
      <c r="H406" s="367"/>
      <c r="I406" s="367"/>
      <c r="J406" s="367"/>
      <c r="K406" s="367"/>
      <c r="L406" s="367"/>
      <c r="M406" s="367"/>
      <c r="N406" s="367"/>
      <c r="O406" s="367"/>
      <c r="P406" s="367"/>
      <c r="Q406" s="367"/>
      <c r="R406" s="367"/>
      <c r="S406" s="367"/>
      <c r="T406" s="367"/>
      <c r="U406" s="367"/>
      <c r="V406" s="367"/>
      <c r="W406" s="367"/>
      <c r="X406" s="367"/>
      <c r="Y406" s="367"/>
      <c r="Z406" s="367"/>
      <c r="AA406" s="367"/>
      <c r="AB406" s="367"/>
    </row>
    <row r="407" spans="1:28" ht="16.5" customHeight="1" x14ac:dyDescent="0.4">
      <c r="B407" s="457" t="s">
        <v>736</v>
      </c>
      <c r="C407" s="375"/>
      <c r="D407" s="375"/>
      <c r="E407" s="375"/>
      <c r="F407" s="375"/>
      <c r="G407" s="375"/>
      <c r="H407" s="367"/>
      <c r="I407" s="367"/>
      <c r="J407" s="367"/>
      <c r="K407" s="367"/>
      <c r="L407" s="367"/>
      <c r="M407" s="367"/>
      <c r="N407" s="367"/>
      <c r="O407" s="367"/>
      <c r="P407" s="367"/>
      <c r="Q407" s="367"/>
      <c r="R407" s="367"/>
      <c r="S407" s="367"/>
      <c r="T407" s="367"/>
      <c r="U407" s="367"/>
      <c r="V407" s="367"/>
      <c r="W407" s="367"/>
      <c r="X407" s="367"/>
      <c r="Y407" s="367"/>
      <c r="Z407" s="367"/>
      <c r="AA407" s="367"/>
      <c r="AB407" s="367"/>
    </row>
    <row r="408" spans="1:28" ht="16.5" customHeight="1" x14ac:dyDescent="0.4">
      <c r="H408" s="66"/>
      <c r="I408" s="66"/>
      <c r="J408" s="66"/>
      <c r="K408" s="66"/>
    </row>
    <row r="409" spans="1:28" ht="16.5" customHeight="1" x14ac:dyDescent="0.4">
      <c r="B409" s="453"/>
      <c r="C409" s="454"/>
      <c r="D409" s="464"/>
      <c r="E409" s="464"/>
      <c r="F409" s="464"/>
      <c r="G409" s="455"/>
      <c r="H409" s="454"/>
      <c r="I409" s="454"/>
      <c r="J409" s="454"/>
      <c r="K409" s="456"/>
      <c r="L409" s="456"/>
      <c r="M409" s="456"/>
      <c r="N409" s="456"/>
      <c r="O409" s="456"/>
      <c r="P409" s="454"/>
      <c r="Q409" s="456"/>
      <c r="R409" s="456"/>
      <c r="S409" s="456"/>
      <c r="T409" s="456"/>
      <c r="U409" s="454"/>
      <c r="V409" s="454"/>
      <c r="W409" s="454"/>
      <c r="X409" s="454"/>
      <c r="Y409" s="454"/>
      <c r="Z409" s="454"/>
      <c r="AA409" s="454"/>
      <c r="AB409" s="454"/>
    </row>
    <row r="411" spans="1:28" ht="16.5" customHeight="1" x14ac:dyDescent="0.4">
      <c r="AB411" s="445" t="s">
        <v>766</v>
      </c>
    </row>
    <row r="412" spans="1:28" ht="16.5" customHeight="1" x14ac:dyDescent="0.4">
      <c r="A412" s="39">
        <v>15</v>
      </c>
      <c r="B412" s="417" t="s">
        <v>682</v>
      </c>
      <c r="C412" s="417" t="s">
        <v>1</v>
      </c>
      <c r="D412" s="448" t="s">
        <v>408</v>
      </c>
      <c r="E412" s="448" t="s">
        <v>643</v>
      </c>
      <c r="F412" s="459" t="s">
        <v>680</v>
      </c>
      <c r="G412" s="300" t="s">
        <v>681</v>
      </c>
      <c r="H412" s="300">
        <v>3</v>
      </c>
      <c r="I412" s="300">
        <v>4</v>
      </c>
      <c r="J412" s="300">
        <v>5</v>
      </c>
      <c r="K412" s="300">
        <v>6</v>
      </c>
      <c r="L412" s="300">
        <v>7</v>
      </c>
      <c r="M412" s="300">
        <v>8</v>
      </c>
      <c r="N412" s="300">
        <v>9</v>
      </c>
      <c r="O412" s="300">
        <v>10</v>
      </c>
      <c r="P412" s="300">
        <v>11</v>
      </c>
      <c r="Q412" s="300">
        <v>12</v>
      </c>
      <c r="R412" s="300">
        <v>13</v>
      </c>
      <c r="S412" s="300">
        <v>14</v>
      </c>
      <c r="T412" s="300">
        <v>15</v>
      </c>
      <c r="U412" s="300">
        <v>16</v>
      </c>
      <c r="V412" s="300">
        <v>17</v>
      </c>
      <c r="W412" s="300">
        <v>18</v>
      </c>
      <c r="X412" s="300">
        <v>19</v>
      </c>
      <c r="Y412" s="300">
        <v>20</v>
      </c>
      <c r="Z412" s="300">
        <v>21</v>
      </c>
      <c r="AA412" s="300">
        <v>22</v>
      </c>
      <c r="AB412" s="438" t="s">
        <v>767</v>
      </c>
    </row>
    <row r="413" spans="1:28" ht="16.5" customHeight="1" x14ac:dyDescent="0.4">
      <c r="B413" s="274">
        <v>3</v>
      </c>
      <c r="C413" s="460">
        <v>34</v>
      </c>
      <c r="D413" s="334">
        <f t="array" ref="D413:D432">TRANSPOSE(C20:V20)</f>
        <v>0</v>
      </c>
      <c r="E413" s="334">
        <f t="shared" ref="E413:E432" si="44">ROUNDDOWN($C$32*D413,0)</f>
        <v>0</v>
      </c>
      <c r="F413" s="461">
        <f t="shared" ref="F413:F432" si="45">ROUNDUP(1/C413,3)</f>
        <v>3.0000000000000002E-2</v>
      </c>
      <c r="G413" s="462">
        <f>ROUND(E413*F413,0)</f>
        <v>0</v>
      </c>
      <c r="H413" s="367"/>
      <c r="I413" s="367"/>
      <c r="J413" s="367"/>
      <c r="K413" s="367"/>
      <c r="L413" s="367"/>
      <c r="M413" s="367"/>
      <c r="N413" s="367"/>
      <c r="O413" s="367"/>
      <c r="P413" s="367"/>
      <c r="Q413" s="367"/>
      <c r="R413" s="367"/>
      <c r="S413" s="367"/>
      <c r="T413" s="367"/>
      <c r="U413" s="367"/>
      <c r="V413" s="367"/>
      <c r="W413" s="367"/>
      <c r="X413" s="367"/>
      <c r="Y413" s="367"/>
      <c r="Z413" s="367"/>
      <c r="AA413" s="367"/>
      <c r="AB413" s="367"/>
    </row>
    <row r="414" spans="1:28" ht="16.5" customHeight="1" x14ac:dyDescent="0.4">
      <c r="B414" s="274">
        <v>4</v>
      </c>
      <c r="C414" s="460">
        <v>34</v>
      </c>
      <c r="D414" s="334">
        <v>0</v>
      </c>
      <c r="E414" s="334">
        <f t="shared" si="44"/>
        <v>0</v>
      </c>
      <c r="F414" s="461">
        <f t="shared" si="45"/>
        <v>3.0000000000000002E-2</v>
      </c>
      <c r="G414" s="462">
        <f t="shared" ref="G414:G432" si="46">ROUND(E414*F414,0)</f>
        <v>0</v>
      </c>
      <c r="H414" s="367"/>
      <c r="I414" s="367"/>
      <c r="J414" s="367"/>
      <c r="K414" s="367"/>
      <c r="L414" s="367"/>
      <c r="M414" s="367"/>
      <c r="N414" s="367"/>
      <c r="O414" s="367"/>
      <c r="P414" s="367"/>
      <c r="Q414" s="367"/>
      <c r="R414" s="367"/>
      <c r="S414" s="367"/>
      <c r="T414" s="367"/>
      <c r="U414" s="367"/>
      <c r="V414" s="367"/>
      <c r="W414" s="367"/>
      <c r="X414" s="367"/>
      <c r="Y414" s="367"/>
      <c r="Z414" s="367"/>
      <c r="AA414" s="367"/>
      <c r="AB414" s="367"/>
    </row>
    <row r="415" spans="1:28" ht="16.5" customHeight="1" x14ac:dyDescent="0.4">
      <c r="B415" s="274">
        <v>5</v>
      </c>
      <c r="C415" s="460">
        <v>34</v>
      </c>
      <c r="D415" s="334">
        <v>0</v>
      </c>
      <c r="E415" s="334">
        <f t="shared" si="44"/>
        <v>0</v>
      </c>
      <c r="F415" s="461">
        <f t="shared" si="45"/>
        <v>3.0000000000000002E-2</v>
      </c>
      <c r="G415" s="462">
        <f t="shared" si="46"/>
        <v>0</v>
      </c>
      <c r="H415" s="367"/>
      <c r="I415" s="367"/>
      <c r="J415" s="367"/>
      <c r="K415" s="367"/>
      <c r="L415" s="367"/>
      <c r="M415" s="367"/>
      <c r="N415" s="367"/>
      <c r="O415" s="367"/>
      <c r="P415" s="367"/>
      <c r="Q415" s="367"/>
      <c r="R415" s="367"/>
      <c r="S415" s="367"/>
      <c r="T415" s="367"/>
      <c r="U415" s="367"/>
      <c r="V415" s="367"/>
      <c r="W415" s="367"/>
      <c r="X415" s="367"/>
      <c r="Y415" s="367"/>
      <c r="Z415" s="367"/>
      <c r="AA415" s="367"/>
      <c r="AB415" s="367"/>
    </row>
    <row r="416" spans="1:28" ht="16.5" customHeight="1" x14ac:dyDescent="0.4">
      <c r="B416" s="274">
        <v>6</v>
      </c>
      <c r="C416" s="460">
        <v>34</v>
      </c>
      <c r="D416" s="334">
        <v>0</v>
      </c>
      <c r="E416" s="334">
        <f t="shared" si="44"/>
        <v>0</v>
      </c>
      <c r="F416" s="461">
        <f t="shared" si="45"/>
        <v>3.0000000000000002E-2</v>
      </c>
      <c r="G416" s="462">
        <f t="shared" si="46"/>
        <v>0</v>
      </c>
      <c r="H416" s="367"/>
      <c r="I416" s="367"/>
      <c r="J416" s="367"/>
      <c r="K416" s="367"/>
      <c r="L416" s="367"/>
      <c r="M416" s="367"/>
      <c r="N416" s="367"/>
      <c r="O416" s="367"/>
      <c r="P416" s="367"/>
      <c r="Q416" s="367"/>
      <c r="R416" s="367"/>
      <c r="S416" s="367"/>
      <c r="T416" s="367"/>
      <c r="U416" s="367"/>
      <c r="V416" s="367"/>
      <c r="W416" s="367"/>
      <c r="X416" s="367"/>
      <c r="Y416" s="367"/>
      <c r="Z416" s="367"/>
      <c r="AA416" s="367"/>
      <c r="AB416" s="367"/>
    </row>
    <row r="417" spans="2:28" ht="16.5" customHeight="1" x14ac:dyDescent="0.4">
      <c r="B417" s="274">
        <v>7</v>
      </c>
      <c r="C417" s="460">
        <v>34</v>
      </c>
      <c r="D417" s="334">
        <v>0</v>
      </c>
      <c r="E417" s="334">
        <f t="shared" si="44"/>
        <v>0</v>
      </c>
      <c r="F417" s="461">
        <f t="shared" si="45"/>
        <v>3.0000000000000002E-2</v>
      </c>
      <c r="G417" s="462">
        <f t="shared" si="46"/>
        <v>0</v>
      </c>
      <c r="H417" s="367"/>
      <c r="I417" s="367"/>
      <c r="J417" s="367"/>
      <c r="K417" s="367"/>
      <c r="L417" s="367"/>
      <c r="M417" s="367"/>
      <c r="N417" s="367"/>
      <c r="O417" s="367"/>
      <c r="P417" s="367"/>
      <c r="Q417" s="367"/>
      <c r="R417" s="367"/>
      <c r="S417" s="367"/>
      <c r="T417" s="367"/>
      <c r="U417" s="367"/>
      <c r="V417" s="367"/>
      <c r="W417" s="367"/>
      <c r="X417" s="367"/>
      <c r="Y417" s="367"/>
      <c r="Z417" s="367"/>
      <c r="AA417" s="367"/>
      <c r="AB417" s="367"/>
    </row>
    <row r="418" spans="2:28" ht="16.5" customHeight="1" x14ac:dyDescent="0.4">
      <c r="B418" s="274">
        <v>8</v>
      </c>
      <c r="C418" s="460">
        <v>34</v>
      </c>
      <c r="D418" s="334">
        <v>0</v>
      </c>
      <c r="E418" s="334">
        <f t="shared" si="44"/>
        <v>0</v>
      </c>
      <c r="F418" s="461">
        <f t="shared" si="45"/>
        <v>3.0000000000000002E-2</v>
      </c>
      <c r="G418" s="462">
        <f t="shared" si="46"/>
        <v>0</v>
      </c>
      <c r="H418" s="367"/>
      <c r="I418" s="367"/>
      <c r="J418" s="367"/>
      <c r="K418" s="367"/>
      <c r="L418" s="367"/>
      <c r="M418" s="367"/>
      <c r="N418" s="367"/>
      <c r="O418" s="367"/>
      <c r="P418" s="367"/>
      <c r="Q418" s="367"/>
      <c r="R418" s="367"/>
      <c r="S418" s="367"/>
      <c r="T418" s="367"/>
      <c r="U418" s="367"/>
      <c r="V418" s="367"/>
      <c r="W418" s="367"/>
      <c r="X418" s="367"/>
      <c r="Y418" s="367"/>
      <c r="Z418" s="367"/>
      <c r="AA418" s="367"/>
      <c r="AB418" s="367"/>
    </row>
    <row r="419" spans="2:28" ht="16.5" customHeight="1" x14ac:dyDescent="0.4">
      <c r="B419" s="274">
        <v>9</v>
      </c>
      <c r="C419" s="460">
        <v>34</v>
      </c>
      <c r="D419" s="334">
        <v>0</v>
      </c>
      <c r="E419" s="334">
        <f t="shared" si="44"/>
        <v>0</v>
      </c>
      <c r="F419" s="461">
        <f t="shared" si="45"/>
        <v>3.0000000000000002E-2</v>
      </c>
      <c r="G419" s="462">
        <f t="shared" si="46"/>
        <v>0</v>
      </c>
      <c r="H419" s="367"/>
      <c r="I419" s="367"/>
      <c r="J419" s="367"/>
      <c r="K419" s="367"/>
      <c r="L419" s="367"/>
      <c r="M419" s="367"/>
      <c r="N419" s="367"/>
      <c r="O419" s="367"/>
      <c r="P419" s="367"/>
      <c r="Q419" s="367"/>
      <c r="R419" s="367"/>
      <c r="S419" s="367"/>
      <c r="T419" s="367"/>
      <c r="U419" s="367"/>
      <c r="V419" s="367"/>
      <c r="W419" s="367"/>
      <c r="X419" s="367"/>
      <c r="Y419" s="367"/>
      <c r="Z419" s="367"/>
      <c r="AA419" s="367"/>
      <c r="AB419" s="367"/>
    </row>
    <row r="420" spans="2:28" ht="16.5" customHeight="1" x14ac:dyDescent="0.4">
      <c r="B420" s="274">
        <v>10</v>
      </c>
      <c r="C420" s="460">
        <v>34</v>
      </c>
      <c r="D420" s="334">
        <v>0</v>
      </c>
      <c r="E420" s="334">
        <f t="shared" si="44"/>
        <v>0</v>
      </c>
      <c r="F420" s="461">
        <f t="shared" si="45"/>
        <v>3.0000000000000002E-2</v>
      </c>
      <c r="G420" s="462">
        <f t="shared" si="46"/>
        <v>0</v>
      </c>
      <c r="H420" s="367"/>
      <c r="I420" s="367"/>
      <c r="J420" s="367"/>
      <c r="K420" s="367"/>
      <c r="L420" s="367"/>
      <c r="M420" s="367"/>
      <c r="N420" s="367"/>
      <c r="O420" s="367"/>
      <c r="P420" s="367"/>
      <c r="Q420" s="367"/>
      <c r="R420" s="367"/>
      <c r="S420" s="367"/>
      <c r="T420" s="367"/>
      <c r="U420" s="367"/>
      <c r="V420" s="367"/>
      <c r="W420" s="367"/>
      <c r="X420" s="367"/>
      <c r="Y420" s="367"/>
      <c r="Z420" s="367"/>
      <c r="AA420" s="367"/>
      <c r="AB420" s="367"/>
    </row>
    <row r="421" spans="2:28" ht="16.5" customHeight="1" x14ac:dyDescent="0.4">
      <c r="B421" s="274">
        <v>11</v>
      </c>
      <c r="C421" s="460">
        <v>34</v>
      </c>
      <c r="D421" s="334">
        <v>0</v>
      </c>
      <c r="E421" s="334">
        <f t="shared" si="44"/>
        <v>0</v>
      </c>
      <c r="F421" s="461">
        <f t="shared" si="45"/>
        <v>3.0000000000000002E-2</v>
      </c>
      <c r="G421" s="462">
        <f t="shared" si="46"/>
        <v>0</v>
      </c>
      <c r="H421" s="367"/>
      <c r="I421" s="367"/>
      <c r="J421" s="367"/>
      <c r="K421" s="367"/>
      <c r="L421" s="367"/>
      <c r="M421" s="367"/>
      <c r="N421" s="367"/>
      <c r="O421" s="367"/>
      <c r="P421" s="367"/>
      <c r="Q421" s="367"/>
      <c r="R421" s="367"/>
      <c r="S421" s="367"/>
      <c r="T421" s="367"/>
      <c r="U421" s="367"/>
      <c r="V421" s="367"/>
      <c r="W421" s="367"/>
      <c r="X421" s="367"/>
      <c r="Y421" s="367"/>
      <c r="Z421" s="367"/>
      <c r="AA421" s="367"/>
      <c r="AB421" s="367"/>
    </row>
    <row r="422" spans="2:28" ht="16.5" customHeight="1" x14ac:dyDescent="0.4">
      <c r="B422" s="274">
        <v>12</v>
      </c>
      <c r="C422" s="460">
        <v>34</v>
      </c>
      <c r="D422" s="334">
        <v>0</v>
      </c>
      <c r="E422" s="334">
        <f t="shared" si="44"/>
        <v>0</v>
      </c>
      <c r="F422" s="461">
        <f t="shared" si="45"/>
        <v>3.0000000000000002E-2</v>
      </c>
      <c r="G422" s="462">
        <f t="shared" si="46"/>
        <v>0</v>
      </c>
      <c r="H422" s="367"/>
      <c r="I422" s="367"/>
      <c r="J422" s="367"/>
      <c r="K422" s="367"/>
      <c r="L422" s="367"/>
      <c r="M422" s="367"/>
      <c r="N422" s="367"/>
      <c r="O422" s="367"/>
      <c r="P422" s="367"/>
      <c r="Q422" s="367"/>
      <c r="R422" s="367"/>
      <c r="S422" s="367"/>
      <c r="T422" s="367"/>
      <c r="U422" s="367"/>
      <c r="V422" s="367"/>
      <c r="W422" s="367"/>
      <c r="X422" s="367"/>
      <c r="Y422" s="367"/>
      <c r="Z422" s="367"/>
      <c r="AA422" s="367"/>
      <c r="AB422" s="367"/>
    </row>
    <row r="423" spans="2:28" ht="16.5" customHeight="1" x14ac:dyDescent="0.4">
      <c r="B423" s="274">
        <v>13</v>
      </c>
      <c r="C423" s="460">
        <v>34</v>
      </c>
      <c r="D423" s="334">
        <v>0</v>
      </c>
      <c r="E423" s="334">
        <f t="shared" si="44"/>
        <v>0</v>
      </c>
      <c r="F423" s="461">
        <f t="shared" si="45"/>
        <v>3.0000000000000002E-2</v>
      </c>
      <c r="G423" s="462">
        <f t="shared" si="46"/>
        <v>0</v>
      </c>
      <c r="H423" s="367"/>
      <c r="I423" s="367"/>
      <c r="J423" s="367"/>
      <c r="K423" s="367"/>
      <c r="L423" s="367"/>
      <c r="M423" s="367"/>
      <c r="N423" s="367"/>
      <c r="O423" s="367"/>
      <c r="P423" s="367"/>
      <c r="Q423" s="367"/>
      <c r="R423" s="367"/>
      <c r="S423" s="367"/>
      <c r="T423" s="367"/>
      <c r="U423" s="367"/>
      <c r="V423" s="367"/>
      <c r="W423" s="367"/>
      <c r="X423" s="367"/>
      <c r="Y423" s="367"/>
      <c r="Z423" s="367"/>
      <c r="AA423" s="367"/>
      <c r="AB423" s="367"/>
    </row>
    <row r="424" spans="2:28" ht="16.5" customHeight="1" x14ac:dyDescent="0.4">
      <c r="B424" s="274">
        <v>14</v>
      </c>
      <c r="C424" s="460">
        <v>34</v>
      </c>
      <c r="D424" s="334">
        <v>0</v>
      </c>
      <c r="E424" s="334">
        <f t="shared" si="44"/>
        <v>0</v>
      </c>
      <c r="F424" s="461">
        <f t="shared" si="45"/>
        <v>3.0000000000000002E-2</v>
      </c>
      <c r="G424" s="462">
        <f t="shared" si="46"/>
        <v>0</v>
      </c>
      <c r="H424" s="367"/>
      <c r="I424" s="367"/>
      <c r="J424" s="367"/>
      <c r="K424" s="367"/>
      <c r="L424" s="367"/>
      <c r="M424" s="367"/>
      <c r="N424" s="367"/>
      <c r="O424" s="367"/>
      <c r="P424" s="367"/>
      <c r="Q424" s="367"/>
      <c r="R424" s="367"/>
      <c r="S424" s="367"/>
      <c r="T424" s="367"/>
      <c r="U424" s="367"/>
      <c r="V424" s="367"/>
      <c r="W424" s="367"/>
      <c r="X424" s="367"/>
      <c r="Y424" s="367"/>
      <c r="Z424" s="367"/>
      <c r="AA424" s="367"/>
      <c r="AB424" s="367"/>
    </row>
    <row r="425" spans="2:28" ht="16.5" customHeight="1" x14ac:dyDescent="0.4">
      <c r="B425" s="274">
        <v>15</v>
      </c>
      <c r="C425" s="460">
        <v>34</v>
      </c>
      <c r="D425" s="334">
        <v>0</v>
      </c>
      <c r="E425" s="334">
        <f t="shared" si="44"/>
        <v>0</v>
      </c>
      <c r="F425" s="461">
        <f t="shared" si="45"/>
        <v>3.0000000000000002E-2</v>
      </c>
      <c r="G425" s="462">
        <f t="shared" si="46"/>
        <v>0</v>
      </c>
      <c r="H425" s="367"/>
      <c r="I425" s="367"/>
      <c r="J425" s="367"/>
      <c r="K425" s="367"/>
      <c r="L425" s="367"/>
      <c r="M425" s="367"/>
      <c r="N425" s="367"/>
      <c r="O425" s="367"/>
      <c r="P425" s="367"/>
      <c r="Q425" s="367"/>
      <c r="R425" s="367"/>
      <c r="S425" s="367"/>
      <c r="T425" s="367"/>
      <c r="U425" s="367"/>
      <c r="V425" s="367"/>
      <c r="W425" s="367"/>
      <c r="X425" s="367"/>
      <c r="Y425" s="367"/>
      <c r="Z425" s="367"/>
      <c r="AA425" s="367"/>
      <c r="AB425" s="367"/>
    </row>
    <row r="426" spans="2:28" ht="16.5" customHeight="1" x14ac:dyDescent="0.4">
      <c r="B426" s="274">
        <v>16</v>
      </c>
      <c r="C426" s="460">
        <v>34</v>
      </c>
      <c r="D426" s="334">
        <v>0</v>
      </c>
      <c r="E426" s="334">
        <f t="shared" si="44"/>
        <v>0</v>
      </c>
      <c r="F426" s="461">
        <f t="shared" si="45"/>
        <v>3.0000000000000002E-2</v>
      </c>
      <c r="G426" s="462">
        <f t="shared" si="46"/>
        <v>0</v>
      </c>
      <c r="H426" s="367"/>
      <c r="I426" s="367"/>
      <c r="J426" s="367"/>
      <c r="K426" s="367"/>
      <c r="L426" s="367"/>
      <c r="M426" s="367"/>
      <c r="N426" s="367"/>
      <c r="O426" s="367"/>
      <c r="P426" s="367"/>
      <c r="Q426" s="367"/>
      <c r="R426" s="367"/>
      <c r="S426" s="367"/>
      <c r="T426" s="367"/>
      <c r="U426" s="367"/>
      <c r="V426" s="367"/>
      <c r="W426" s="367"/>
      <c r="X426" s="367"/>
      <c r="Y426" s="367"/>
      <c r="Z426" s="367"/>
      <c r="AA426" s="367"/>
      <c r="AB426" s="367"/>
    </row>
    <row r="427" spans="2:28" ht="16.5" customHeight="1" x14ac:dyDescent="0.4">
      <c r="B427" s="274">
        <v>17</v>
      </c>
      <c r="C427" s="460">
        <v>34</v>
      </c>
      <c r="D427" s="334">
        <v>0</v>
      </c>
      <c r="E427" s="334">
        <f t="shared" si="44"/>
        <v>0</v>
      </c>
      <c r="F427" s="461">
        <f t="shared" si="45"/>
        <v>3.0000000000000002E-2</v>
      </c>
      <c r="G427" s="462">
        <f t="shared" si="46"/>
        <v>0</v>
      </c>
      <c r="H427" s="367"/>
      <c r="I427" s="367"/>
      <c r="J427" s="367"/>
      <c r="K427" s="367"/>
      <c r="L427" s="367"/>
      <c r="M427" s="367"/>
      <c r="N427" s="367"/>
      <c r="O427" s="367"/>
      <c r="P427" s="367"/>
      <c r="Q427" s="367"/>
      <c r="R427" s="367"/>
      <c r="S427" s="367"/>
      <c r="T427" s="367"/>
      <c r="U427" s="367"/>
      <c r="V427" s="367"/>
      <c r="W427" s="367"/>
      <c r="X427" s="367"/>
      <c r="Y427" s="367"/>
      <c r="Z427" s="367"/>
      <c r="AA427" s="367"/>
      <c r="AB427" s="367"/>
    </row>
    <row r="428" spans="2:28" ht="16.5" customHeight="1" x14ac:dyDescent="0.4">
      <c r="B428" s="274">
        <v>18</v>
      </c>
      <c r="C428" s="460">
        <v>34</v>
      </c>
      <c r="D428" s="334">
        <v>0</v>
      </c>
      <c r="E428" s="334">
        <f t="shared" si="44"/>
        <v>0</v>
      </c>
      <c r="F428" s="461">
        <f t="shared" si="45"/>
        <v>3.0000000000000002E-2</v>
      </c>
      <c r="G428" s="462">
        <f t="shared" si="46"/>
        <v>0</v>
      </c>
      <c r="H428" s="367"/>
      <c r="I428" s="367"/>
      <c r="J428" s="367"/>
      <c r="K428" s="367"/>
      <c r="L428" s="367"/>
      <c r="M428" s="367"/>
      <c r="N428" s="367"/>
      <c r="O428" s="367"/>
      <c r="P428" s="367"/>
      <c r="Q428" s="367"/>
      <c r="R428" s="367"/>
      <c r="S428" s="367"/>
      <c r="T428" s="367"/>
      <c r="U428" s="367"/>
      <c r="V428" s="367"/>
      <c r="W428" s="367"/>
      <c r="X428" s="367"/>
      <c r="Y428" s="367"/>
      <c r="Z428" s="367"/>
      <c r="AA428" s="367"/>
      <c r="AB428" s="367"/>
    </row>
    <row r="429" spans="2:28" ht="16.5" customHeight="1" x14ac:dyDescent="0.4">
      <c r="B429" s="274">
        <v>19</v>
      </c>
      <c r="C429" s="460">
        <v>34</v>
      </c>
      <c r="D429" s="334">
        <v>0</v>
      </c>
      <c r="E429" s="334">
        <f t="shared" si="44"/>
        <v>0</v>
      </c>
      <c r="F429" s="461">
        <f t="shared" si="45"/>
        <v>3.0000000000000002E-2</v>
      </c>
      <c r="G429" s="462">
        <f t="shared" si="46"/>
        <v>0</v>
      </c>
      <c r="H429" s="367"/>
      <c r="I429" s="367"/>
      <c r="J429" s="367"/>
      <c r="K429" s="367"/>
      <c r="L429" s="367"/>
      <c r="M429" s="367"/>
      <c r="N429" s="367"/>
      <c r="O429" s="367"/>
      <c r="P429" s="367"/>
      <c r="Q429" s="367"/>
      <c r="R429" s="367"/>
      <c r="S429" s="367"/>
      <c r="T429" s="367"/>
      <c r="U429" s="367"/>
      <c r="V429" s="367"/>
      <c r="W429" s="367"/>
      <c r="X429" s="367"/>
      <c r="Y429" s="367"/>
      <c r="Z429" s="367"/>
      <c r="AA429" s="367"/>
      <c r="AB429" s="367"/>
    </row>
    <row r="430" spans="2:28" ht="16.5" customHeight="1" x14ac:dyDescent="0.4">
      <c r="B430" s="274">
        <v>20</v>
      </c>
      <c r="C430" s="460">
        <v>34</v>
      </c>
      <c r="D430" s="334">
        <v>0</v>
      </c>
      <c r="E430" s="334">
        <f t="shared" si="44"/>
        <v>0</v>
      </c>
      <c r="F430" s="461">
        <f t="shared" si="45"/>
        <v>3.0000000000000002E-2</v>
      </c>
      <c r="G430" s="462">
        <f t="shared" si="46"/>
        <v>0</v>
      </c>
      <c r="H430" s="367"/>
      <c r="I430" s="367"/>
      <c r="J430" s="367"/>
      <c r="K430" s="367"/>
      <c r="L430" s="367"/>
      <c r="M430" s="367"/>
      <c r="N430" s="367"/>
      <c r="O430" s="367"/>
      <c r="P430" s="367"/>
      <c r="Q430" s="367"/>
      <c r="R430" s="367"/>
      <c r="S430" s="367"/>
      <c r="T430" s="367"/>
      <c r="U430" s="367"/>
      <c r="V430" s="367"/>
      <c r="W430" s="367"/>
      <c r="X430" s="367"/>
      <c r="Y430" s="367"/>
      <c r="Z430" s="367"/>
      <c r="AA430" s="367"/>
      <c r="AB430" s="367"/>
    </row>
    <row r="431" spans="2:28" ht="16.5" customHeight="1" x14ac:dyDescent="0.4">
      <c r="B431" s="274">
        <v>21</v>
      </c>
      <c r="C431" s="460">
        <v>34</v>
      </c>
      <c r="D431" s="334">
        <v>0</v>
      </c>
      <c r="E431" s="334">
        <f t="shared" si="44"/>
        <v>0</v>
      </c>
      <c r="F431" s="461">
        <f t="shared" si="45"/>
        <v>3.0000000000000002E-2</v>
      </c>
      <c r="G431" s="462">
        <f t="shared" si="46"/>
        <v>0</v>
      </c>
      <c r="H431" s="367"/>
      <c r="I431" s="367"/>
      <c r="J431" s="367"/>
      <c r="K431" s="367"/>
      <c r="L431" s="367"/>
      <c r="M431" s="367"/>
      <c r="N431" s="367"/>
      <c r="O431" s="367"/>
      <c r="P431" s="367"/>
      <c r="Q431" s="367"/>
      <c r="R431" s="367"/>
      <c r="S431" s="367"/>
      <c r="T431" s="367"/>
      <c r="U431" s="367"/>
      <c r="V431" s="367"/>
      <c r="W431" s="367"/>
      <c r="X431" s="367"/>
      <c r="Y431" s="367"/>
      <c r="Z431" s="367"/>
      <c r="AA431" s="367"/>
      <c r="AB431" s="367"/>
    </row>
    <row r="432" spans="2:28" ht="16.5" customHeight="1" x14ac:dyDescent="0.4">
      <c r="B432" s="274">
        <v>22</v>
      </c>
      <c r="C432" s="460">
        <v>34</v>
      </c>
      <c r="D432" s="334">
        <v>0</v>
      </c>
      <c r="E432" s="334">
        <f t="shared" si="44"/>
        <v>0</v>
      </c>
      <c r="F432" s="461">
        <f t="shared" si="45"/>
        <v>3.0000000000000002E-2</v>
      </c>
      <c r="G432" s="462">
        <f t="shared" si="46"/>
        <v>0</v>
      </c>
      <c r="H432" s="367"/>
      <c r="I432" s="367"/>
      <c r="J432" s="367"/>
      <c r="K432" s="367"/>
      <c r="L432" s="367"/>
      <c r="M432" s="367"/>
      <c r="N432" s="367"/>
      <c r="O432" s="367"/>
      <c r="P432" s="367"/>
      <c r="Q432" s="367"/>
      <c r="R432" s="367"/>
      <c r="S432" s="367"/>
      <c r="T432" s="367"/>
      <c r="U432" s="367"/>
      <c r="V432" s="367"/>
      <c r="W432" s="367"/>
      <c r="X432" s="367"/>
      <c r="Y432" s="367"/>
      <c r="Z432" s="367"/>
      <c r="AA432" s="367"/>
      <c r="AB432" s="367"/>
    </row>
    <row r="433" spans="1:28" ht="16.5" customHeight="1" x14ac:dyDescent="0.4">
      <c r="B433" s="457" t="s">
        <v>735</v>
      </c>
      <c r="C433" s="375"/>
      <c r="D433" s="375"/>
      <c r="E433" s="375"/>
      <c r="F433" s="375"/>
      <c r="G433" s="375"/>
      <c r="H433" s="367"/>
      <c r="I433" s="367"/>
      <c r="J433" s="367"/>
      <c r="K433" s="367"/>
      <c r="L433" s="367"/>
      <c r="M433" s="367"/>
      <c r="N433" s="367"/>
      <c r="O433" s="367"/>
      <c r="P433" s="367"/>
      <c r="Q433" s="367"/>
      <c r="R433" s="367"/>
      <c r="S433" s="367"/>
      <c r="T433" s="367"/>
      <c r="U433" s="367"/>
      <c r="V433" s="367"/>
      <c r="W433" s="367"/>
      <c r="X433" s="367"/>
      <c r="Y433" s="367"/>
      <c r="Z433" s="367"/>
      <c r="AA433" s="367"/>
      <c r="AB433" s="367"/>
    </row>
    <row r="434" spans="1:28" ht="16.5" customHeight="1" x14ac:dyDescent="0.4">
      <c r="B434" s="457" t="s">
        <v>736</v>
      </c>
      <c r="C434" s="375"/>
      <c r="D434" s="375"/>
      <c r="E434" s="375"/>
      <c r="F434" s="375"/>
      <c r="G434" s="375"/>
      <c r="H434" s="367"/>
      <c r="I434" s="367"/>
      <c r="J434" s="367"/>
      <c r="K434" s="367"/>
      <c r="L434" s="367"/>
      <c r="M434" s="367"/>
      <c r="N434" s="367"/>
      <c r="O434" s="367"/>
      <c r="P434" s="367"/>
      <c r="Q434" s="367"/>
      <c r="R434" s="367"/>
      <c r="S434" s="367"/>
      <c r="T434" s="367"/>
      <c r="U434" s="367"/>
      <c r="V434" s="367"/>
      <c r="W434" s="367"/>
      <c r="X434" s="367"/>
      <c r="Y434" s="367"/>
      <c r="Z434" s="367"/>
      <c r="AA434" s="367"/>
      <c r="AB434" s="367"/>
    </row>
    <row r="435" spans="1:28" ht="16.5" customHeight="1" x14ac:dyDescent="0.4">
      <c r="H435" s="66"/>
      <c r="I435" s="66"/>
      <c r="J435" s="66"/>
      <c r="K435" s="66"/>
    </row>
    <row r="436" spans="1:28" ht="16.5" customHeight="1" x14ac:dyDescent="0.4">
      <c r="B436" s="453"/>
      <c r="C436" s="454"/>
      <c r="D436" s="464"/>
      <c r="E436" s="464"/>
      <c r="F436" s="464"/>
      <c r="G436" s="455"/>
      <c r="H436" s="454"/>
      <c r="I436" s="454"/>
      <c r="J436" s="454"/>
      <c r="K436" s="456"/>
      <c r="L436" s="456"/>
      <c r="M436" s="456"/>
      <c r="N436" s="456"/>
      <c r="O436" s="456"/>
      <c r="P436" s="454"/>
      <c r="Q436" s="456"/>
      <c r="R436" s="456"/>
      <c r="S436" s="456"/>
      <c r="T436" s="456"/>
      <c r="U436" s="454"/>
      <c r="V436" s="454"/>
      <c r="W436" s="454"/>
      <c r="X436" s="454"/>
      <c r="Y436" s="454"/>
      <c r="Z436" s="454"/>
      <c r="AA436" s="454"/>
      <c r="AB436" s="454"/>
    </row>
    <row r="438" spans="1:28" ht="16.5" customHeight="1" x14ac:dyDescent="0.4">
      <c r="AB438" s="445" t="s">
        <v>766</v>
      </c>
    </row>
    <row r="439" spans="1:28" ht="16.5" customHeight="1" x14ac:dyDescent="0.4">
      <c r="A439" s="39">
        <v>16</v>
      </c>
      <c r="B439" s="417" t="s">
        <v>682</v>
      </c>
      <c r="C439" s="417" t="s">
        <v>1</v>
      </c>
      <c r="D439" s="448" t="s">
        <v>408</v>
      </c>
      <c r="E439" s="448" t="s">
        <v>643</v>
      </c>
      <c r="F439" s="459" t="s">
        <v>680</v>
      </c>
      <c r="G439" s="300" t="s">
        <v>681</v>
      </c>
      <c r="H439" s="300">
        <v>3</v>
      </c>
      <c r="I439" s="300">
        <v>4</v>
      </c>
      <c r="J439" s="300">
        <v>5</v>
      </c>
      <c r="K439" s="300">
        <v>6</v>
      </c>
      <c r="L439" s="300">
        <v>7</v>
      </c>
      <c r="M439" s="300">
        <v>8</v>
      </c>
      <c r="N439" s="300">
        <v>9</v>
      </c>
      <c r="O439" s="300">
        <v>10</v>
      </c>
      <c r="P439" s="300">
        <v>11</v>
      </c>
      <c r="Q439" s="300">
        <v>12</v>
      </c>
      <c r="R439" s="300">
        <v>13</v>
      </c>
      <c r="S439" s="300">
        <v>14</v>
      </c>
      <c r="T439" s="300">
        <v>15</v>
      </c>
      <c r="U439" s="300">
        <v>16</v>
      </c>
      <c r="V439" s="300">
        <v>17</v>
      </c>
      <c r="W439" s="300">
        <v>18</v>
      </c>
      <c r="X439" s="300">
        <v>19</v>
      </c>
      <c r="Y439" s="300">
        <v>20</v>
      </c>
      <c r="Z439" s="300">
        <v>21</v>
      </c>
      <c r="AA439" s="300">
        <v>22</v>
      </c>
      <c r="AB439" s="438" t="s">
        <v>767</v>
      </c>
    </row>
    <row r="440" spans="1:28" ht="16.5" customHeight="1" x14ac:dyDescent="0.4">
      <c r="B440" s="274">
        <v>3</v>
      </c>
      <c r="C440" s="460">
        <v>38</v>
      </c>
      <c r="D440" s="334">
        <f t="array" ref="D440:D459">TRANSPOSE(C21:V21)</f>
        <v>0</v>
      </c>
      <c r="E440" s="334">
        <f t="shared" ref="E440:E459" si="47">ROUNDDOWN($C$32*D440,0)</f>
        <v>0</v>
      </c>
      <c r="F440" s="461">
        <f t="shared" ref="F440:F459" si="48">ROUNDUP(1/C440,3)</f>
        <v>2.7E-2</v>
      </c>
      <c r="G440" s="462">
        <f>ROUND(E440*F440,0)</f>
        <v>0</v>
      </c>
      <c r="H440" s="367"/>
      <c r="I440" s="367"/>
      <c r="J440" s="367"/>
      <c r="K440" s="367"/>
      <c r="L440" s="367"/>
      <c r="M440" s="367"/>
      <c r="N440" s="367"/>
      <c r="O440" s="367"/>
      <c r="P440" s="367"/>
      <c r="Q440" s="367"/>
      <c r="R440" s="367"/>
      <c r="S440" s="367"/>
      <c r="T440" s="367"/>
      <c r="U440" s="367"/>
      <c r="V440" s="367"/>
      <c r="W440" s="367"/>
      <c r="X440" s="367"/>
      <c r="Y440" s="367"/>
      <c r="Z440" s="367"/>
      <c r="AA440" s="367"/>
      <c r="AB440" s="367"/>
    </row>
    <row r="441" spans="1:28" ht="16.5" customHeight="1" x14ac:dyDescent="0.4">
      <c r="B441" s="274">
        <v>4</v>
      </c>
      <c r="C441" s="460">
        <v>38</v>
      </c>
      <c r="D441" s="334">
        <v>0</v>
      </c>
      <c r="E441" s="334">
        <f t="shared" si="47"/>
        <v>0</v>
      </c>
      <c r="F441" s="461">
        <f t="shared" si="48"/>
        <v>2.7E-2</v>
      </c>
      <c r="G441" s="462">
        <f t="shared" ref="G441:G459" si="49">ROUND(E441*F441,0)</f>
        <v>0</v>
      </c>
      <c r="H441" s="367"/>
      <c r="I441" s="367"/>
      <c r="J441" s="367"/>
      <c r="K441" s="367"/>
      <c r="L441" s="367"/>
      <c r="M441" s="367"/>
      <c r="N441" s="367"/>
      <c r="O441" s="367"/>
      <c r="P441" s="367"/>
      <c r="Q441" s="367"/>
      <c r="R441" s="367"/>
      <c r="S441" s="367"/>
      <c r="T441" s="367"/>
      <c r="U441" s="367"/>
      <c r="V441" s="367"/>
      <c r="W441" s="367"/>
      <c r="X441" s="367"/>
      <c r="Y441" s="367"/>
      <c r="Z441" s="367"/>
      <c r="AA441" s="367"/>
      <c r="AB441" s="367"/>
    </row>
    <row r="442" spans="1:28" ht="16.5" customHeight="1" x14ac:dyDescent="0.4">
      <c r="B442" s="274">
        <v>5</v>
      </c>
      <c r="C442" s="460">
        <v>38</v>
      </c>
      <c r="D442" s="334">
        <v>0</v>
      </c>
      <c r="E442" s="334">
        <f t="shared" si="47"/>
        <v>0</v>
      </c>
      <c r="F442" s="461">
        <f t="shared" si="48"/>
        <v>2.7E-2</v>
      </c>
      <c r="G442" s="462">
        <f t="shared" si="49"/>
        <v>0</v>
      </c>
      <c r="H442" s="367"/>
      <c r="I442" s="367"/>
      <c r="J442" s="367"/>
      <c r="K442" s="367"/>
      <c r="L442" s="367"/>
      <c r="M442" s="367"/>
      <c r="N442" s="367"/>
      <c r="O442" s="367"/>
      <c r="P442" s="367"/>
      <c r="Q442" s="367"/>
      <c r="R442" s="367"/>
      <c r="S442" s="367"/>
      <c r="T442" s="367"/>
      <c r="U442" s="367"/>
      <c r="V442" s="367"/>
      <c r="W442" s="367"/>
      <c r="X442" s="367"/>
      <c r="Y442" s="367"/>
      <c r="Z442" s="367"/>
      <c r="AA442" s="367"/>
      <c r="AB442" s="367"/>
    </row>
    <row r="443" spans="1:28" ht="16.5" customHeight="1" x14ac:dyDescent="0.4">
      <c r="B443" s="274">
        <v>6</v>
      </c>
      <c r="C443" s="460">
        <v>38</v>
      </c>
      <c r="D443" s="334">
        <v>0</v>
      </c>
      <c r="E443" s="334">
        <f t="shared" si="47"/>
        <v>0</v>
      </c>
      <c r="F443" s="461">
        <f t="shared" si="48"/>
        <v>2.7E-2</v>
      </c>
      <c r="G443" s="462">
        <f t="shared" si="49"/>
        <v>0</v>
      </c>
      <c r="H443" s="367"/>
      <c r="I443" s="367"/>
      <c r="J443" s="367"/>
      <c r="K443" s="367"/>
      <c r="L443" s="367"/>
      <c r="M443" s="367"/>
      <c r="N443" s="367"/>
      <c r="O443" s="367"/>
      <c r="P443" s="367"/>
      <c r="Q443" s="367"/>
      <c r="R443" s="367"/>
      <c r="S443" s="367"/>
      <c r="T443" s="367"/>
      <c r="U443" s="367"/>
      <c r="V443" s="367"/>
      <c r="W443" s="367"/>
      <c r="X443" s="367"/>
      <c r="Y443" s="367"/>
      <c r="Z443" s="367"/>
      <c r="AA443" s="367"/>
      <c r="AB443" s="367"/>
    </row>
    <row r="444" spans="1:28" ht="16.5" customHeight="1" x14ac:dyDescent="0.4">
      <c r="B444" s="274">
        <v>7</v>
      </c>
      <c r="C444" s="460">
        <v>38</v>
      </c>
      <c r="D444" s="334">
        <v>0</v>
      </c>
      <c r="E444" s="334">
        <f t="shared" si="47"/>
        <v>0</v>
      </c>
      <c r="F444" s="461">
        <f t="shared" si="48"/>
        <v>2.7E-2</v>
      </c>
      <c r="G444" s="462">
        <f t="shared" si="49"/>
        <v>0</v>
      </c>
      <c r="H444" s="367"/>
      <c r="I444" s="367"/>
      <c r="J444" s="367"/>
      <c r="K444" s="367"/>
      <c r="L444" s="367"/>
      <c r="M444" s="367"/>
      <c r="N444" s="367"/>
      <c r="O444" s="367"/>
      <c r="P444" s="367"/>
      <c r="Q444" s="367"/>
      <c r="R444" s="367"/>
      <c r="S444" s="367"/>
      <c r="T444" s="367"/>
      <c r="U444" s="367"/>
      <c r="V444" s="367"/>
      <c r="W444" s="367"/>
      <c r="X444" s="367"/>
      <c r="Y444" s="367"/>
      <c r="Z444" s="367"/>
      <c r="AA444" s="367"/>
      <c r="AB444" s="367"/>
    </row>
    <row r="445" spans="1:28" ht="16.5" customHeight="1" x14ac:dyDescent="0.4">
      <c r="B445" s="274">
        <v>8</v>
      </c>
      <c r="C445" s="460">
        <v>38</v>
      </c>
      <c r="D445" s="334">
        <v>0</v>
      </c>
      <c r="E445" s="334">
        <f t="shared" si="47"/>
        <v>0</v>
      </c>
      <c r="F445" s="461">
        <f t="shared" si="48"/>
        <v>2.7E-2</v>
      </c>
      <c r="G445" s="462">
        <f t="shared" si="49"/>
        <v>0</v>
      </c>
      <c r="H445" s="367"/>
      <c r="I445" s="367"/>
      <c r="J445" s="367"/>
      <c r="K445" s="367"/>
      <c r="L445" s="367"/>
      <c r="M445" s="367"/>
      <c r="N445" s="367"/>
      <c r="O445" s="367"/>
      <c r="P445" s="367"/>
      <c r="Q445" s="367"/>
      <c r="R445" s="367"/>
      <c r="S445" s="367"/>
      <c r="T445" s="367"/>
      <c r="U445" s="367"/>
      <c r="V445" s="367"/>
      <c r="W445" s="367"/>
      <c r="X445" s="367"/>
      <c r="Y445" s="367"/>
      <c r="Z445" s="367"/>
      <c r="AA445" s="367"/>
      <c r="AB445" s="367"/>
    </row>
    <row r="446" spans="1:28" ht="16.5" customHeight="1" x14ac:dyDescent="0.4">
      <c r="B446" s="274">
        <v>9</v>
      </c>
      <c r="C446" s="460">
        <v>38</v>
      </c>
      <c r="D446" s="334">
        <v>0</v>
      </c>
      <c r="E446" s="334">
        <f t="shared" si="47"/>
        <v>0</v>
      </c>
      <c r="F446" s="461">
        <f t="shared" si="48"/>
        <v>2.7E-2</v>
      </c>
      <c r="G446" s="462">
        <f t="shared" si="49"/>
        <v>0</v>
      </c>
      <c r="H446" s="367"/>
      <c r="I446" s="367"/>
      <c r="J446" s="367"/>
      <c r="K446" s="367"/>
      <c r="L446" s="367"/>
      <c r="M446" s="367"/>
      <c r="N446" s="367"/>
      <c r="O446" s="367"/>
      <c r="P446" s="367"/>
      <c r="Q446" s="367"/>
      <c r="R446" s="367"/>
      <c r="S446" s="367"/>
      <c r="T446" s="367"/>
      <c r="U446" s="367"/>
      <c r="V446" s="367"/>
      <c r="W446" s="367"/>
      <c r="X446" s="367"/>
      <c r="Y446" s="367"/>
      <c r="Z446" s="367"/>
      <c r="AA446" s="367"/>
      <c r="AB446" s="367"/>
    </row>
    <row r="447" spans="1:28" ht="16.5" customHeight="1" x14ac:dyDescent="0.4">
      <c r="B447" s="274">
        <v>10</v>
      </c>
      <c r="C447" s="460">
        <v>38</v>
      </c>
      <c r="D447" s="334">
        <v>0</v>
      </c>
      <c r="E447" s="334">
        <f t="shared" si="47"/>
        <v>0</v>
      </c>
      <c r="F447" s="461">
        <f t="shared" si="48"/>
        <v>2.7E-2</v>
      </c>
      <c r="G447" s="462">
        <f t="shared" si="49"/>
        <v>0</v>
      </c>
      <c r="H447" s="367"/>
      <c r="I447" s="367"/>
      <c r="J447" s="367"/>
      <c r="K447" s="367"/>
      <c r="L447" s="367"/>
      <c r="M447" s="367"/>
      <c r="N447" s="367"/>
      <c r="O447" s="367"/>
      <c r="P447" s="367"/>
      <c r="Q447" s="367"/>
      <c r="R447" s="367"/>
      <c r="S447" s="367"/>
      <c r="T447" s="367"/>
      <c r="U447" s="367"/>
      <c r="V447" s="367"/>
      <c r="W447" s="367"/>
      <c r="X447" s="367"/>
      <c r="Y447" s="367"/>
      <c r="Z447" s="367"/>
      <c r="AA447" s="367"/>
      <c r="AB447" s="367"/>
    </row>
    <row r="448" spans="1:28" ht="16.5" customHeight="1" x14ac:dyDescent="0.4">
      <c r="B448" s="274">
        <v>11</v>
      </c>
      <c r="C448" s="460">
        <v>38</v>
      </c>
      <c r="D448" s="334">
        <v>0</v>
      </c>
      <c r="E448" s="334">
        <f t="shared" si="47"/>
        <v>0</v>
      </c>
      <c r="F448" s="461">
        <f t="shared" si="48"/>
        <v>2.7E-2</v>
      </c>
      <c r="G448" s="462">
        <f t="shared" si="49"/>
        <v>0</v>
      </c>
      <c r="H448" s="367"/>
      <c r="I448" s="367"/>
      <c r="J448" s="367"/>
      <c r="K448" s="367"/>
      <c r="L448" s="367"/>
      <c r="M448" s="367"/>
      <c r="N448" s="367"/>
      <c r="O448" s="367"/>
      <c r="P448" s="367"/>
      <c r="Q448" s="367"/>
      <c r="R448" s="367"/>
      <c r="S448" s="367"/>
      <c r="T448" s="367"/>
      <c r="U448" s="367"/>
      <c r="V448" s="367"/>
      <c r="W448" s="367"/>
      <c r="X448" s="367"/>
      <c r="Y448" s="367"/>
      <c r="Z448" s="367"/>
      <c r="AA448" s="367"/>
      <c r="AB448" s="367"/>
    </row>
    <row r="449" spans="2:28" ht="16.5" customHeight="1" x14ac:dyDescent="0.4">
      <c r="B449" s="274">
        <v>12</v>
      </c>
      <c r="C449" s="460">
        <v>38</v>
      </c>
      <c r="D449" s="334">
        <v>0</v>
      </c>
      <c r="E449" s="334">
        <f t="shared" si="47"/>
        <v>0</v>
      </c>
      <c r="F449" s="461">
        <f t="shared" si="48"/>
        <v>2.7E-2</v>
      </c>
      <c r="G449" s="462">
        <f t="shared" si="49"/>
        <v>0</v>
      </c>
      <c r="H449" s="367"/>
      <c r="I449" s="367"/>
      <c r="J449" s="367"/>
      <c r="K449" s="367"/>
      <c r="L449" s="367"/>
      <c r="M449" s="367"/>
      <c r="N449" s="367"/>
      <c r="O449" s="367"/>
      <c r="P449" s="367"/>
      <c r="Q449" s="367"/>
      <c r="R449" s="367"/>
      <c r="S449" s="367"/>
      <c r="T449" s="367"/>
      <c r="U449" s="367"/>
      <c r="V449" s="367"/>
      <c r="W449" s="367"/>
      <c r="X449" s="367"/>
      <c r="Y449" s="367"/>
      <c r="Z449" s="367"/>
      <c r="AA449" s="367"/>
      <c r="AB449" s="367"/>
    </row>
    <row r="450" spans="2:28" ht="16.5" customHeight="1" x14ac:dyDescent="0.4">
      <c r="B450" s="274">
        <v>13</v>
      </c>
      <c r="C450" s="460">
        <v>38</v>
      </c>
      <c r="D450" s="334">
        <v>0</v>
      </c>
      <c r="E450" s="334">
        <f t="shared" si="47"/>
        <v>0</v>
      </c>
      <c r="F450" s="461">
        <f t="shared" si="48"/>
        <v>2.7E-2</v>
      </c>
      <c r="G450" s="462">
        <f t="shared" si="49"/>
        <v>0</v>
      </c>
      <c r="H450" s="367"/>
      <c r="I450" s="367"/>
      <c r="J450" s="367"/>
      <c r="K450" s="367"/>
      <c r="L450" s="367"/>
      <c r="M450" s="367"/>
      <c r="N450" s="367"/>
      <c r="O450" s="367"/>
      <c r="P450" s="367"/>
      <c r="Q450" s="367"/>
      <c r="R450" s="367"/>
      <c r="S450" s="367"/>
      <c r="T450" s="367"/>
      <c r="U450" s="367"/>
      <c r="V450" s="367"/>
      <c r="W450" s="367"/>
      <c r="X450" s="367"/>
      <c r="Y450" s="367"/>
      <c r="Z450" s="367"/>
      <c r="AA450" s="367"/>
      <c r="AB450" s="367"/>
    </row>
    <row r="451" spans="2:28" ht="16.5" customHeight="1" x14ac:dyDescent="0.4">
      <c r="B451" s="274">
        <v>14</v>
      </c>
      <c r="C451" s="460">
        <v>38</v>
      </c>
      <c r="D451" s="334">
        <v>0</v>
      </c>
      <c r="E451" s="334">
        <f t="shared" si="47"/>
        <v>0</v>
      </c>
      <c r="F451" s="461">
        <f t="shared" si="48"/>
        <v>2.7E-2</v>
      </c>
      <c r="G451" s="462">
        <f t="shared" si="49"/>
        <v>0</v>
      </c>
      <c r="H451" s="367"/>
      <c r="I451" s="367"/>
      <c r="J451" s="367"/>
      <c r="K451" s="367"/>
      <c r="L451" s="367"/>
      <c r="M451" s="367"/>
      <c r="N451" s="367"/>
      <c r="O451" s="367"/>
      <c r="P451" s="367"/>
      <c r="Q451" s="367"/>
      <c r="R451" s="367"/>
      <c r="S451" s="367"/>
      <c r="T451" s="367"/>
      <c r="U451" s="367"/>
      <c r="V451" s="367"/>
      <c r="W451" s="367"/>
      <c r="X451" s="367"/>
      <c r="Y451" s="367"/>
      <c r="Z451" s="367"/>
      <c r="AA451" s="367"/>
      <c r="AB451" s="367"/>
    </row>
    <row r="452" spans="2:28" ht="16.5" customHeight="1" x14ac:dyDescent="0.4">
      <c r="B452" s="274">
        <v>15</v>
      </c>
      <c r="C452" s="460">
        <v>38</v>
      </c>
      <c r="D452" s="334">
        <v>0</v>
      </c>
      <c r="E452" s="334">
        <f t="shared" si="47"/>
        <v>0</v>
      </c>
      <c r="F452" s="461">
        <f t="shared" si="48"/>
        <v>2.7E-2</v>
      </c>
      <c r="G452" s="462">
        <f t="shared" si="49"/>
        <v>0</v>
      </c>
      <c r="H452" s="367"/>
      <c r="I452" s="367"/>
      <c r="J452" s="367"/>
      <c r="K452" s="367"/>
      <c r="L452" s="367"/>
      <c r="M452" s="367"/>
      <c r="N452" s="367"/>
      <c r="O452" s="367"/>
      <c r="P452" s="367"/>
      <c r="Q452" s="367"/>
      <c r="R452" s="367"/>
      <c r="S452" s="367"/>
      <c r="T452" s="367"/>
      <c r="U452" s="367"/>
      <c r="V452" s="367"/>
      <c r="W452" s="367"/>
      <c r="X452" s="367"/>
      <c r="Y452" s="367"/>
      <c r="Z452" s="367"/>
      <c r="AA452" s="367"/>
      <c r="AB452" s="367"/>
    </row>
    <row r="453" spans="2:28" ht="16.5" customHeight="1" x14ac:dyDescent="0.4">
      <c r="B453" s="274">
        <v>16</v>
      </c>
      <c r="C453" s="460">
        <v>38</v>
      </c>
      <c r="D453" s="334">
        <v>0</v>
      </c>
      <c r="E453" s="334">
        <f t="shared" si="47"/>
        <v>0</v>
      </c>
      <c r="F453" s="461">
        <f t="shared" si="48"/>
        <v>2.7E-2</v>
      </c>
      <c r="G453" s="462">
        <f t="shared" si="49"/>
        <v>0</v>
      </c>
      <c r="H453" s="367"/>
      <c r="I453" s="367"/>
      <c r="J453" s="367"/>
      <c r="K453" s="367"/>
      <c r="L453" s="367"/>
      <c r="M453" s="367"/>
      <c r="N453" s="367"/>
      <c r="O453" s="367"/>
      <c r="P453" s="367"/>
      <c r="Q453" s="367"/>
      <c r="R453" s="367"/>
      <c r="S453" s="367"/>
      <c r="T453" s="367"/>
      <c r="U453" s="367"/>
      <c r="V453" s="367"/>
      <c r="W453" s="367"/>
      <c r="X453" s="367"/>
      <c r="Y453" s="367"/>
      <c r="Z453" s="367"/>
      <c r="AA453" s="367"/>
      <c r="AB453" s="367"/>
    </row>
    <row r="454" spans="2:28" ht="16.5" customHeight="1" x14ac:dyDescent="0.4">
      <c r="B454" s="274">
        <v>17</v>
      </c>
      <c r="C454" s="460">
        <v>38</v>
      </c>
      <c r="D454" s="334">
        <v>0</v>
      </c>
      <c r="E454" s="334">
        <f t="shared" si="47"/>
        <v>0</v>
      </c>
      <c r="F454" s="461">
        <f t="shared" si="48"/>
        <v>2.7E-2</v>
      </c>
      <c r="G454" s="462">
        <f t="shared" si="49"/>
        <v>0</v>
      </c>
      <c r="H454" s="367"/>
      <c r="I454" s="367"/>
      <c r="J454" s="367"/>
      <c r="K454" s="367"/>
      <c r="L454" s="367"/>
      <c r="M454" s="367"/>
      <c r="N454" s="367"/>
      <c r="O454" s="367"/>
      <c r="P454" s="367"/>
      <c r="Q454" s="367"/>
      <c r="R454" s="367"/>
      <c r="S454" s="367"/>
      <c r="T454" s="367"/>
      <c r="U454" s="367"/>
      <c r="V454" s="367"/>
      <c r="W454" s="367"/>
      <c r="X454" s="367"/>
      <c r="Y454" s="367"/>
      <c r="Z454" s="367"/>
      <c r="AA454" s="367"/>
      <c r="AB454" s="367"/>
    </row>
    <row r="455" spans="2:28" ht="16.5" customHeight="1" x14ac:dyDescent="0.4">
      <c r="B455" s="274">
        <v>18</v>
      </c>
      <c r="C455" s="460">
        <v>38</v>
      </c>
      <c r="D455" s="334">
        <v>0</v>
      </c>
      <c r="E455" s="334">
        <f t="shared" si="47"/>
        <v>0</v>
      </c>
      <c r="F455" s="461">
        <f t="shared" si="48"/>
        <v>2.7E-2</v>
      </c>
      <c r="G455" s="462">
        <f t="shared" si="49"/>
        <v>0</v>
      </c>
      <c r="H455" s="367"/>
      <c r="I455" s="367"/>
      <c r="J455" s="367"/>
      <c r="K455" s="367"/>
      <c r="L455" s="367"/>
      <c r="M455" s="367"/>
      <c r="N455" s="367"/>
      <c r="O455" s="367"/>
      <c r="P455" s="367"/>
      <c r="Q455" s="367"/>
      <c r="R455" s="367"/>
      <c r="S455" s="367"/>
      <c r="T455" s="367"/>
      <c r="U455" s="367"/>
      <c r="V455" s="367"/>
      <c r="W455" s="367"/>
      <c r="X455" s="367"/>
      <c r="Y455" s="367"/>
      <c r="Z455" s="367"/>
      <c r="AA455" s="367"/>
      <c r="AB455" s="367"/>
    </row>
    <row r="456" spans="2:28" ht="16.5" customHeight="1" x14ac:dyDescent="0.4">
      <c r="B456" s="274">
        <v>19</v>
      </c>
      <c r="C456" s="460">
        <v>38</v>
      </c>
      <c r="D456" s="334">
        <v>0</v>
      </c>
      <c r="E456" s="334">
        <f t="shared" si="47"/>
        <v>0</v>
      </c>
      <c r="F456" s="461">
        <f t="shared" si="48"/>
        <v>2.7E-2</v>
      </c>
      <c r="G456" s="462">
        <f t="shared" si="49"/>
        <v>0</v>
      </c>
      <c r="H456" s="367"/>
      <c r="I456" s="367"/>
      <c r="J456" s="367"/>
      <c r="K456" s="367"/>
      <c r="L456" s="367"/>
      <c r="M456" s="367"/>
      <c r="N456" s="367"/>
      <c r="O456" s="367"/>
      <c r="P456" s="367"/>
      <c r="Q456" s="367"/>
      <c r="R456" s="367"/>
      <c r="S456" s="367"/>
      <c r="T456" s="367"/>
      <c r="U456" s="367"/>
      <c r="V456" s="367"/>
      <c r="W456" s="367"/>
      <c r="X456" s="367"/>
      <c r="Y456" s="367"/>
      <c r="Z456" s="367"/>
      <c r="AA456" s="367"/>
      <c r="AB456" s="367"/>
    </row>
    <row r="457" spans="2:28" ht="16.5" customHeight="1" x14ac:dyDescent="0.4">
      <c r="B457" s="274">
        <v>20</v>
      </c>
      <c r="C457" s="460">
        <v>38</v>
      </c>
      <c r="D457" s="334">
        <v>0</v>
      </c>
      <c r="E457" s="334">
        <f t="shared" si="47"/>
        <v>0</v>
      </c>
      <c r="F457" s="461">
        <f t="shared" si="48"/>
        <v>2.7E-2</v>
      </c>
      <c r="G457" s="462">
        <f t="shared" si="49"/>
        <v>0</v>
      </c>
      <c r="H457" s="367"/>
      <c r="I457" s="367"/>
      <c r="J457" s="367"/>
      <c r="K457" s="367"/>
      <c r="L457" s="367"/>
      <c r="M457" s="367"/>
      <c r="N457" s="367"/>
      <c r="O457" s="367"/>
      <c r="P457" s="367"/>
      <c r="Q457" s="367"/>
      <c r="R457" s="367"/>
      <c r="S457" s="367"/>
      <c r="T457" s="367"/>
      <c r="U457" s="367"/>
      <c r="V457" s="367"/>
      <c r="W457" s="367"/>
      <c r="X457" s="367"/>
      <c r="Y457" s="367"/>
      <c r="Z457" s="367"/>
      <c r="AA457" s="367"/>
      <c r="AB457" s="367"/>
    </row>
    <row r="458" spans="2:28" ht="16.5" customHeight="1" x14ac:dyDescent="0.4">
      <c r="B458" s="274">
        <v>21</v>
      </c>
      <c r="C458" s="460">
        <v>38</v>
      </c>
      <c r="D458" s="334">
        <v>0</v>
      </c>
      <c r="E458" s="334">
        <f t="shared" si="47"/>
        <v>0</v>
      </c>
      <c r="F458" s="461">
        <f t="shared" si="48"/>
        <v>2.7E-2</v>
      </c>
      <c r="G458" s="462">
        <f t="shared" si="49"/>
        <v>0</v>
      </c>
      <c r="H458" s="367"/>
      <c r="I458" s="367"/>
      <c r="J458" s="367"/>
      <c r="K458" s="367"/>
      <c r="L458" s="367"/>
      <c r="M458" s="367"/>
      <c r="N458" s="367"/>
      <c r="O458" s="367"/>
      <c r="P458" s="367"/>
      <c r="Q458" s="367"/>
      <c r="R458" s="367"/>
      <c r="S458" s="367"/>
      <c r="T458" s="367"/>
      <c r="U458" s="367"/>
      <c r="V458" s="367"/>
      <c r="W458" s="367"/>
      <c r="X458" s="367"/>
      <c r="Y458" s="367"/>
      <c r="Z458" s="367"/>
      <c r="AA458" s="367"/>
      <c r="AB458" s="367"/>
    </row>
    <row r="459" spans="2:28" ht="16.5" customHeight="1" x14ac:dyDescent="0.4">
      <c r="B459" s="274">
        <v>22</v>
      </c>
      <c r="C459" s="460">
        <v>38</v>
      </c>
      <c r="D459" s="334">
        <v>0</v>
      </c>
      <c r="E459" s="334">
        <f t="shared" si="47"/>
        <v>0</v>
      </c>
      <c r="F459" s="461">
        <f t="shared" si="48"/>
        <v>2.7E-2</v>
      </c>
      <c r="G459" s="462">
        <f t="shared" si="49"/>
        <v>0</v>
      </c>
      <c r="H459" s="367"/>
      <c r="I459" s="367"/>
      <c r="J459" s="367"/>
      <c r="K459" s="367"/>
      <c r="L459" s="367"/>
      <c r="M459" s="367"/>
      <c r="N459" s="367"/>
      <c r="O459" s="367"/>
      <c r="P459" s="367"/>
      <c r="Q459" s="367"/>
      <c r="R459" s="367"/>
      <c r="S459" s="367"/>
      <c r="T459" s="367"/>
      <c r="U459" s="367"/>
      <c r="V459" s="367"/>
      <c r="W459" s="367"/>
      <c r="X459" s="367"/>
      <c r="Y459" s="367"/>
      <c r="Z459" s="367"/>
      <c r="AA459" s="367"/>
      <c r="AB459" s="367"/>
    </row>
    <row r="460" spans="2:28" ht="16.5" customHeight="1" x14ac:dyDescent="0.4">
      <c r="B460" s="457" t="s">
        <v>735</v>
      </c>
      <c r="C460" s="375"/>
      <c r="D460" s="375"/>
      <c r="E460" s="375"/>
      <c r="F460" s="375"/>
      <c r="G460" s="375"/>
      <c r="H460" s="367"/>
      <c r="I460" s="367"/>
      <c r="J460" s="367"/>
      <c r="K460" s="367"/>
      <c r="L460" s="367"/>
      <c r="M460" s="367"/>
      <c r="N460" s="367"/>
      <c r="O460" s="367"/>
      <c r="P460" s="367"/>
      <c r="Q460" s="367"/>
      <c r="R460" s="367"/>
      <c r="S460" s="367"/>
      <c r="T460" s="367"/>
      <c r="U460" s="367"/>
      <c r="V460" s="367"/>
      <c r="W460" s="367"/>
      <c r="X460" s="367"/>
      <c r="Y460" s="367"/>
      <c r="Z460" s="367"/>
      <c r="AA460" s="367"/>
      <c r="AB460" s="367"/>
    </row>
    <row r="461" spans="2:28" ht="16.5" customHeight="1" x14ac:dyDescent="0.4">
      <c r="B461" s="457" t="s">
        <v>736</v>
      </c>
      <c r="C461" s="375"/>
      <c r="D461" s="375"/>
      <c r="E461" s="375"/>
      <c r="F461" s="375"/>
      <c r="G461" s="375"/>
      <c r="H461" s="367"/>
      <c r="I461" s="367"/>
      <c r="J461" s="367"/>
      <c r="K461" s="367"/>
      <c r="L461" s="367"/>
      <c r="M461" s="367"/>
      <c r="N461" s="367"/>
      <c r="O461" s="367"/>
      <c r="P461" s="367"/>
      <c r="Q461" s="367"/>
      <c r="R461" s="367"/>
      <c r="S461" s="367"/>
      <c r="T461" s="367"/>
      <c r="U461" s="367"/>
      <c r="V461" s="367"/>
      <c r="W461" s="367"/>
      <c r="X461" s="367"/>
      <c r="Y461" s="367"/>
      <c r="Z461" s="367"/>
      <c r="AA461" s="367"/>
      <c r="AB461" s="367"/>
    </row>
    <row r="462" spans="2:28" ht="16.5" customHeight="1" x14ac:dyDescent="0.4">
      <c r="H462" s="66"/>
      <c r="I462" s="66"/>
      <c r="J462" s="66"/>
      <c r="K462" s="66"/>
    </row>
    <row r="463" spans="2:28" ht="16.5" customHeight="1" x14ac:dyDescent="0.4">
      <c r="B463" s="453"/>
      <c r="C463" s="454"/>
      <c r="D463" s="464"/>
      <c r="E463" s="464"/>
      <c r="F463" s="464"/>
      <c r="G463" s="455"/>
      <c r="H463" s="454"/>
      <c r="I463" s="454"/>
      <c r="J463" s="454"/>
      <c r="K463" s="456"/>
      <c r="L463" s="456"/>
      <c r="M463" s="456"/>
      <c r="N463" s="456"/>
      <c r="O463" s="456"/>
      <c r="P463" s="454"/>
      <c r="Q463" s="456"/>
      <c r="R463" s="456"/>
      <c r="S463" s="456"/>
      <c r="T463" s="456"/>
      <c r="U463" s="454"/>
      <c r="V463" s="454"/>
      <c r="W463" s="454"/>
      <c r="X463" s="454"/>
      <c r="Y463" s="454"/>
      <c r="Z463" s="454"/>
      <c r="AA463" s="454"/>
      <c r="AB463" s="454"/>
    </row>
    <row r="465" spans="1:28" ht="16.5" customHeight="1" x14ac:dyDescent="0.4">
      <c r="AB465" s="445" t="s">
        <v>766</v>
      </c>
    </row>
    <row r="466" spans="1:28" ht="16.5" customHeight="1" x14ac:dyDescent="0.4">
      <c r="A466" s="39">
        <v>17</v>
      </c>
      <c r="B466" s="417" t="s">
        <v>682</v>
      </c>
      <c r="C466" s="417" t="s">
        <v>1</v>
      </c>
      <c r="D466" s="448" t="s">
        <v>408</v>
      </c>
      <c r="E466" s="448" t="s">
        <v>643</v>
      </c>
      <c r="F466" s="459" t="s">
        <v>680</v>
      </c>
      <c r="G466" s="300" t="s">
        <v>681</v>
      </c>
      <c r="H466" s="300">
        <v>3</v>
      </c>
      <c r="I466" s="300">
        <v>4</v>
      </c>
      <c r="J466" s="300">
        <v>5</v>
      </c>
      <c r="K466" s="300">
        <v>6</v>
      </c>
      <c r="L466" s="300">
        <v>7</v>
      </c>
      <c r="M466" s="300">
        <v>8</v>
      </c>
      <c r="N466" s="300">
        <v>9</v>
      </c>
      <c r="O466" s="300">
        <v>10</v>
      </c>
      <c r="P466" s="300">
        <v>11</v>
      </c>
      <c r="Q466" s="300">
        <v>12</v>
      </c>
      <c r="R466" s="300">
        <v>13</v>
      </c>
      <c r="S466" s="300">
        <v>14</v>
      </c>
      <c r="T466" s="300">
        <v>15</v>
      </c>
      <c r="U466" s="300">
        <v>16</v>
      </c>
      <c r="V466" s="300">
        <v>17</v>
      </c>
      <c r="W466" s="300">
        <v>18</v>
      </c>
      <c r="X466" s="300">
        <v>19</v>
      </c>
      <c r="Y466" s="300">
        <v>20</v>
      </c>
      <c r="Z466" s="300">
        <v>21</v>
      </c>
      <c r="AA466" s="300">
        <v>22</v>
      </c>
      <c r="AB466" s="438" t="s">
        <v>767</v>
      </c>
    </row>
    <row r="467" spans="1:28" ht="16.5" customHeight="1" x14ac:dyDescent="0.4">
      <c r="B467" s="274">
        <v>3</v>
      </c>
      <c r="C467" s="460">
        <v>40</v>
      </c>
      <c r="D467" s="334">
        <f t="array" ref="D467:D486">TRANSPOSE(C22:V22)</f>
        <v>0</v>
      </c>
      <c r="E467" s="334">
        <f t="shared" ref="E467:E486" si="50">ROUNDDOWN($C$32*D467,0)</f>
        <v>0</v>
      </c>
      <c r="F467" s="461">
        <f t="shared" ref="F467:F486" si="51">ROUNDUP(1/C467,3)</f>
        <v>2.5000000000000001E-2</v>
      </c>
      <c r="G467" s="462">
        <f>ROUND(E467*F467,0)</f>
        <v>0</v>
      </c>
      <c r="H467" s="367"/>
      <c r="I467" s="367"/>
      <c r="J467" s="367"/>
      <c r="K467" s="367"/>
      <c r="L467" s="367"/>
      <c r="M467" s="367"/>
      <c r="N467" s="367"/>
      <c r="O467" s="367"/>
      <c r="P467" s="367"/>
      <c r="Q467" s="367"/>
      <c r="R467" s="367"/>
      <c r="S467" s="367"/>
      <c r="T467" s="367"/>
      <c r="U467" s="367"/>
      <c r="V467" s="367"/>
      <c r="W467" s="367"/>
      <c r="X467" s="367"/>
      <c r="Y467" s="367"/>
      <c r="Z467" s="367"/>
      <c r="AA467" s="367"/>
      <c r="AB467" s="367"/>
    </row>
    <row r="468" spans="1:28" ht="16.5" customHeight="1" x14ac:dyDescent="0.4">
      <c r="B468" s="274">
        <v>4</v>
      </c>
      <c r="C468" s="460">
        <v>40</v>
      </c>
      <c r="D468" s="334">
        <v>0</v>
      </c>
      <c r="E468" s="334">
        <f t="shared" si="50"/>
        <v>0</v>
      </c>
      <c r="F468" s="461">
        <f t="shared" si="51"/>
        <v>2.5000000000000001E-2</v>
      </c>
      <c r="G468" s="462">
        <f t="shared" ref="G468:G486" si="52">ROUND(E468*F468,0)</f>
        <v>0</v>
      </c>
      <c r="H468" s="367"/>
      <c r="I468" s="367"/>
      <c r="J468" s="367"/>
      <c r="K468" s="367"/>
      <c r="L468" s="367"/>
      <c r="M468" s="367"/>
      <c r="N468" s="367"/>
      <c r="O468" s="367"/>
      <c r="P468" s="367"/>
      <c r="Q468" s="367"/>
      <c r="R468" s="367"/>
      <c r="S468" s="367"/>
      <c r="T468" s="367"/>
      <c r="U468" s="367"/>
      <c r="V468" s="367"/>
      <c r="W468" s="367"/>
      <c r="X468" s="367"/>
      <c r="Y468" s="367"/>
      <c r="Z468" s="367"/>
      <c r="AA468" s="367"/>
      <c r="AB468" s="367"/>
    </row>
    <row r="469" spans="1:28" ht="16.5" customHeight="1" x14ac:dyDescent="0.4">
      <c r="B469" s="274">
        <v>5</v>
      </c>
      <c r="C469" s="460">
        <v>40</v>
      </c>
      <c r="D469" s="334">
        <v>0</v>
      </c>
      <c r="E469" s="334">
        <f t="shared" si="50"/>
        <v>0</v>
      </c>
      <c r="F469" s="461">
        <f t="shared" si="51"/>
        <v>2.5000000000000001E-2</v>
      </c>
      <c r="G469" s="462">
        <f t="shared" si="52"/>
        <v>0</v>
      </c>
      <c r="H469" s="367"/>
      <c r="I469" s="367"/>
      <c r="J469" s="367"/>
      <c r="K469" s="367"/>
      <c r="L469" s="367"/>
      <c r="M469" s="367"/>
      <c r="N469" s="367"/>
      <c r="O469" s="367"/>
      <c r="P469" s="367"/>
      <c r="Q469" s="367"/>
      <c r="R469" s="367"/>
      <c r="S469" s="367"/>
      <c r="T469" s="367"/>
      <c r="U469" s="367"/>
      <c r="V469" s="367"/>
      <c r="W469" s="367"/>
      <c r="X469" s="367"/>
      <c r="Y469" s="367"/>
      <c r="Z469" s="367"/>
      <c r="AA469" s="367"/>
      <c r="AB469" s="367"/>
    </row>
    <row r="470" spans="1:28" ht="16.5" customHeight="1" x14ac:dyDescent="0.4">
      <c r="B470" s="274">
        <v>6</v>
      </c>
      <c r="C470" s="460">
        <v>40</v>
      </c>
      <c r="D470" s="334">
        <v>0</v>
      </c>
      <c r="E470" s="334">
        <f t="shared" si="50"/>
        <v>0</v>
      </c>
      <c r="F470" s="461">
        <f t="shared" si="51"/>
        <v>2.5000000000000001E-2</v>
      </c>
      <c r="G470" s="462">
        <f t="shared" si="52"/>
        <v>0</v>
      </c>
      <c r="H470" s="367"/>
      <c r="I470" s="367"/>
      <c r="J470" s="367"/>
      <c r="K470" s="367"/>
      <c r="L470" s="367"/>
      <c r="M470" s="367"/>
      <c r="N470" s="367"/>
      <c r="O470" s="367"/>
      <c r="P470" s="367"/>
      <c r="Q470" s="367"/>
      <c r="R470" s="367"/>
      <c r="S470" s="367"/>
      <c r="T470" s="367"/>
      <c r="U470" s="367"/>
      <c r="V470" s="367"/>
      <c r="W470" s="367"/>
      <c r="X470" s="367"/>
      <c r="Y470" s="367"/>
      <c r="Z470" s="367"/>
      <c r="AA470" s="367"/>
      <c r="AB470" s="367"/>
    </row>
    <row r="471" spans="1:28" ht="16.5" customHeight="1" x14ac:dyDescent="0.4">
      <c r="B471" s="274">
        <v>7</v>
      </c>
      <c r="C471" s="460">
        <v>40</v>
      </c>
      <c r="D471" s="334">
        <v>0</v>
      </c>
      <c r="E471" s="334">
        <f t="shared" si="50"/>
        <v>0</v>
      </c>
      <c r="F471" s="461">
        <f t="shared" si="51"/>
        <v>2.5000000000000001E-2</v>
      </c>
      <c r="G471" s="462">
        <f t="shared" si="52"/>
        <v>0</v>
      </c>
      <c r="H471" s="367"/>
      <c r="I471" s="367"/>
      <c r="J471" s="367"/>
      <c r="K471" s="367"/>
      <c r="L471" s="367"/>
      <c r="M471" s="367"/>
      <c r="N471" s="367"/>
      <c r="O471" s="367"/>
      <c r="P471" s="367"/>
      <c r="Q471" s="367"/>
      <c r="R471" s="367"/>
      <c r="S471" s="367"/>
      <c r="T471" s="367"/>
      <c r="U471" s="367"/>
      <c r="V471" s="367"/>
      <c r="W471" s="367"/>
      <c r="X471" s="367"/>
      <c r="Y471" s="367"/>
      <c r="Z471" s="367"/>
      <c r="AA471" s="367"/>
      <c r="AB471" s="367"/>
    </row>
    <row r="472" spans="1:28" ht="16.5" customHeight="1" x14ac:dyDescent="0.4">
      <c r="B472" s="274">
        <v>8</v>
      </c>
      <c r="C472" s="460">
        <v>40</v>
      </c>
      <c r="D472" s="334">
        <v>0</v>
      </c>
      <c r="E472" s="334">
        <f t="shared" si="50"/>
        <v>0</v>
      </c>
      <c r="F472" s="461">
        <f t="shared" si="51"/>
        <v>2.5000000000000001E-2</v>
      </c>
      <c r="G472" s="462">
        <f t="shared" si="52"/>
        <v>0</v>
      </c>
      <c r="H472" s="367"/>
      <c r="I472" s="367"/>
      <c r="J472" s="367"/>
      <c r="K472" s="367"/>
      <c r="L472" s="367"/>
      <c r="M472" s="367"/>
      <c r="N472" s="367"/>
      <c r="O472" s="367"/>
      <c r="P472" s="367"/>
      <c r="Q472" s="367"/>
      <c r="R472" s="367"/>
      <c r="S472" s="367"/>
      <c r="T472" s="367"/>
      <c r="U472" s="367"/>
      <c r="V472" s="367"/>
      <c r="W472" s="367"/>
      <c r="X472" s="367"/>
      <c r="Y472" s="367"/>
      <c r="Z472" s="367"/>
      <c r="AA472" s="367"/>
      <c r="AB472" s="367"/>
    </row>
    <row r="473" spans="1:28" ht="16.5" customHeight="1" x14ac:dyDescent="0.4">
      <c r="B473" s="274">
        <v>9</v>
      </c>
      <c r="C473" s="460">
        <v>40</v>
      </c>
      <c r="D473" s="334">
        <v>0</v>
      </c>
      <c r="E473" s="334">
        <f t="shared" si="50"/>
        <v>0</v>
      </c>
      <c r="F473" s="461">
        <f t="shared" si="51"/>
        <v>2.5000000000000001E-2</v>
      </c>
      <c r="G473" s="462">
        <f t="shared" si="52"/>
        <v>0</v>
      </c>
      <c r="H473" s="367"/>
      <c r="I473" s="367"/>
      <c r="J473" s="367"/>
      <c r="K473" s="367"/>
      <c r="L473" s="367"/>
      <c r="M473" s="367"/>
      <c r="N473" s="367"/>
      <c r="O473" s="367"/>
      <c r="P473" s="367"/>
      <c r="Q473" s="367"/>
      <c r="R473" s="367"/>
      <c r="S473" s="367"/>
      <c r="T473" s="367"/>
      <c r="U473" s="367"/>
      <c r="V473" s="367"/>
      <c r="W473" s="367"/>
      <c r="X473" s="367"/>
      <c r="Y473" s="367"/>
      <c r="Z473" s="367"/>
      <c r="AA473" s="367"/>
      <c r="AB473" s="367"/>
    </row>
    <row r="474" spans="1:28" ht="16.5" customHeight="1" x14ac:dyDescent="0.4">
      <c r="B474" s="274">
        <v>10</v>
      </c>
      <c r="C474" s="460">
        <v>40</v>
      </c>
      <c r="D474" s="334">
        <v>0</v>
      </c>
      <c r="E474" s="334">
        <f t="shared" si="50"/>
        <v>0</v>
      </c>
      <c r="F474" s="461">
        <f t="shared" si="51"/>
        <v>2.5000000000000001E-2</v>
      </c>
      <c r="G474" s="462">
        <f t="shared" si="52"/>
        <v>0</v>
      </c>
      <c r="H474" s="367"/>
      <c r="I474" s="367"/>
      <c r="J474" s="367"/>
      <c r="K474" s="367"/>
      <c r="L474" s="367"/>
      <c r="M474" s="367"/>
      <c r="N474" s="367"/>
      <c r="O474" s="367"/>
      <c r="P474" s="367"/>
      <c r="Q474" s="367"/>
      <c r="R474" s="367"/>
      <c r="S474" s="367"/>
      <c r="T474" s="367"/>
      <c r="U474" s="367"/>
      <c r="V474" s="367"/>
      <c r="W474" s="367"/>
      <c r="X474" s="367"/>
      <c r="Y474" s="367"/>
      <c r="Z474" s="367"/>
      <c r="AA474" s="367"/>
      <c r="AB474" s="367"/>
    </row>
    <row r="475" spans="1:28" ht="16.5" customHeight="1" x14ac:dyDescent="0.4">
      <c r="B475" s="274">
        <v>11</v>
      </c>
      <c r="C475" s="460">
        <v>40</v>
      </c>
      <c r="D475" s="334">
        <v>0</v>
      </c>
      <c r="E475" s="334">
        <f t="shared" si="50"/>
        <v>0</v>
      </c>
      <c r="F475" s="461">
        <f t="shared" si="51"/>
        <v>2.5000000000000001E-2</v>
      </c>
      <c r="G475" s="462">
        <f t="shared" si="52"/>
        <v>0</v>
      </c>
      <c r="H475" s="367"/>
      <c r="I475" s="367"/>
      <c r="J475" s="367"/>
      <c r="K475" s="367"/>
      <c r="L475" s="367"/>
      <c r="M475" s="367"/>
      <c r="N475" s="367"/>
      <c r="O475" s="367"/>
      <c r="P475" s="367"/>
      <c r="Q475" s="367"/>
      <c r="R475" s="367"/>
      <c r="S475" s="367"/>
      <c r="T475" s="367"/>
      <c r="U475" s="367"/>
      <c r="V475" s="367"/>
      <c r="W475" s="367"/>
      <c r="X475" s="367"/>
      <c r="Y475" s="367"/>
      <c r="Z475" s="367"/>
      <c r="AA475" s="367"/>
      <c r="AB475" s="367"/>
    </row>
    <row r="476" spans="1:28" ht="16.5" customHeight="1" x14ac:dyDescent="0.4">
      <c r="B476" s="274">
        <v>12</v>
      </c>
      <c r="C476" s="460">
        <v>40</v>
      </c>
      <c r="D476" s="334">
        <v>0</v>
      </c>
      <c r="E476" s="334">
        <f t="shared" si="50"/>
        <v>0</v>
      </c>
      <c r="F476" s="461">
        <f t="shared" si="51"/>
        <v>2.5000000000000001E-2</v>
      </c>
      <c r="G476" s="462">
        <f t="shared" si="52"/>
        <v>0</v>
      </c>
      <c r="H476" s="367"/>
      <c r="I476" s="367"/>
      <c r="J476" s="367"/>
      <c r="K476" s="367"/>
      <c r="L476" s="367"/>
      <c r="M476" s="367"/>
      <c r="N476" s="367"/>
      <c r="O476" s="367"/>
      <c r="P476" s="367"/>
      <c r="Q476" s="367"/>
      <c r="R476" s="367"/>
      <c r="S476" s="367"/>
      <c r="T476" s="367"/>
      <c r="U476" s="367"/>
      <c r="V476" s="367"/>
      <c r="W476" s="367"/>
      <c r="X476" s="367"/>
      <c r="Y476" s="367"/>
      <c r="Z476" s="367"/>
      <c r="AA476" s="367"/>
      <c r="AB476" s="367"/>
    </row>
    <row r="477" spans="1:28" ht="16.5" customHeight="1" x14ac:dyDescent="0.4">
      <c r="B477" s="274">
        <v>13</v>
      </c>
      <c r="C477" s="460">
        <v>40</v>
      </c>
      <c r="D477" s="334">
        <v>0</v>
      </c>
      <c r="E477" s="334">
        <f t="shared" si="50"/>
        <v>0</v>
      </c>
      <c r="F477" s="461">
        <f t="shared" si="51"/>
        <v>2.5000000000000001E-2</v>
      </c>
      <c r="G477" s="462">
        <f t="shared" si="52"/>
        <v>0</v>
      </c>
      <c r="H477" s="367"/>
      <c r="I477" s="367"/>
      <c r="J477" s="367"/>
      <c r="K477" s="367"/>
      <c r="L477" s="367"/>
      <c r="M477" s="367"/>
      <c r="N477" s="367"/>
      <c r="O477" s="367"/>
      <c r="P477" s="367"/>
      <c r="Q477" s="367"/>
      <c r="R477" s="367"/>
      <c r="S477" s="367"/>
      <c r="T477" s="367"/>
      <c r="U477" s="367"/>
      <c r="V477" s="367"/>
      <c r="W477" s="367"/>
      <c r="X477" s="367"/>
      <c r="Y477" s="367"/>
      <c r="Z477" s="367"/>
      <c r="AA477" s="367"/>
      <c r="AB477" s="367"/>
    </row>
    <row r="478" spans="1:28" ht="16.5" customHeight="1" x14ac:dyDescent="0.4">
      <c r="B478" s="274">
        <v>14</v>
      </c>
      <c r="C478" s="460">
        <v>40</v>
      </c>
      <c r="D478" s="334">
        <v>0</v>
      </c>
      <c r="E478" s="334">
        <f t="shared" si="50"/>
        <v>0</v>
      </c>
      <c r="F478" s="461">
        <f t="shared" si="51"/>
        <v>2.5000000000000001E-2</v>
      </c>
      <c r="G478" s="462">
        <f t="shared" si="52"/>
        <v>0</v>
      </c>
      <c r="H478" s="367"/>
      <c r="I478" s="367"/>
      <c r="J478" s="367"/>
      <c r="K478" s="367"/>
      <c r="L478" s="367"/>
      <c r="M478" s="367"/>
      <c r="N478" s="367"/>
      <c r="O478" s="367"/>
      <c r="P478" s="367"/>
      <c r="Q478" s="367"/>
      <c r="R478" s="367"/>
      <c r="S478" s="367"/>
      <c r="T478" s="367"/>
      <c r="U478" s="367"/>
      <c r="V478" s="367"/>
      <c r="W478" s="367"/>
      <c r="X478" s="367"/>
      <c r="Y478" s="367"/>
      <c r="Z478" s="367"/>
      <c r="AA478" s="367"/>
      <c r="AB478" s="367"/>
    </row>
    <row r="479" spans="1:28" ht="16.5" customHeight="1" x14ac:dyDescent="0.4">
      <c r="B479" s="274">
        <v>15</v>
      </c>
      <c r="C479" s="460">
        <v>40</v>
      </c>
      <c r="D479" s="334">
        <v>0</v>
      </c>
      <c r="E479" s="334">
        <f t="shared" si="50"/>
        <v>0</v>
      </c>
      <c r="F479" s="461">
        <f t="shared" si="51"/>
        <v>2.5000000000000001E-2</v>
      </c>
      <c r="G479" s="462">
        <f t="shared" si="52"/>
        <v>0</v>
      </c>
      <c r="H479" s="367"/>
      <c r="I479" s="367"/>
      <c r="J479" s="367"/>
      <c r="K479" s="367"/>
      <c r="L479" s="367"/>
      <c r="M479" s="367"/>
      <c r="N479" s="367"/>
      <c r="O479" s="367"/>
      <c r="P479" s="367"/>
      <c r="Q479" s="367"/>
      <c r="R479" s="367"/>
      <c r="S479" s="367"/>
      <c r="T479" s="367"/>
      <c r="U479" s="367"/>
      <c r="V479" s="367"/>
      <c r="W479" s="367"/>
      <c r="X479" s="367"/>
      <c r="Y479" s="367"/>
      <c r="Z479" s="367"/>
      <c r="AA479" s="367"/>
      <c r="AB479" s="367"/>
    </row>
    <row r="480" spans="1:28" ht="16.5" customHeight="1" x14ac:dyDescent="0.4">
      <c r="B480" s="274">
        <v>16</v>
      </c>
      <c r="C480" s="460">
        <v>40</v>
      </c>
      <c r="D480" s="334">
        <v>0</v>
      </c>
      <c r="E480" s="334">
        <f t="shared" si="50"/>
        <v>0</v>
      </c>
      <c r="F480" s="461">
        <f t="shared" si="51"/>
        <v>2.5000000000000001E-2</v>
      </c>
      <c r="G480" s="462">
        <f t="shared" si="52"/>
        <v>0</v>
      </c>
      <c r="H480" s="367"/>
      <c r="I480" s="367"/>
      <c r="J480" s="367"/>
      <c r="K480" s="367"/>
      <c r="L480" s="367"/>
      <c r="M480" s="367"/>
      <c r="N480" s="367"/>
      <c r="O480" s="367"/>
      <c r="P480" s="367"/>
      <c r="Q480" s="367"/>
      <c r="R480" s="367"/>
      <c r="S480" s="367"/>
      <c r="T480" s="367"/>
      <c r="U480" s="367"/>
      <c r="V480" s="367"/>
      <c r="W480" s="367"/>
      <c r="X480" s="367"/>
      <c r="Y480" s="367"/>
      <c r="Z480" s="367"/>
      <c r="AA480" s="367"/>
      <c r="AB480" s="367"/>
    </row>
    <row r="481" spans="1:28" ht="16.5" customHeight="1" x14ac:dyDescent="0.4">
      <c r="B481" s="274">
        <v>17</v>
      </c>
      <c r="C481" s="460">
        <v>40</v>
      </c>
      <c r="D481" s="334">
        <v>0</v>
      </c>
      <c r="E481" s="334">
        <f t="shared" si="50"/>
        <v>0</v>
      </c>
      <c r="F481" s="461">
        <f t="shared" si="51"/>
        <v>2.5000000000000001E-2</v>
      </c>
      <c r="G481" s="462">
        <f t="shared" si="52"/>
        <v>0</v>
      </c>
      <c r="H481" s="367"/>
      <c r="I481" s="367"/>
      <c r="J481" s="367"/>
      <c r="K481" s="367"/>
      <c r="L481" s="367"/>
      <c r="M481" s="367"/>
      <c r="N481" s="367"/>
      <c r="O481" s="367"/>
      <c r="P481" s="367"/>
      <c r="Q481" s="367"/>
      <c r="R481" s="367"/>
      <c r="S481" s="367"/>
      <c r="T481" s="367"/>
      <c r="U481" s="367"/>
      <c r="V481" s="367"/>
      <c r="W481" s="367"/>
      <c r="X481" s="367"/>
      <c r="Y481" s="367"/>
      <c r="Z481" s="367"/>
      <c r="AA481" s="367"/>
      <c r="AB481" s="367"/>
    </row>
    <row r="482" spans="1:28" ht="16.5" customHeight="1" x14ac:dyDescent="0.4">
      <c r="B482" s="274">
        <v>18</v>
      </c>
      <c r="C482" s="460">
        <v>40</v>
      </c>
      <c r="D482" s="334">
        <v>0</v>
      </c>
      <c r="E482" s="334">
        <f t="shared" si="50"/>
        <v>0</v>
      </c>
      <c r="F482" s="461">
        <f t="shared" si="51"/>
        <v>2.5000000000000001E-2</v>
      </c>
      <c r="G482" s="462">
        <f t="shared" si="52"/>
        <v>0</v>
      </c>
      <c r="H482" s="367"/>
      <c r="I482" s="367"/>
      <c r="J482" s="367"/>
      <c r="K482" s="367"/>
      <c r="L482" s="367"/>
      <c r="M482" s="367"/>
      <c r="N482" s="367"/>
      <c r="O482" s="367"/>
      <c r="P482" s="367"/>
      <c r="Q482" s="367"/>
      <c r="R482" s="367"/>
      <c r="S482" s="367"/>
      <c r="T482" s="367"/>
      <c r="U482" s="367"/>
      <c r="V482" s="367"/>
      <c r="W482" s="367"/>
      <c r="X482" s="367"/>
      <c r="Y482" s="367"/>
      <c r="Z482" s="367"/>
      <c r="AA482" s="367"/>
      <c r="AB482" s="367"/>
    </row>
    <row r="483" spans="1:28" ht="16.5" customHeight="1" x14ac:dyDescent="0.4">
      <c r="B483" s="274">
        <v>19</v>
      </c>
      <c r="C483" s="460">
        <v>40</v>
      </c>
      <c r="D483" s="334">
        <v>0</v>
      </c>
      <c r="E483" s="334">
        <f t="shared" si="50"/>
        <v>0</v>
      </c>
      <c r="F483" s="461">
        <f t="shared" si="51"/>
        <v>2.5000000000000001E-2</v>
      </c>
      <c r="G483" s="462">
        <f t="shared" si="52"/>
        <v>0</v>
      </c>
      <c r="H483" s="367"/>
      <c r="I483" s="367"/>
      <c r="J483" s="367"/>
      <c r="K483" s="367"/>
      <c r="L483" s="367"/>
      <c r="M483" s="367"/>
      <c r="N483" s="367"/>
      <c r="O483" s="367"/>
      <c r="P483" s="367"/>
      <c r="Q483" s="367"/>
      <c r="R483" s="367"/>
      <c r="S483" s="367"/>
      <c r="T483" s="367"/>
      <c r="U483" s="367"/>
      <c r="V483" s="367"/>
      <c r="W483" s="367"/>
      <c r="X483" s="367"/>
      <c r="Y483" s="367"/>
      <c r="Z483" s="367"/>
      <c r="AA483" s="367"/>
      <c r="AB483" s="367"/>
    </row>
    <row r="484" spans="1:28" ht="16.5" customHeight="1" x14ac:dyDescent="0.4">
      <c r="B484" s="274">
        <v>20</v>
      </c>
      <c r="C484" s="460">
        <v>40</v>
      </c>
      <c r="D484" s="334">
        <v>0</v>
      </c>
      <c r="E484" s="334">
        <f t="shared" si="50"/>
        <v>0</v>
      </c>
      <c r="F484" s="461">
        <f t="shared" si="51"/>
        <v>2.5000000000000001E-2</v>
      </c>
      <c r="G484" s="462">
        <f t="shared" si="52"/>
        <v>0</v>
      </c>
      <c r="H484" s="367"/>
      <c r="I484" s="367"/>
      <c r="J484" s="367"/>
      <c r="K484" s="367"/>
      <c r="L484" s="367"/>
      <c r="M484" s="367"/>
      <c r="N484" s="367"/>
      <c r="O484" s="367"/>
      <c r="P484" s="367"/>
      <c r="Q484" s="367"/>
      <c r="R484" s="367"/>
      <c r="S484" s="367"/>
      <c r="T484" s="367"/>
      <c r="U484" s="367"/>
      <c r="V484" s="367"/>
      <c r="W484" s="367"/>
      <c r="X484" s="367"/>
      <c r="Y484" s="367"/>
      <c r="Z484" s="367"/>
      <c r="AA484" s="367"/>
      <c r="AB484" s="367"/>
    </row>
    <row r="485" spans="1:28" ht="16.5" customHeight="1" x14ac:dyDescent="0.4">
      <c r="B485" s="274">
        <v>21</v>
      </c>
      <c r="C485" s="460">
        <v>40</v>
      </c>
      <c r="D485" s="334">
        <v>0</v>
      </c>
      <c r="E485" s="334">
        <f t="shared" si="50"/>
        <v>0</v>
      </c>
      <c r="F485" s="461">
        <f t="shared" si="51"/>
        <v>2.5000000000000001E-2</v>
      </c>
      <c r="G485" s="462">
        <f t="shared" si="52"/>
        <v>0</v>
      </c>
      <c r="H485" s="367"/>
      <c r="I485" s="367"/>
      <c r="J485" s="367"/>
      <c r="K485" s="367"/>
      <c r="L485" s="367"/>
      <c r="M485" s="367"/>
      <c r="N485" s="367"/>
      <c r="O485" s="367"/>
      <c r="P485" s="367"/>
      <c r="Q485" s="367"/>
      <c r="R485" s="367"/>
      <c r="S485" s="367"/>
      <c r="T485" s="367"/>
      <c r="U485" s="367"/>
      <c r="V485" s="367"/>
      <c r="W485" s="367"/>
      <c r="X485" s="367"/>
      <c r="Y485" s="367"/>
      <c r="Z485" s="367"/>
      <c r="AA485" s="367"/>
      <c r="AB485" s="367"/>
    </row>
    <row r="486" spans="1:28" ht="16.5" customHeight="1" x14ac:dyDescent="0.4">
      <c r="B486" s="274">
        <v>22</v>
      </c>
      <c r="C486" s="460">
        <v>40</v>
      </c>
      <c r="D486" s="334">
        <v>0</v>
      </c>
      <c r="E486" s="334">
        <f t="shared" si="50"/>
        <v>0</v>
      </c>
      <c r="F486" s="461">
        <f t="shared" si="51"/>
        <v>2.5000000000000001E-2</v>
      </c>
      <c r="G486" s="462">
        <f t="shared" si="52"/>
        <v>0</v>
      </c>
      <c r="H486" s="367"/>
      <c r="I486" s="367"/>
      <c r="J486" s="367"/>
      <c r="K486" s="367"/>
      <c r="L486" s="367"/>
      <c r="M486" s="367"/>
      <c r="N486" s="367"/>
      <c r="O486" s="367"/>
      <c r="P486" s="367"/>
      <c r="Q486" s="367"/>
      <c r="R486" s="367"/>
      <c r="S486" s="367"/>
      <c r="T486" s="367"/>
      <c r="U486" s="367"/>
      <c r="V486" s="367"/>
      <c r="W486" s="367"/>
      <c r="X486" s="367"/>
      <c r="Y486" s="367"/>
      <c r="Z486" s="367"/>
      <c r="AA486" s="367"/>
      <c r="AB486" s="367"/>
    </row>
    <row r="487" spans="1:28" ht="16.5" customHeight="1" x14ac:dyDescent="0.4">
      <c r="B487" s="457" t="s">
        <v>735</v>
      </c>
      <c r="C487" s="375"/>
      <c r="D487" s="375"/>
      <c r="E487" s="375"/>
      <c r="F487" s="375"/>
      <c r="G487" s="375"/>
      <c r="H487" s="367"/>
      <c r="I487" s="367"/>
      <c r="J487" s="367"/>
      <c r="K487" s="367"/>
      <c r="L487" s="367"/>
      <c r="M487" s="367"/>
      <c r="N487" s="367"/>
      <c r="O487" s="367"/>
      <c r="P487" s="367"/>
      <c r="Q487" s="367"/>
      <c r="R487" s="367"/>
      <c r="S487" s="367"/>
      <c r="T487" s="367"/>
      <c r="U487" s="367"/>
      <c r="V487" s="367"/>
      <c r="W487" s="367"/>
      <c r="X487" s="367"/>
      <c r="Y487" s="367"/>
      <c r="Z487" s="367"/>
      <c r="AA487" s="367"/>
      <c r="AB487" s="367"/>
    </row>
    <row r="488" spans="1:28" ht="16.5" customHeight="1" x14ac:dyDescent="0.4">
      <c r="B488" s="457" t="s">
        <v>736</v>
      </c>
      <c r="C488" s="375"/>
      <c r="D488" s="375"/>
      <c r="E488" s="375"/>
      <c r="F488" s="375"/>
      <c r="G488" s="375"/>
      <c r="H488" s="367"/>
      <c r="I488" s="367"/>
      <c r="J488" s="367"/>
      <c r="K488" s="367"/>
      <c r="L488" s="367"/>
      <c r="M488" s="367"/>
      <c r="N488" s="367"/>
      <c r="O488" s="367"/>
      <c r="P488" s="367"/>
      <c r="Q488" s="367"/>
      <c r="R488" s="367"/>
      <c r="S488" s="367"/>
      <c r="T488" s="367"/>
      <c r="U488" s="367"/>
      <c r="V488" s="367"/>
      <c r="W488" s="367"/>
      <c r="X488" s="367"/>
      <c r="Y488" s="367"/>
      <c r="Z488" s="367"/>
      <c r="AA488" s="367"/>
      <c r="AB488" s="367"/>
    </row>
    <row r="489" spans="1:28" ht="16.5" customHeight="1" x14ac:dyDescent="0.4">
      <c r="H489" s="66"/>
      <c r="I489" s="66"/>
      <c r="J489" s="66"/>
      <c r="K489" s="66"/>
    </row>
    <row r="490" spans="1:28" ht="16.5" customHeight="1" x14ac:dyDescent="0.4">
      <c r="B490" s="453"/>
      <c r="C490" s="454"/>
      <c r="D490" s="464"/>
      <c r="E490" s="464"/>
      <c r="F490" s="464"/>
      <c r="G490" s="455"/>
      <c r="H490" s="454"/>
      <c r="I490" s="454"/>
      <c r="J490" s="454"/>
      <c r="K490" s="456"/>
      <c r="L490" s="456"/>
      <c r="M490" s="456"/>
      <c r="N490" s="456"/>
      <c r="O490" s="456"/>
      <c r="P490" s="454"/>
      <c r="Q490" s="456"/>
      <c r="R490" s="456"/>
      <c r="S490" s="456"/>
      <c r="T490" s="456"/>
      <c r="U490" s="454"/>
      <c r="V490" s="454"/>
      <c r="W490" s="454"/>
      <c r="X490" s="454"/>
      <c r="Y490" s="454"/>
      <c r="Z490" s="454"/>
      <c r="AA490" s="454"/>
      <c r="AB490" s="454"/>
    </row>
    <row r="492" spans="1:28" ht="16.5" customHeight="1" x14ac:dyDescent="0.4">
      <c r="AB492" s="445" t="s">
        <v>766</v>
      </c>
    </row>
    <row r="493" spans="1:28" ht="16.5" customHeight="1" x14ac:dyDescent="0.4">
      <c r="A493" s="39">
        <v>18</v>
      </c>
      <c r="B493" s="417" t="s">
        <v>682</v>
      </c>
      <c r="C493" s="417" t="s">
        <v>1</v>
      </c>
      <c r="D493" s="448" t="s">
        <v>408</v>
      </c>
      <c r="E493" s="448" t="s">
        <v>643</v>
      </c>
      <c r="F493" s="459" t="s">
        <v>680</v>
      </c>
      <c r="G493" s="300" t="s">
        <v>681</v>
      </c>
      <c r="H493" s="300">
        <v>3</v>
      </c>
      <c r="I493" s="300">
        <v>4</v>
      </c>
      <c r="J493" s="300">
        <v>5</v>
      </c>
      <c r="K493" s="300">
        <v>6</v>
      </c>
      <c r="L493" s="300">
        <v>7</v>
      </c>
      <c r="M493" s="300">
        <v>8</v>
      </c>
      <c r="N493" s="300">
        <v>9</v>
      </c>
      <c r="O493" s="300">
        <v>10</v>
      </c>
      <c r="P493" s="300">
        <v>11</v>
      </c>
      <c r="Q493" s="300">
        <v>12</v>
      </c>
      <c r="R493" s="300">
        <v>13</v>
      </c>
      <c r="S493" s="300">
        <v>14</v>
      </c>
      <c r="T493" s="300">
        <v>15</v>
      </c>
      <c r="U493" s="300">
        <v>16</v>
      </c>
      <c r="V493" s="300">
        <v>17</v>
      </c>
      <c r="W493" s="300">
        <v>18</v>
      </c>
      <c r="X493" s="300">
        <v>19</v>
      </c>
      <c r="Y493" s="300">
        <v>20</v>
      </c>
      <c r="Z493" s="300">
        <v>21</v>
      </c>
      <c r="AA493" s="300">
        <v>22</v>
      </c>
      <c r="AB493" s="438" t="s">
        <v>767</v>
      </c>
    </row>
    <row r="494" spans="1:28" ht="16.5" customHeight="1" x14ac:dyDescent="0.4">
      <c r="B494" s="274">
        <v>3</v>
      </c>
      <c r="C494" s="460">
        <v>45</v>
      </c>
      <c r="D494" s="334">
        <f t="array" ref="D494:D513">TRANSPOSE(C23:V23)</f>
        <v>0</v>
      </c>
      <c r="E494" s="334">
        <f t="shared" ref="E494:E513" si="53">ROUNDDOWN($C$32*D494,0)</f>
        <v>0</v>
      </c>
      <c r="F494" s="461">
        <f t="shared" ref="F494:F513" si="54">ROUNDUP(1/C494,3)</f>
        <v>2.3E-2</v>
      </c>
      <c r="G494" s="462">
        <f>ROUND(E494*F494,0)</f>
        <v>0</v>
      </c>
      <c r="H494" s="367"/>
      <c r="I494" s="367"/>
      <c r="J494" s="367"/>
      <c r="K494" s="367"/>
      <c r="L494" s="367"/>
      <c r="M494" s="367"/>
      <c r="N494" s="367"/>
      <c r="O494" s="367"/>
      <c r="P494" s="367"/>
      <c r="Q494" s="367"/>
      <c r="R494" s="367"/>
      <c r="S494" s="367"/>
      <c r="T494" s="367"/>
      <c r="U494" s="367"/>
      <c r="V494" s="367"/>
      <c r="W494" s="367"/>
      <c r="X494" s="367"/>
      <c r="Y494" s="367"/>
      <c r="Z494" s="367"/>
      <c r="AA494" s="367"/>
      <c r="AB494" s="367"/>
    </row>
    <row r="495" spans="1:28" ht="16.5" customHeight="1" x14ac:dyDescent="0.4">
      <c r="B495" s="274">
        <v>4</v>
      </c>
      <c r="C495" s="460">
        <v>45</v>
      </c>
      <c r="D495" s="334">
        <v>0</v>
      </c>
      <c r="E495" s="334">
        <f t="shared" si="53"/>
        <v>0</v>
      </c>
      <c r="F495" s="461">
        <f t="shared" si="54"/>
        <v>2.3E-2</v>
      </c>
      <c r="G495" s="462">
        <f t="shared" ref="G495:G513" si="55">ROUND(E495*F495,0)</f>
        <v>0</v>
      </c>
      <c r="H495" s="367"/>
      <c r="I495" s="367"/>
      <c r="J495" s="367"/>
      <c r="K495" s="367"/>
      <c r="L495" s="367"/>
      <c r="M495" s="367"/>
      <c r="N495" s="367"/>
      <c r="O495" s="367"/>
      <c r="P495" s="367"/>
      <c r="Q495" s="367"/>
      <c r="R495" s="367"/>
      <c r="S495" s="367"/>
      <c r="T495" s="367"/>
      <c r="U495" s="367"/>
      <c r="V495" s="367"/>
      <c r="W495" s="367"/>
      <c r="X495" s="367"/>
      <c r="Y495" s="367"/>
      <c r="Z495" s="367"/>
      <c r="AA495" s="367"/>
      <c r="AB495" s="367"/>
    </row>
    <row r="496" spans="1:28" ht="16.5" customHeight="1" x14ac:dyDescent="0.4">
      <c r="B496" s="274">
        <v>5</v>
      </c>
      <c r="C496" s="460">
        <v>45</v>
      </c>
      <c r="D496" s="334">
        <v>0</v>
      </c>
      <c r="E496" s="334">
        <f t="shared" si="53"/>
        <v>0</v>
      </c>
      <c r="F496" s="461">
        <f t="shared" si="54"/>
        <v>2.3E-2</v>
      </c>
      <c r="G496" s="462">
        <f t="shared" si="55"/>
        <v>0</v>
      </c>
      <c r="H496" s="367"/>
      <c r="I496" s="367"/>
      <c r="J496" s="367"/>
      <c r="K496" s="367"/>
      <c r="L496" s="367"/>
      <c r="M496" s="367"/>
      <c r="N496" s="367"/>
      <c r="O496" s="367"/>
      <c r="P496" s="367"/>
      <c r="Q496" s="367"/>
      <c r="R496" s="367"/>
      <c r="S496" s="367"/>
      <c r="T496" s="367"/>
      <c r="U496" s="367"/>
      <c r="V496" s="367"/>
      <c r="W496" s="367"/>
      <c r="X496" s="367"/>
      <c r="Y496" s="367"/>
      <c r="Z496" s="367"/>
      <c r="AA496" s="367"/>
      <c r="AB496" s="367"/>
    </row>
    <row r="497" spans="2:28" ht="16.5" customHeight="1" x14ac:dyDescent="0.4">
      <c r="B497" s="274">
        <v>6</v>
      </c>
      <c r="C497" s="460">
        <v>45</v>
      </c>
      <c r="D497" s="334">
        <v>0</v>
      </c>
      <c r="E497" s="334">
        <f t="shared" si="53"/>
        <v>0</v>
      </c>
      <c r="F497" s="461">
        <f t="shared" si="54"/>
        <v>2.3E-2</v>
      </c>
      <c r="G497" s="462">
        <f t="shared" si="55"/>
        <v>0</v>
      </c>
      <c r="H497" s="367"/>
      <c r="I497" s="367"/>
      <c r="J497" s="367"/>
      <c r="K497" s="367"/>
      <c r="L497" s="367"/>
      <c r="M497" s="367"/>
      <c r="N497" s="367"/>
      <c r="O497" s="367"/>
      <c r="P497" s="367"/>
      <c r="Q497" s="367"/>
      <c r="R497" s="367"/>
      <c r="S497" s="367"/>
      <c r="T497" s="367"/>
      <c r="U497" s="367"/>
      <c r="V497" s="367"/>
      <c r="W497" s="367"/>
      <c r="X497" s="367"/>
      <c r="Y497" s="367"/>
      <c r="Z497" s="367"/>
      <c r="AA497" s="367"/>
      <c r="AB497" s="367"/>
    </row>
    <row r="498" spans="2:28" ht="16.5" customHeight="1" x14ac:dyDescent="0.4">
      <c r="B498" s="274">
        <v>7</v>
      </c>
      <c r="C498" s="460">
        <v>45</v>
      </c>
      <c r="D498" s="334">
        <v>0</v>
      </c>
      <c r="E498" s="334">
        <f t="shared" si="53"/>
        <v>0</v>
      </c>
      <c r="F498" s="461">
        <f t="shared" si="54"/>
        <v>2.3E-2</v>
      </c>
      <c r="G498" s="462">
        <f t="shared" si="55"/>
        <v>0</v>
      </c>
      <c r="H498" s="367"/>
      <c r="I498" s="367"/>
      <c r="J498" s="367"/>
      <c r="K498" s="367"/>
      <c r="L498" s="367"/>
      <c r="M498" s="367"/>
      <c r="N498" s="367"/>
      <c r="O498" s="367"/>
      <c r="P498" s="367"/>
      <c r="Q498" s="367"/>
      <c r="R498" s="367"/>
      <c r="S498" s="367"/>
      <c r="T498" s="367"/>
      <c r="U498" s="367"/>
      <c r="V498" s="367"/>
      <c r="W498" s="367"/>
      <c r="X498" s="367"/>
      <c r="Y498" s="367"/>
      <c r="Z498" s="367"/>
      <c r="AA498" s="367"/>
      <c r="AB498" s="367"/>
    </row>
    <row r="499" spans="2:28" ht="16.5" customHeight="1" x14ac:dyDescent="0.4">
      <c r="B499" s="274">
        <v>8</v>
      </c>
      <c r="C499" s="460">
        <v>45</v>
      </c>
      <c r="D499" s="334">
        <v>0</v>
      </c>
      <c r="E499" s="334">
        <f t="shared" si="53"/>
        <v>0</v>
      </c>
      <c r="F499" s="461">
        <f t="shared" si="54"/>
        <v>2.3E-2</v>
      </c>
      <c r="G499" s="462">
        <f t="shared" si="55"/>
        <v>0</v>
      </c>
      <c r="H499" s="367"/>
      <c r="I499" s="367"/>
      <c r="J499" s="367"/>
      <c r="K499" s="367"/>
      <c r="L499" s="367"/>
      <c r="M499" s="367"/>
      <c r="N499" s="367"/>
      <c r="O499" s="367"/>
      <c r="P499" s="367"/>
      <c r="Q499" s="367"/>
      <c r="R499" s="367"/>
      <c r="S499" s="367"/>
      <c r="T499" s="367"/>
      <c r="U499" s="367"/>
      <c r="V499" s="367"/>
      <c r="W499" s="367"/>
      <c r="X499" s="367"/>
      <c r="Y499" s="367"/>
      <c r="Z499" s="367"/>
      <c r="AA499" s="367"/>
      <c r="AB499" s="367"/>
    </row>
    <row r="500" spans="2:28" ht="16.5" customHeight="1" x14ac:dyDescent="0.4">
      <c r="B500" s="274">
        <v>9</v>
      </c>
      <c r="C500" s="460">
        <v>45</v>
      </c>
      <c r="D500" s="334">
        <v>0</v>
      </c>
      <c r="E500" s="334">
        <f t="shared" si="53"/>
        <v>0</v>
      </c>
      <c r="F500" s="461">
        <f t="shared" si="54"/>
        <v>2.3E-2</v>
      </c>
      <c r="G500" s="462">
        <f t="shared" si="55"/>
        <v>0</v>
      </c>
      <c r="H500" s="367"/>
      <c r="I500" s="367"/>
      <c r="J500" s="367"/>
      <c r="K500" s="367"/>
      <c r="L500" s="367"/>
      <c r="M500" s="367"/>
      <c r="N500" s="367"/>
      <c r="O500" s="367"/>
      <c r="P500" s="367"/>
      <c r="Q500" s="367"/>
      <c r="R500" s="367"/>
      <c r="S500" s="367"/>
      <c r="T500" s="367"/>
      <c r="U500" s="367"/>
      <c r="V500" s="367"/>
      <c r="W500" s="367"/>
      <c r="X500" s="367"/>
      <c r="Y500" s="367"/>
      <c r="Z500" s="367"/>
      <c r="AA500" s="367"/>
      <c r="AB500" s="367"/>
    </row>
    <row r="501" spans="2:28" ht="16.5" customHeight="1" x14ac:dyDescent="0.4">
      <c r="B501" s="274">
        <v>10</v>
      </c>
      <c r="C501" s="460">
        <v>45</v>
      </c>
      <c r="D501" s="334">
        <v>0</v>
      </c>
      <c r="E501" s="334">
        <f t="shared" si="53"/>
        <v>0</v>
      </c>
      <c r="F501" s="461">
        <f t="shared" si="54"/>
        <v>2.3E-2</v>
      </c>
      <c r="G501" s="462">
        <f t="shared" si="55"/>
        <v>0</v>
      </c>
      <c r="H501" s="367"/>
      <c r="I501" s="367"/>
      <c r="J501" s="367"/>
      <c r="K501" s="367"/>
      <c r="L501" s="367"/>
      <c r="M501" s="367"/>
      <c r="N501" s="367"/>
      <c r="O501" s="367"/>
      <c r="P501" s="367"/>
      <c r="Q501" s="367"/>
      <c r="R501" s="367"/>
      <c r="S501" s="367"/>
      <c r="T501" s="367"/>
      <c r="U501" s="367"/>
      <c r="V501" s="367"/>
      <c r="W501" s="367"/>
      <c r="X501" s="367"/>
      <c r="Y501" s="367"/>
      <c r="Z501" s="367"/>
      <c r="AA501" s="367"/>
      <c r="AB501" s="367"/>
    </row>
    <row r="502" spans="2:28" ht="16.5" customHeight="1" x14ac:dyDescent="0.4">
      <c r="B502" s="274">
        <v>11</v>
      </c>
      <c r="C502" s="460">
        <v>45</v>
      </c>
      <c r="D502" s="334">
        <v>0</v>
      </c>
      <c r="E502" s="334">
        <f t="shared" si="53"/>
        <v>0</v>
      </c>
      <c r="F502" s="461">
        <f t="shared" si="54"/>
        <v>2.3E-2</v>
      </c>
      <c r="G502" s="462">
        <f t="shared" si="55"/>
        <v>0</v>
      </c>
      <c r="H502" s="367"/>
      <c r="I502" s="367"/>
      <c r="J502" s="367"/>
      <c r="K502" s="367"/>
      <c r="L502" s="367"/>
      <c r="M502" s="367"/>
      <c r="N502" s="367"/>
      <c r="O502" s="367"/>
      <c r="P502" s="367"/>
      <c r="Q502" s="367"/>
      <c r="R502" s="367"/>
      <c r="S502" s="367"/>
      <c r="T502" s="367"/>
      <c r="U502" s="367"/>
      <c r="V502" s="367"/>
      <c r="W502" s="367"/>
      <c r="X502" s="367"/>
      <c r="Y502" s="367"/>
      <c r="Z502" s="367"/>
      <c r="AA502" s="367"/>
      <c r="AB502" s="367"/>
    </row>
    <row r="503" spans="2:28" ht="16.5" customHeight="1" x14ac:dyDescent="0.4">
      <c r="B503" s="274">
        <v>12</v>
      </c>
      <c r="C503" s="460">
        <v>45</v>
      </c>
      <c r="D503" s="334">
        <v>0</v>
      </c>
      <c r="E503" s="334">
        <f t="shared" si="53"/>
        <v>0</v>
      </c>
      <c r="F503" s="461">
        <f t="shared" si="54"/>
        <v>2.3E-2</v>
      </c>
      <c r="G503" s="462">
        <f t="shared" si="55"/>
        <v>0</v>
      </c>
      <c r="H503" s="367"/>
      <c r="I503" s="367"/>
      <c r="J503" s="367"/>
      <c r="K503" s="367"/>
      <c r="L503" s="367"/>
      <c r="M503" s="367"/>
      <c r="N503" s="367"/>
      <c r="O503" s="367"/>
      <c r="P503" s="367"/>
      <c r="Q503" s="367"/>
      <c r="R503" s="367"/>
      <c r="S503" s="367"/>
      <c r="T503" s="367"/>
      <c r="U503" s="367"/>
      <c r="V503" s="367"/>
      <c r="W503" s="367"/>
      <c r="X503" s="367"/>
      <c r="Y503" s="367"/>
      <c r="Z503" s="367"/>
      <c r="AA503" s="367"/>
      <c r="AB503" s="367"/>
    </row>
    <row r="504" spans="2:28" ht="16.5" customHeight="1" x14ac:dyDescent="0.4">
      <c r="B504" s="274">
        <v>13</v>
      </c>
      <c r="C504" s="460">
        <v>45</v>
      </c>
      <c r="D504" s="334">
        <v>0</v>
      </c>
      <c r="E504" s="334">
        <f t="shared" si="53"/>
        <v>0</v>
      </c>
      <c r="F504" s="461">
        <f t="shared" si="54"/>
        <v>2.3E-2</v>
      </c>
      <c r="G504" s="462">
        <f t="shared" si="55"/>
        <v>0</v>
      </c>
      <c r="H504" s="367"/>
      <c r="I504" s="367"/>
      <c r="J504" s="367"/>
      <c r="K504" s="367"/>
      <c r="L504" s="367"/>
      <c r="M504" s="367"/>
      <c r="N504" s="367"/>
      <c r="O504" s="367"/>
      <c r="P504" s="367"/>
      <c r="Q504" s="367"/>
      <c r="R504" s="367"/>
      <c r="S504" s="367"/>
      <c r="T504" s="367"/>
      <c r="U504" s="367"/>
      <c r="V504" s="367"/>
      <c r="W504" s="367"/>
      <c r="X504" s="367"/>
      <c r="Y504" s="367"/>
      <c r="Z504" s="367"/>
      <c r="AA504" s="367"/>
      <c r="AB504" s="367"/>
    </row>
    <row r="505" spans="2:28" ht="16.5" customHeight="1" x14ac:dyDescent="0.4">
      <c r="B505" s="274">
        <v>14</v>
      </c>
      <c r="C505" s="460">
        <v>45</v>
      </c>
      <c r="D505" s="334">
        <v>0</v>
      </c>
      <c r="E505" s="334">
        <f t="shared" si="53"/>
        <v>0</v>
      </c>
      <c r="F505" s="461">
        <f t="shared" si="54"/>
        <v>2.3E-2</v>
      </c>
      <c r="G505" s="462">
        <f t="shared" si="55"/>
        <v>0</v>
      </c>
      <c r="H505" s="367"/>
      <c r="I505" s="367"/>
      <c r="J505" s="367"/>
      <c r="K505" s="367"/>
      <c r="L505" s="367"/>
      <c r="M505" s="367"/>
      <c r="N505" s="367"/>
      <c r="O505" s="367"/>
      <c r="P505" s="367"/>
      <c r="Q505" s="367"/>
      <c r="R505" s="367"/>
      <c r="S505" s="367"/>
      <c r="T505" s="367"/>
      <c r="U505" s="367"/>
      <c r="V505" s="367"/>
      <c r="W505" s="367"/>
      <c r="X505" s="367"/>
      <c r="Y505" s="367"/>
      <c r="Z505" s="367"/>
      <c r="AA505" s="367"/>
      <c r="AB505" s="367"/>
    </row>
    <row r="506" spans="2:28" ht="16.5" customHeight="1" x14ac:dyDescent="0.4">
      <c r="B506" s="274">
        <v>15</v>
      </c>
      <c r="C506" s="460">
        <v>45</v>
      </c>
      <c r="D506" s="334">
        <v>0</v>
      </c>
      <c r="E506" s="334">
        <f t="shared" si="53"/>
        <v>0</v>
      </c>
      <c r="F506" s="461">
        <f t="shared" si="54"/>
        <v>2.3E-2</v>
      </c>
      <c r="G506" s="462">
        <f t="shared" si="55"/>
        <v>0</v>
      </c>
      <c r="H506" s="367"/>
      <c r="I506" s="367"/>
      <c r="J506" s="367"/>
      <c r="K506" s="367"/>
      <c r="L506" s="367"/>
      <c r="M506" s="367"/>
      <c r="N506" s="367"/>
      <c r="O506" s="367"/>
      <c r="P506" s="367"/>
      <c r="Q506" s="367"/>
      <c r="R506" s="367"/>
      <c r="S506" s="367"/>
      <c r="T506" s="367"/>
      <c r="U506" s="367"/>
      <c r="V506" s="367"/>
      <c r="W506" s="367"/>
      <c r="X506" s="367"/>
      <c r="Y506" s="367"/>
      <c r="Z506" s="367"/>
      <c r="AA506" s="367"/>
      <c r="AB506" s="367"/>
    </row>
    <row r="507" spans="2:28" ht="16.5" customHeight="1" x14ac:dyDescent="0.4">
      <c r="B507" s="274">
        <v>16</v>
      </c>
      <c r="C507" s="460">
        <v>45</v>
      </c>
      <c r="D507" s="334">
        <v>0</v>
      </c>
      <c r="E507" s="334">
        <f t="shared" si="53"/>
        <v>0</v>
      </c>
      <c r="F507" s="461">
        <f t="shared" si="54"/>
        <v>2.3E-2</v>
      </c>
      <c r="G507" s="462">
        <f t="shared" si="55"/>
        <v>0</v>
      </c>
      <c r="H507" s="367"/>
      <c r="I507" s="367"/>
      <c r="J507" s="367"/>
      <c r="K507" s="367"/>
      <c r="L507" s="367"/>
      <c r="M507" s="367"/>
      <c r="N507" s="367"/>
      <c r="O507" s="367"/>
      <c r="P507" s="367"/>
      <c r="Q507" s="367"/>
      <c r="R507" s="367"/>
      <c r="S507" s="367"/>
      <c r="T507" s="367"/>
      <c r="U507" s="367"/>
      <c r="V507" s="367"/>
      <c r="W507" s="367"/>
      <c r="X507" s="367"/>
      <c r="Y507" s="367"/>
      <c r="Z507" s="367"/>
      <c r="AA507" s="367"/>
      <c r="AB507" s="367"/>
    </row>
    <row r="508" spans="2:28" ht="16.5" customHeight="1" x14ac:dyDescent="0.4">
      <c r="B508" s="274">
        <v>17</v>
      </c>
      <c r="C508" s="460">
        <v>45</v>
      </c>
      <c r="D508" s="334">
        <v>0</v>
      </c>
      <c r="E508" s="334">
        <f t="shared" si="53"/>
        <v>0</v>
      </c>
      <c r="F508" s="461">
        <f t="shared" si="54"/>
        <v>2.3E-2</v>
      </c>
      <c r="G508" s="462">
        <f t="shared" si="55"/>
        <v>0</v>
      </c>
      <c r="H508" s="367"/>
      <c r="I508" s="367"/>
      <c r="J508" s="367"/>
      <c r="K508" s="367"/>
      <c r="L508" s="367"/>
      <c r="M508" s="367"/>
      <c r="N508" s="367"/>
      <c r="O508" s="367"/>
      <c r="P508" s="367"/>
      <c r="Q508" s="367"/>
      <c r="R508" s="367"/>
      <c r="S508" s="367"/>
      <c r="T508" s="367"/>
      <c r="U508" s="367"/>
      <c r="V508" s="367"/>
      <c r="W508" s="367"/>
      <c r="X508" s="367"/>
      <c r="Y508" s="367"/>
      <c r="Z508" s="367"/>
      <c r="AA508" s="367"/>
      <c r="AB508" s="367"/>
    </row>
    <row r="509" spans="2:28" ht="16.5" customHeight="1" x14ac:dyDescent="0.4">
      <c r="B509" s="274">
        <v>18</v>
      </c>
      <c r="C509" s="460">
        <v>45</v>
      </c>
      <c r="D509" s="334">
        <v>0</v>
      </c>
      <c r="E509" s="334">
        <f t="shared" si="53"/>
        <v>0</v>
      </c>
      <c r="F509" s="461">
        <f t="shared" si="54"/>
        <v>2.3E-2</v>
      </c>
      <c r="G509" s="462">
        <f t="shared" si="55"/>
        <v>0</v>
      </c>
      <c r="H509" s="367"/>
      <c r="I509" s="367"/>
      <c r="J509" s="367"/>
      <c r="K509" s="367"/>
      <c r="L509" s="367"/>
      <c r="M509" s="367"/>
      <c r="N509" s="367"/>
      <c r="O509" s="367"/>
      <c r="P509" s="367"/>
      <c r="Q509" s="367"/>
      <c r="R509" s="367"/>
      <c r="S509" s="367"/>
      <c r="T509" s="367"/>
      <c r="U509" s="367"/>
      <c r="V509" s="367"/>
      <c r="W509" s="367"/>
      <c r="X509" s="367"/>
      <c r="Y509" s="367"/>
      <c r="Z509" s="367"/>
      <c r="AA509" s="367"/>
      <c r="AB509" s="367"/>
    </row>
    <row r="510" spans="2:28" ht="16.5" customHeight="1" x14ac:dyDescent="0.4">
      <c r="B510" s="274">
        <v>19</v>
      </c>
      <c r="C510" s="460">
        <v>45</v>
      </c>
      <c r="D510" s="334">
        <v>0</v>
      </c>
      <c r="E510" s="334">
        <f t="shared" si="53"/>
        <v>0</v>
      </c>
      <c r="F510" s="461">
        <f t="shared" si="54"/>
        <v>2.3E-2</v>
      </c>
      <c r="G510" s="462">
        <f t="shared" si="55"/>
        <v>0</v>
      </c>
      <c r="H510" s="367"/>
      <c r="I510" s="367"/>
      <c r="J510" s="367"/>
      <c r="K510" s="367"/>
      <c r="L510" s="367"/>
      <c r="M510" s="367"/>
      <c r="N510" s="367"/>
      <c r="O510" s="367"/>
      <c r="P510" s="367"/>
      <c r="Q510" s="367"/>
      <c r="R510" s="367"/>
      <c r="S510" s="367"/>
      <c r="T510" s="367"/>
      <c r="U510" s="367"/>
      <c r="V510" s="367"/>
      <c r="W510" s="367"/>
      <c r="X510" s="367"/>
      <c r="Y510" s="367"/>
      <c r="Z510" s="367"/>
      <c r="AA510" s="367"/>
      <c r="AB510" s="367"/>
    </row>
    <row r="511" spans="2:28" ht="16.5" customHeight="1" x14ac:dyDescent="0.4">
      <c r="B511" s="274">
        <v>20</v>
      </c>
      <c r="C511" s="460">
        <v>45</v>
      </c>
      <c r="D511" s="334">
        <v>0</v>
      </c>
      <c r="E511" s="334">
        <f t="shared" si="53"/>
        <v>0</v>
      </c>
      <c r="F511" s="461">
        <f t="shared" si="54"/>
        <v>2.3E-2</v>
      </c>
      <c r="G511" s="462">
        <f t="shared" si="55"/>
        <v>0</v>
      </c>
      <c r="H511" s="367"/>
      <c r="I511" s="367"/>
      <c r="J511" s="367"/>
      <c r="K511" s="367"/>
      <c r="L511" s="367"/>
      <c r="M511" s="367"/>
      <c r="N511" s="367"/>
      <c r="O511" s="367"/>
      <c r="P511" s="367"/>
      <c r="Q511" s="367"/>
      <c r="R511" s="367"/>
      <c r="S511" s="367"/>
      <c r="T511" s="367"/>
      <c r="U511" s="367"/>
      <c r="V511" s="367"/>
      <c r="W511" s="367"/>
      <c r="X511" s="367"/>
      <c r="Y511" s="367"/>
      <c r="Z511" s="367"/>
      <c r="AA511" s="367"/>
      <c r="AB511" s="367"/>
    </row>
    <row r="512" spans="2:28" ht="16.5" customHeight="1" x14ac:dyDescent="0.4">
      <c r="B512" s="274">
        <v>21</v>
      </c>
      <c r="C512" s="460">
        <v>45</v>
      </c>
      <c r="D512" s="334">
        <v>0</v>
      </c>
      <c r="E512" s="334">
        <f t="shared" si="53"/>
        <v>0</v>
      </c>
      <c r="F512" s="461">
        <f t="shared" si="54"/>
        <v>2.3E-2</v>
      </c>
      <c r="G512" s="462">
        <f t="shared" si="55"/>
        <v>0</v>
      </c>
      <c r="H512" s="367"/>
      <c r="I512" s="367"/>
      <c r="J512" s="367"/>
      <c r="K512" s="367"/>
      <c r="L512" s="367"/>
      <c r="M512" s="367"/>
      <c r="N512" s="367"/>
      <c r="O512" s="367"/>
      <c r="P512" s="367"/>
      <c r="Q512" s="367"/>
      <c r="R512" s="367"/>
      <c r="S512" s="367"/>
      <c r="T512" s="367"/>
      <c r="U512" s="367"/>
      <c r="V512" s="367"/>
      <c r="W512" s="367"/>
      <c r="X512" s="367"/>
      <c r="Y512" s="367"/>
      <c r="Z512" s="367"/>
      <c r="AA512" s="367"/>
      <c r="AB512" s="367"/>
    </row>
    <row r="513" spans="1:28" ht="16.5" customHeight="1" x14ac:dyDescent="0.4">
      <c r="B513" s="274">
        <v>22</v>
      </c>
      <c r="C513" s="460">
        <v>45</v>
      </c>
      <c r="D513" s="334">
        <v>0</v>
      </c>
      <c r="E513" s="334">
        <f t="shared" si="53"/>
        <v>0</v>
      </c>
      <c r="F513" s="461">
        <f t="shared" si="54"/>
        <v>2.3E-2</v>
      </c>
      <c r="G513" s="462">
        <f t="shared" si="55"/>
        <v>0</v>
      </c>
      <c r="H513" s="367"/>
      <c r="I513" s="367"/>
      <c r="J513" s="367"/>
      <c r="K513" s="367"/>
      <c r="L513" s="367"/>
      <c r="M513" s="367"/>
      <c r="N513" s="367"/>
      <c r="O513" s="367"/>
      <c r="P513" s="367"/>
      <c r="Q513" s="367"/>
      <c r="R513" s="367"/>
      <c r="S513" s="367"/>
      <c r="T513" s="367"/>
      <c r="U513" s="367"/>
      <c r="V513" s="367"/>
      <c r="W513" s="367"/>
      <c r="X513" s="367"/>
      <c r="Y513" s="367"/>
      <c r="Z513" s="367"/>
      <c r="AA513" s="367"/>
      <c r="AB513" s="367"/>
    </row>
    <row r="514" spans="1:28" ht="16.5" customHeight="1" x14ac:dyDescent="0.4">
      <c r="B514" s="457" t="s">
        <v>735</v>
      </c>
      <c r="C514" s="375"/>
      <c r="D514" s="375"/>
      <c r="E514" s="375"/>
      <c r="F514" s="375"/>
      <c r="G514" s="375"/>
      <c r="H514" s="367"/>
      <c r="I514" s="367"/>
      <c r="J514" s="367"/>
      <c r="K514" s="367"/>
      <c r="L514" s="367"/>
      <c r="M514" s="367"/>
      <c r="N514" s="367"/>
      <c r="O514" s="367"/>
      <c r="P514" s="367"/>
      <c r="Q514" s="367"/>
      <c r="R514" s="367"/>
      <c r="S514" s="367"/>
      <c r="T514" s="367"/>
      <c r="U514" s="367"/>
      <c r="V514" s="367"/>
      <c r="W514" s="367"/>
      <c r="X514" s="367"/>
      <c r="Y514" s="367"/>
      <c r="Z514" s="367"/>
      <c r="AA514" s="367"/>
      <c r="AB514" s="367"/>
    </row>
    <row r="515" spans="1:28" ht="16.5" customHeight="1" x14ac:dyDescent="0.4">
      <c r="B515" s="457" t="s">
        <v>736</v>
      </c>
      <c r="C515" s="375"/>
      <c r="D515" s="375"/>
      <c r="E515" s="375"/>
      <c r="F515" s="375"/>
      <c r="G515" s="375"/>
      <c r="H515" s="367"/>
      <c r="I515" s="367"/>
      <c r="J515" s="367"/>
      <c r="K515" s="367"/>
      <c r="L515" s="367"/>
      <c r="M515" s="367"/>
      <c r="N515" s="367"/>
      <c r="O515" s="367"/>
      <c r="P515" s="367"/>
      <c r="Q515" s="367"/>
      <c r="R515" s="367"/>
      <c r="S515" s="367"/>
      <c r="T515" s="367"/>
      <c r="U515" s="367"/>
      <c r="V515" s="367"/>
      <c r="W515" s="367"/>
      <c r="X515" s="367"/>
      <c r="Y515" s="367"/>
      <c r="Z515" s="367"/>
      <c r="AA515" s="367"/>
      <c r="AB515" s="367"/>
    </row>
    <row r="516" spans="1:28" ht="16.5" customHeight="1" x14ac:dyDescent="0.4">
      <c r="H516" s="66"/>
      <c r="I516" s="66"/>
      <c r="J516" s="66"/>
      <c r="K516" s="66"/>
    </row>
    <row r="517" spans="1:28" ht="16.5" customHeight="1" x14ac:dyDescent="0.4">
      <c r="B517" s="453"/>
      <c r="C517" s="454"/>
      <c r="D517" s="464"/>
      <c r="E517" s="464"/>
      <c r="F517" s="464"/>
      <c r="G517" s="455"/>
      <c r="H517" s="454"/>
      <c r="I517" s="454"/>
      <c r="J517" s="454"/>
      <c r="K517" s="456"/>
      <c r="L517" s="456"/>
      <c r="M517" s="456"/>
      <c r="N517" s="456"/>
      <c r="O517" s="456"/>
      <c r="P517" s="454"/>
      <c r="Q517" s="456"/>
      <c r="R517" s="456"/>
      <c r="S517" s="456"/>
      <c r="T517" s="456"/>
      <c r="U517" s="454"/>
      <c r="V517" s="454"/>
      <c r="W517" s="454"/>
      <c r="X517" s="454"/>
      <c r="Y517" s="454"/>
      <c r="Z517" s="454"/>
      <c r="AA517" s="454"/>
      <c r="AB517" s="454"/>
    </row>
    <row r="519" spans="1:28" ht="16.5" customHeight="1" x14ac:dyDescent="0.4">
      <c r="AB519" s="445" t="s">
        <v>766</v>
      </c>
    </row>
    <row r="520" spans="1:28" ht="16.5" customHeight="1" x14ac:dyDescent="0.4">
      <c r="A520" s="39">
        <v>19</v>
      </c>
      <c r="B520" s="417" t="s">
        <v>682</v>
      </c>
      <c r="C520" s="417" t="s">
        <v>1</v>
      </c>
      <c r="D520" s="448" t="s">
        <v>408</v>
      </c>
      <c r="E520" s="448" t="s">
        <v>643</v>
      </c>
      <c r="F520" s="459" t="s">
        <v>680</v>
      </c>
      <c r="G520" s="300" t="s">
        <v>681</v>
      </c>
      <c r="H520" s="300">
        <v>3</v>
      </c>
      <c r="I520" s="300">
        <v>4</v>
      </c>
      <c r="J520" s="300">
        <v>5</v>
      </c>
      <c r="K520" s="300">
        <v>6</v>
      </c>
      <c r="L520" s="300">
        <v>7</v>
      </c>
      <c r="M520" s="300">
        <v>8</v>
      </c>
      <c r="N520" s="300">
        <v>9</v>
      </c>
      <c r="O520" s="300">
        <v>10</v>
      </c>
      <c r="P520" s="300">
        <v>11</v>
      </c>
      <c r="Q520" s="300">
        <v>12</v>
      </c>
      <c r="R520" s="300">
        <v>13</v>
      </c>
      <c r="S520" s="300">
        <v>14</v>
      </c>
      <c r="T520" s="300">
        <v>15</v>
      </c>
      <c r="U520" s="300">
        <v>16</v>
      </c>
      <c r="V520" s="300">
        <v>17</v>
      </c>
      <c r="W520" s="300">
        <v>18</v>
      </c>
      <c r="X520" s="300">
        <v>19</v>
      </c>
      <c r="Y520" s="300">
        <v>20</v>
      </c>
      <c r="Z520" s="300">
        <v>21</v>
      </c>
      <c r="AA520" s="300">
        <v>22</v>
      </c>
      <c r="AB520" s="438" t="s">
        <v>767</v>
      </c>
    </row>
    <row r="521" spans="1:28" ht="16.5" customHeight="1" x14ac:dyDescent="0.4">
      <c r="B521" s="274">
        <v>3</v>
      </c>
      <c r="C521" s="460">
        <v>50</v>
      </c>
      <c r="D521" s="334">
        <f t="array" ref="D521:D540">TRANSPOSE(C24:V24)</f>
        <v>0</v>
      </c>
      <c r="E521" s="334">
        <f t="shared" ref="E521:E540" si="56">ROUNDDOWN($C$32*D521,0)</f>
        <v>0</v>
      </c>
      <c r="F521" s="461">
        <f t="shared" ref="F521:F540" si="57">ROUNDUP(1/C521,3)</f>
        <v>0.02</v>
      </c>
      <c r="G521" s="462">
        <f>ROUND(E521*F521,0)</f>
        <v>0</v>
      </c>
      <c r="H521" s="367"/>
      <c r="I521" s="367"/>
      <c r="J521" s="367"/>
      <c r="K521" s="367"/>
      <c r="L521" s="367"/>
      <c r="M521" s="367"/>
      <c r="N521" s="367"/>
      <c r="O521" s="367"/>
      <c r="P521" s="367"/>
      <c r="Q521" s="367"/>
      <c r="R521" s="367"/>
      <c r="S521" s="367"/>
      <c r="T521" s="367"/>
      <c r="U521" s="367"/>
      <c r="V521" s="367"/>
      <c r="W521" s="367"/>
      <c r="X521" s="367"/>
      <c r="Y521" s="367"/>
      <c r="Z521" s="367"/>
      <c r="AA521" s="367"/>
      <c r="AB521" s="367"/>
    </row>
    <row r="522" spans="1:28" ht="16.5" customHeight="1" x14ac:dyDescent="0.4">
      <c r="B522" s="274">
        <v>4</v>
      </c>
      <c r="C522" s="460">
        <v>50</v>
      </c>
      <c r="D522" s="334">
        <v>0</v>
      </c>
      <c r="E522" s="334">
        <f t="shared" si="56"/>
        <v>0</v>
      </c>
      <c r="F522" s="461">
        <f t="shared" si="57"/>
        <v>0.02</v>
      </c>
      <c r="G522" s="462">
        <f t="shared" ref="G522:G540" si="58">ROUND(E522*F522,0)</f>
        <v>0</v>
      </c>
      <c r="H522" s="367"/>
      <c r="I522" s="367"/>
      <c r="J522" s="367"/>
      <c r="K522" s="367"/>
      <c r="L522" s="367"/>
      <c r="M522" s="367"/>
      <c r="N522" s="367"/>
      <c r="O522" s="367"/>
      <c r="P522" s="367"/>
      <c r="Q522" s="367"/>
      <c r="R522" s="367"/>
      <c r="S522" s="367"/>
      <c r="T522" s="367"/>
      <c r="U522" s="367"/>
      <c r="V522" s="367"/>
      <c r="W522" s="367"/>
      <c r="X522" s="367"/>
      <c r="Y522" s="367"/>
      <c r="Z522" s="367"/>
      <c r="AA522" s="367"/>
      <c r="AB522" s="367"/>
    </row>
    <row r="523" spans="1:28" ht="16.5" customHeight="1" x14ac:dyDescent="0.4">
      <c r="B523" s="274">
        <v>5</v>
      </c>
      <c r="C523" s="460">
        <v>50</v>
      </c>
      <c r="D523" s="334">
        <v>0</v>
      </c>
      <c r="E523" s="334">
        <f t="shared" si="56"/>
        <v>0</v>
      </c>
      <c r="F523" s="461">
        <f t="shared" si="57"/>
        <v>0.02</v>
      </c>
      <c r="G523" s="462">
        <f t="shared" si="58"/>
        <v>0</v>
      </c>
      <c r="H523" s="367"/>
      <c r="I523" s="367"/>
      <c r="J523" s="367"/>
      <c r="K523" s="367"/>
      <c r="L523" s="367"/>
      <c r="M523" s="367"/>
      <c r="N523" s="367"/>
      <c r="O523" s="367"/>
      <c r="P523" s="367"/>
      <c r="Q523" s="367"/>
      <c r="R523" s="367"/>
      <c r="S523" s="367"/>
      <c r="T523" s="367"/>
      <c r="U523" s="367"/>
      <c r="V523" s="367"/>
      <c r="W523" s="367"/>
      <c r="X523" s="367"/>
      <c r="Y523" s="367"/>
      <c r="Z523" s="367"/>
      <c r="AA523" s="367"/>
      <c r="AB523" s="367"/>
    </row>
    <row r="524" spans="1:28" ht="16.5" customHeight="1" x14ac:dyDescent="0.4">
      <c r="B524" s="274">
        <v>6</v>
      </c>
      <c r="C524" s="460">
        <v>50</v>
      </c>
      <c r="D524" s="334">
        <v>0</v>
      </c>
      <c r="E524" s="334">
        <f t="shared" si="56"/>
        <v>0</v>
      </c>
      <c r="F524" s="461">
        <f t="shared" si="57"/>
        <v>0.02</v>
      </c>
      <c r="G524" s="462">
        <f t="shared" si="58"/>
        <v>0</v>
      </c>
      <c r="H524" s="367"/>
      <c r="I524" s="367"/>
      <c r="J524" s="367"/>
      <c r="K524" s="367"/>
      <c r="L524" s="367"/>
      <c r="M524" s="367"/>
      <c r="N524" s="367"/>
      <c r="O524" s="367"/>
      <c r="P524" s="367"/>
      <c r="Q524" s="367"/>
      <c r="R524" s="367"/>
      <c r="S524" s="367"/>
      <c r="T524" s="367"/>
      <c r="U524" s="367"/>
      <c r="V524" s="367"/>
      <c r="W524" s="367"/>
      <c r="X524" s="367"/>
      <c r="Y524" s="367"/>
      <c r="Z524" s="367"/>
      <c r="AA524" s="367"/>
      <c r="AB524" s="367"/>
    </row>
    <row r="525" spans="1:28" ht="16.5" customHeight="1" x14ac:dyDescent="0.4">
      <c r="B525" s="274">
        <v>7</v>
      </c>
      <c r="C525" s="460">
        <v>50</v>
      </c>
      <c r="D525" s="334">
        <v>0</v>
      </c>
      <c r="E525" s="334">
        <f t="shared" si="56"/>
        <v>0</v>
      </c>
      <c r="F525" s="461">
        <f t="shared" si="57"/>
        <v>0.02</v>
      </c>
      <c r="G525" s="462">
        <f t="shared" si="58"/>
        <v>0</v>
      </c>
      <c r="H525" s="367"/>
      <c r="I525" s="367"/>
      <c r="J525" s="367"/>
      <c r="K525" s="367"/>
      <c r="L525" s="367"/>
      <c r="M525" s="367"/>
      <c r="N525" s="367"/>
      <c r="O525" s="367"/>
      <c r="P525" s="367"/>
      <c r="Q525" s="367"/>
      <c r="R525" s="367"/>
      <c r="S525" s="367"/>
      <c r="T525" s="367"/>
      <c r="U525" s="367"/>
      <c r="V525" s="367"/>
      <c r="W525" s="367"/>
      <c r="X525" s="367"/>
      <c r="Y525" s="367"/>
      <c r="Z525" s="367"/>
      <c r="AA525" s="367"/>
      <c r="AB525" s="367"/>
    </row>
    <row r="526" spans="1:28" ht="16.5" customHeight="1" x14ac:dyDescent="0.4">
      <c r="B526" s="274">
        <v>8</v>
      </c>
      <c r="C526" s="460">
        <v>50</v>
      </c>
      <c r="D526" s="334">
        <v>0</v>
      </c>
      <c r="E526" s="334">
        <f t="shared" si="56"/>
        <v>0</v>
      </c>
      <c r="F526" s="461">
        <f t="shared" si="57"/>
        <v>0.02</v>
      </c>
      <c r="G526" s="462">
        <f t="shared" si="58"/>
        <v>0</v>
      </c>
      <c r="H526" s="367"/>
      <c r="I526" s="367"/>
      <c r="J526" s="367"/>
      <c r="K526" s="367"/>
      <c r="L526" s="367"/>
      <c r="M526" s="367"/>
      <c r="N526" s="367"/>
      <c r="O526" s="367"/>
      <c r="P526" s="367"/>
      <c r="Q526" s="367"/>
      <c r="R526" s="367"/>
      <c r="S526" s="367"/>
      <c r="T526" s="367"/>
      <c r="U526" s="367"/>
      <c r="V526" s="367"/>
      <c r="W526" s="367"/>
      <c r="X526" s="367"/>
      <c r="Y526" s="367"/>
      <c r="Z526" s="367"/>
      <c r="AA526" s="367"/>
      <c r="AB526" s="367"/>
    </row>
    <row r="527" spans="1:28" ht="16.5" customHeight="1" x14ac:dyDescent="0.4">
      <c r="B527" s="274">
        <v>9</v>
      </c>
      <c r="C527" s="460">
        <v>50</v>
      </c>
      <c r="D527" s="334">
        <v>0</v>
      </c>
      <c r="E527" s="334">
        <f t="shared" si="56"/>
        <v>0</v>
      </c>
      <c r="F527" s="461">
        <f t="shared" si="57"/>
        <v>0.02</v>
      </c>
      <c r="G527" s="462">
        <f t="shared" si="58"/>
        <v>0</v>
      </c>
      <c r="H527" s="367"/>
      <c r="I527" s="367"/>
      <c r="J527" s="367"/>
      <c r="K527" s="367"/>
      <c r="L527" s="367"/>
      <c r="M527" s="367"/>
      <c r="N527" s="367"/>
      <c r="O527" s="367"/>
      <c r="P527" s="367"/>
      <c r="Q527" s="367"/>
      <c r="R527" s="367"/>
      <c r="S527" s="367"/>
      <c r="T527" s="367"/>
      <c r="U527" s="367"/>
      <c r="V527" s="367"/>
      <c r="W527" s="367"/>
      <c r="X527" s="367"/>
      <c r="Y527" s="367"/>
      <c r="Z527" s="367"/>
      <c r="AA527" s="367"/>
      <c r="AB527" s="367"/>
    </row>
    <row r="528" spans="1:28" ht="16.5" customHeight="1" x14ac:dyDescent="0.4">
      <c r="B528" s="274">
        <v>10</v>
      </c>
      <c r="C528" s="460">
        <v>50</v>
      </c>
      <c r="D528" s="334">
        <v>0</v>
      </c>
      <c r="E528" s="334">
        <f t="shared" si="56"/>
        <v>0</v>
      </c>
      <c r="F528" s="461">
        <f t="shared" si="57"/>
        <v>0.02</v>
      </c>
      <c r="G528" s="462">
        <f t="shared" si="58"/>
        <v>0</v>
      </c>
      <c r="H528" s="367"/>
      <c r="I528" s="367"/>
      <c r="J528" s="367"/>
      <c r="K528" s="367"/>
      <c r="L528" s="367"/>
      <c r="M528" s="367"/>
      <c r="N528" s="367"/>
      <c r="O528" s="367"/>
      <c r="P528" s="367"/>
      <c r="Q528" s="367"/>
      <c r="R528" s="367"/>
      <c r="S528" s="367"/>
      <c r="T528" s="367"/>
      <c r="U528" s="367"/>
      <c r="V528" s="367"/>
      <c r="W528" s="367"/>
      <c r="X528" s="367"/>
      <c r="Y528" s="367"/>
      <c r="Z528" s="367"/>
      <c r="AA528" s="367"/>
      <c r="AB528" s="367"/>
    </row>
    <row r="529" spans="2:28" ht="16.5" customHeight="1" x14ac:dyDescent="0.4">
      <c r="B529" s="274">
        <v>11</v>
      </c>
      <c r="C529" s="460">
        <v>50</v>
      </c>
      <c r="D529" s="334">
        <v>0</v>
      </c>
      <c r="E529" s="334">
        <f t="shared" si="56"/>
        <v>0</v>
      </c>
      <c r="F529" s="461">
        <f t="shared" si="57"/>
        <v>0.02</v>
      </c>
      <c r="G529" s="462">
        <f t="shared" si="58"/>
        <v>0</v>
      </c>
      <c r="H529" s="367"/>
      <c r="I529" s="367"/>
      <c r="J529" s="367"/>
      <c r="K529" s="367"/>
      <c r="L529" s="367"/>
      <c r="M529" s="367"/>
      <c r="N529" s="367"/>
      <c r="O529" s="367"/>
      <c r="P529" s="367"/>
      <c r="Q529" s="367"/>
      <c r="R529" s="367"/>
      <c r="S529" s="367"/>
      <c r="T529" s="367"/>
      <c r="U529" s="367"/>
      <c r="V529" s="367"/>
      <c r="W529" s="367"/>
      <c r="X529" s="367"/>
      <c r="Y529" s="367"/>
      <c r="Z529" s="367"/>
      <c r="AA529" s="367"/>
      <c r="AB529" s="367"/>
    </row>
    <row r="530" spans="2:28" ht="16.5" customHeight="1" x14ac:dyDescent="0.4">
      <c r="B530" s="274">
        <v>12</v>
      </c>
      <c r="C530" s="460">
        <v>50</v>
      </c>
      <c r="D530" s="334">
        <v>0</v>
      </c>
      <c r="E530" s="334">
        <f t="shared" si="56"/>
        <v>0</v>
      </c>
      <c r="F530" s="461">
        <f t="shared" si="57"/>
        <v>0.02</v>
      </c>
      <c r="G530" s="462">
        <f t="shared" si="58"/>
        <v>0</v>
      </c>
      <c r="H530" s="367"/>
      <c r="I530" s="367"/>
      <c r="J530" s="367"/>
      <c r="K530" s="367"/>
      <c r="L530" s="367"/>
      <c r="M530" s="367"/>
      <c r="N530" s="367"/>
      <c r="O530" s="367"/>
      <c r="P530" s="367"/>
      <c r="Q530" s="367"/>
      <c r="R530" s="367"/>
      <c r="S530" s="367"/>
      <c r="T530" s="367"/>
      <c r="U530" s="367"/>
      <c r="V530" s="367"/>
      <c r="W530" s="367"/>
      <c r="X530" s="367"/>
      <c r="Y530" s="367"/>
      <c r="Z530" s="367"/>
      <c r="AA530" s="367"/>
      <c r="AB530" s="367"/>
    </row>
    <row r="531" spans="2:28" ht="16.5" customHeight="1" x14ac:dyDescent="0.4">
      <c r="B531" s="274">
        <v>13</v>
      </c>
      <c r="C531" s="460">
        <v>50</v>
      </c>
      <c r="D531" s="334">
        <v>0</v>
      </c>
      <c r="E531" s="334">
        <f t="shared" si="56"/>
        <v>0</v>
      </c>
      <c r="F531" s="461">
        <f t="shared" si="57"/>
        <v>0.02</v>
      </c>
      <c r="G531" s="462">
        <f t="shared" si="58"/>
        <v>0</v>
      </c>
      <c r="H531" s="367"/>
      <c r="I531" s="367"/>
      <c r="J531" s="367"/>
      <c r="K531" s="367"/>
      <c r="L531" s="367"/>
      <c r="M531" s="367"/>
      <c r="N531" s="367"/>
      <c r="O531" s="367"/>
      <c r="P531" s="367"/>
      <c r="Q531" s="367"/>
      <c r="R531" s="367"/>
      <c r="S531" s="367"/>
      <c r="T531" s="367"/>
      <c r="U531" s="367"/>
      <c r="V531" s="367"/>
      <c r="W531" s="367"/>
      <c r="X531" s="367"/>
      <c r="Y531" s="367"/>
      <c r="Z531" s="367"/>
      <c r="AA531" s="367"/>
      <c r="AB531" s="367"/>
    </row>
    <row r="532" spans="2:28" ht="16.5" customHeight="1" x14ac:dyDescent="0.4">
      <c r="B532" s="274">
        <v>14</v>
      </c>
      <c r="C532" s="460">
        <v>50</v>
      </c>
      <c r="D532" s="334">
        <v>0</v>
      </c>
      <c r="E532" s="334">
        <f t="shared" si="56"/>
        <v>0</v>
      </c>
      <c r="F532" s="461">
        <f t="shared" si="57"/>
        <v>0.02</v>
      </c>
      <c r="G532" s="462">
        <f t="shared" si="58"/>
        <v>0</v>
      </c>
      <c r="H532" s="367"/>
      <c r="I532" s="367"/>
      <c r="J532" s="367"/>
      <c r="K532" s="367"/>
      <c r="L532" s="367"/>
      <c r="M532" s="367"/>
      <c r="N532" s="367"/>
      <c r="O532" s="367"/>
      <c r="P532" s="367"/>
      <c r="Q532" s="367"/>
      <c r="R532" s="367"/>
      <c r="S532" s="367"/>
      <c r="T532" s="367"/>
      <c r="U532" s="367"/>
      <c r="V532" s="367"/>
      <c r="W532" s="367"/>
      <c r="X532" s="367"/>
      <c r="Y532" s="367"/>
      <c r="Z532" s="367"/>
      <c r="AA532" s="367"/>
      <c r="AB532" s="367"/>
    </row>
    <row r="533" spans="2:28" ht="16.5" customHeight="1" x14ac:dyDescent="0.4">
      <c r="B533" s="274">
        <v>15</v>
      </c>
      <c r="C533" s="460">
        <v>50</v>
      </c>
      <c r="D533" s="334">
        <v>0</v>
      </c>
      <c r="E533" s="334">
        <f t="shared" si="56"/>
        <v>0</v>
      </c>
      <c r="F533" s="461">
        <f t="shared" si="57"/>
        <v>0.02</v>
      </c>
      <c r="G533" s="462">
        <f t="shared" si="58"/>
        <v>0</v>
      </c>
      <c r="H533" s="367"/>
      <c r="I533" s="367"/>
      <c r="J533" s="367"/>
      <c r="K533" s="367"/>
      <c r="L533" s="367"/>
      <c r="M533" s="367"/>
      <c r="N533" s="367"/>
      <c r="O533" s="367"/>
      <c r="P533" s="367"/>
      <c r="Q533" s="367"/>
      <c r="R533" s="367"/>
      <c r="S533" s="367"/>
      <c r="T533" s="367"/>
      <c r="U533" s="367"/>
      <c r="V533" s="367"/>
      <c r="W533" s="367"/>
      <c r="X533" s="367"/>
      <c r="Y533" s="367"/>
      <c r="Z533" s="367"/>
      <c r="AA533" s="367"/>
      <c r="AB533" s="367"/>
    </row>
    <row r="534" spans="2:28" ht="16.5" customHeight="1" x14ac:dyDescent="0.4">
      <c r="B534" s="274">
        <v>16</v>
      </c>
      <c r="C534" s="460">
        <v>50</v>
      </c>
      <c r="D534" s="334">
        <v>0</v>
      </c>
      <c r="E534" s="334">
        <f t="shared" si="56"/>
        <v>0</v>
      </c>
      <c r="F534" s="461">
        <f t="shared" si="57"/>
        <v>0.02</v>
      </c>
      <c r="G534" s="462">
        <f t="shared" si="58"/>
        <v>0</v>
      </c>
      <c r="H534" s="367"/>
      <c r="I534" s="367"/>
      <c r="J534" s="367"/>
      <c r="K534" s="367"/>
      <c r="L534" s="367"/>
      <c r="M534" s="367"/>
      <c r="N534" s="367"/>
      <c r="O534" s="367"/>
      <c r="P534" s="367"/>
      <c r="Q534" s="367"/>
      <c r="R534" s="367"/>
      <c r="S534" s="367"/>
      <c r="T534" s="367"/>
      <c r="U534" s="367"/>
      <c r="V534" s="367"/>
      <c r="W534" s="367"/>
      <c r="X534" s="367"/>
      <c r="Y534" s="367"/>
      <c r="Z534" s="367"/>
      <c r="AA534" s="367"/>
      <c r="AB534" s="367"/>
    </row>
    <row r="535" spans="2:28" ht="16.5" customHeight="1" x14ac:dyDescent="0.4">
      <c r="B535" s="274">
        <v>17</v>
      </c>
      <c r="C535" s="460">
        <v>50</v>
      </c>
      <c r="D535" s="334">
        <v>0</v>
      </c>
      <c r="E535" s="334">
        <f t="shared" si="56"/>
        <v>0</v>
      </c>
      <c r="F535" s="461">
        <f t="shared" si="57"/>
        <v>0.02</v>
      </c>
      <c r="G535" s="462">
        <f t="shared" si="58"/>
        <v>0</v>
      </c>
      <c r="H535" s="367"/>
      <c r="I535" s="367"/>
      <c r="J535" s="367"/>
      <c r="K535" s="367"/>
      <c r="L535" s="367"/>
      <c r="M535" s="367"/>
      <c r="N535" s="367"/>
      <c r="O535" s="367"/>
      <c r="P535" s="367"/>
      <c r="Q535" s="367"/>
      <c r="R535" s="367"/>
      <c r="S535" s="367"/>
      <c r="T535" s="367"/>
      <c r="U535" s="367"/>
      <c r="V535" s="367"/>
      <c r="W535" s="367"/>
      <c r="X535" s="367"/>
      <c r="Y535" s="367"/>
      <c r="Z535" s="367"/>
      <c r="AA535" s="367"/>
      <c r="AB535" s="367"/>
    </row>
    <row r="536" spans="2:28" ht="16.5" customHeight="1" x14ac:dyDescent="0.4">
      <c r="B536" s="274">
        <v>18</v>
      </c>
      <c r="C536" s="460">
        <v>50</v>
      </c>
      <c r="D536" s="334">
        <v>0</v>
      </c>
      <c r="E536" s="334">
        <f t="shared" si="56"/>
        <v>0</v>
      </c>
      <c r="F536" s="461">
        <f t="shared" si="57"/>
        <v>0.02</v>
      </c>
      <c r="G536" s="462">
        <f t="shared" si="58"/>
        <v>0</v>
      </c>
      <c r="H536" s="367"/>
      <c r="I536" s="367"/>
      <c r="J536" s="367"/>
      <c r="K536" s="367"/>
      <c r="L536" s="367"/>
      <c r="M536" s="367"/>
      <c r="N536" s="367"/>
      <c r="O536" s="367"/>
      <c r="P536" s="367"/>
      <c r="Q536" s="367"/>
      <c r="R536" s="367"/>
      <c r="S536" s="367"/>
      <c r="T536" s="367"/>
      <c r="U536" s="367"/>
      <c r="V536" s="367"/>
      <c r="W536" s="367"/>
      <c r="X536" s="367"/>
      <c r="Y536" s="367"/>
      <c r="Z536" s="367"/>
      <c r="AA536" s="367"/>
      <c r="AB536" s="367"/>
    </row>
    <row r="537" spans="2:28" ht="16.5" customHeight="1" x14ac:dyDescent="0.4">
      <c r="B537" s="274">
        <v>19</v>
      </c>
      <c r="C537" s="460">
        <v>50</v>
      </c>
      <c r="D537" s="334">
        <v>0</v>
      </c>
      <c r="E537" s="334">
        <f t="shared" si="56"/>
        <v>0</v>
      </c>
      <c r="F537" s="461">
        <f t="shared" si="57"/>
        <v>0.02</v>
      </c>
      <c r="G537" s="462">
        <f t="shared" si="58"/>
        <v>0</v>
      </c>
      <c r="H537" s="367"/>
      <c r="I537" s="367"/>
      <c r="J537" s="367"/>
      <c r="K537" s="367"/>
      <c r="L537" s="367"/>
      <c r="M537" s="367"/>
      <c r="N537" s="367"/>
      <c r="O537" s="367"/>
      <c r="P537" s="367"/>
      <c r="Q537" s="367"/>
      <c r="R537" s="367"/>
      <c r="S537" s="367"/>
      <c r="T537" s="367"/>
      <c r="U537" s="367"/>
      <c r="V537" s="367"/>
      <c r="W537" s="367"/>
      <c r="X537" s="367"/>
      <c r="Y537" s="367"/>
      <c r="Z537" s="367"/>
      <c r="AA537" s="367"/>
      <c r="AB537" s="367"/>
    </row>
    <row r="538" spans="2:28" ht="16.5" customHeight="1" x14ac:dyDescent="0.4">
      <c r="B538" s="274">
        <v>20</v>
      </c>
      <c r="C538" s="460">
        <v>50</v>
      </c>
      <c r="D538" s="334">
        <v>0</v>
      </c>
      <c r="E538" s="334">
        <f t="shared" si="56"/>
        <v>0</v>
      </c>
      <c r="F538" s="461">
        <f t="shared" si="57"/>
        <v>0.02</v>
      </c>
      <c r="G538" s="462">
        <f t="shared" si="58"/>
        <v>0</v>
      </c>
      <c r="H538" s="367"/>
      <c r="I538" s="367"/>
      <c r="J538" s="367"/>
      <c r="K538" s="367"/>
      <c r="L538" s="367"/>
      <c r="M538" s="367"/>
      <c r="N538" s="367"/>
      <c r="O538" s="367"/>
      <c r="P538" s="367"/>
      <c r="Q538" s="367"/>
      <c r="R538" s="367"/>
      <c r="S538" s="367"/>
      <c r="T538" s="367"/>
      <c r="U538" s="367"/>
      <c r="V538" s="367"/>
      <c r="W538" s="367"/>
      <c r="X538" s="367"/>
      <c r="Y538" s="367"/>
      <c r="Z538" s="367"/>
      <c r="AA538" s="367"/>
      <c r="AB538" s="367"/>
    </row>
    <row r="539" spans="2:28" ht="16.5" customHeight="1" x14ac:dyDescent="0.4">
      <c r="B539" s="274">
        <v>21</v>
      </c>
      <c r="C539" s="460">
        <v>50</v>
      </c>
      <c r="D539" s="334">
        <v>0</v>
      </c>
      <c r="E539" s="334">
        <f t="shared" si="56"/>
        <v>0</v>
      </c>
      <c r="F539" s="461">
        <f t="shared" si="57"/>
        <v>0.02</v>
      </c>
      <c r="G539" s="462">
        <f t="shared" si="58"/>
        <v>0</v>
      </c>
      <c r="H539" s="367"/>
      <c r="I539" s="367"/>
      <c r="J539" s="367"/>
      <c r="K539" s="367"/>
      <c r="L539" s="367"/>
      <c r="M539" s="367"/>
      <c r="N539" s="367"/>
      <c r="O539" s="367"/>
      <c r="P539" s="367"/>
      <c r="Q539" s="367"/>
      <c r="R539" s="367"/>
      <c r="S539" s="367"/>
      <c r="T539" s="367"/>
      <c r="U539" s="367"/>
      <c r="V539" s="367"/>
      <c r="W539" s="367"/>
      <c r="X539" s="367"/>
      <c r="Y539" s="367"/>
      <c r="Z539" s="367"/>
      <c r="AA539" s="367"/>
      <c r="AB539" s="367"/>
    </row>
    <row r="540" spans="2:28" ht="16.5" customHeight="1" x14ac:dyDescent="0.4">
      <c r="B540" s="274">
        <v>22</v>
      </c>
      <c r="C540" s="460">
        <v>50</v>
      </c>
      <c r="D540" s="334">
        <v>0</v>
      </c>
      <c r="E540" s="334">
        <f t="shared" si="56"/>
        <v>0</v>
      </c>
      <c r="F540" s="461">
        <f t="shared" si="57"/>
        <v>0.02</v>
      </c>
      <c r="G540" s="462">
        <f t="shared" si="58"/>
        <v>0</v>
      </c>
      <c r="H540" s="367"/>
      <c r="I540" s="367"/>
      <c r="J540" s="367"/>
      <c r="K540" s="367"/>
      <c r="L540" s="367"/>
      <c r="M540" s="367"/>
      <c r="N540" s="367"/>
      <c r="O540" s="367"/>
      <c r="P540" s="367"/>
      <c r="Q540" s="367"/>
      <c r="R540" s="367"/>
      <c r="S540" s="367"/>
      <c r="T540" s="367"/>
      <c r="U540" s="367"/>
      <c r="V540" s="367"/>
      <c r="W540" s="367"/>
      <c r="X540" s="367"/>
      <c r="Y540" s="367"/>
      <c r="Z540" s="367"/>
      <c r="AA540" s="367"/>
      <c r="AB540" s="367"/>
    </row>
    <row r="541" spans="2:28" ht="16.5" customHeight="1" x14ac:dyDescent="0.4">
      <c r="B541" s="457" t="s">
        <v>735</v>
      </c>
      <c r="C541" s="375"/>
      <c r="D541" s="375"/>
      <c r="E541" s="375"/>
      <c r="F541" s="375"/>
      <c r="G541" s="375"/>
      <c r="H541" s="367"/>
      <c r="I541" s="367"/>
      <c r="J541" s="367"/>
      <c r="K541" s="367"/>
      <c r="L541" s="367"/>
      <c r="M541" s="367"/>
      <c r="N541" s="367"/>
      <c r="O541" s="367"/>
      <c r="P541" s="367"/>
      <c r="Q541" s="367"/>
      <c r="R541" s="367"/>
      <c r="S541" s="367"/>
      <c r="T541" s="367"/>
      <c r="U541" s="367"/>
      <c r="V541" s="367"/>
      <c r="W541" s="367"/>
      <c r="X541" s="367"/>
      <c r="Y541" s="367"/>
      <c r="Z541" s="367"/>
      <c r="AA541" s="367"/>
      <c r="AB541" s="367"/>
    </row>
    <row r="542" spans="2:28" ht="16.5" customHeight="1" x14ac:dyDescent="0.4">
      <c r="B542" s="457" t="s">
        <v>736</v>
      </c>
      <c r="C542" s="375"/>
      <c r="D542" s="375"/>
      <c r="E542" s="375"/>
      <c r="F542" s="375"/>
      <c r="G542" s="375"/>
      <c r="H542" s="367"/>
      <c r="I542" s="367"/>
      <c r="J542" s="367"/>
      <c r="K542" s="367"/>
      <c r="L542" s="367"/>
      <c r="M542" s="367"/>
      <c r="N542" s="367"/>
      <c r="O542" s="367"/>
      <c r="P542" s="367"/>
      <c r="Q542" s="367"/>
      <c r="R542" s="367"/>
      <c r="S542" s="367"/>
      <c r="T542" s="367"/>
      <c r="U542" s="367"/>
      <c r="V542" s="367"/>
      <c r="W542" s="367"/>
      <c r="X542" s="367"/>
      <c r="Y542" s="367"/>
      <c r="Z542" s="367"/>
      <c r="AA542" s="367"/>
      <c r="AB542" s="367"/>
    </row>
    <row r="543" spans="2:28" ht="16.5" customHeight="1" x14ac:dyDescent="0.4">
      <c r="H543" s="66"/>
      <c r="I543" s="66"/>
      <c r="J543" s="66"/>
      <c r="K543" s="66"/>
    </row>
    <row r="544" spans="2:28" ht="16.5" customHeight="1" x14ac:dyDescent="0.4">
      <c r="B544" s="453"/>
      <c r="C544" s="454"/>
      <c r="D544" s="464"/>
      <c r="E544" s="464"/>
      <c r="F544" s="464"/>
      <c r="G544" s="455"/>
      <c r="H544" s="454"/>
      <c r="I544" s="454"/>
      <c r="J544" s="454"/>
      <c r="K544" s="456"/>
      <c r="L544" s="456"/>
      <c r="M544" s="456"/>
      <c r="N544" s="456"/>
      <c r="O544" s="456"/>
      <c r="P544" s="454"/>
      <c r="Q544" s="456"/>
      <c r="R544" s="456"/>
      <c r="S544" s="456"/>
      <c r="T544" s="456"/>
      <c r="U544" s="454"/>
      <c r="V544" s="454"/>
      <c r="W544" s="454"/>
      <c r="X544" s="454"/>
      <c r="Y544" s="454"/>
      <c r="Z544" s="454"/>
      <c r="AA544" s="454"/>
      <c r="AB544" s="454"/>
    </row>
    <row r="546" spans="1:28" ht="16.5" customHeight="1" x14ac:dyDescent="0.4">
      <c r="AB546" s="445" t="s">
        <v>766</v>
      </c>
    </row>
    <row r="547" spans="1:28" ht="16.5" customHeight="1" x14ac:dyDescent="0.4">
      <c r="A547" s="39">
        <v>20</v>
      </c>
      <c r="B547" s="417" t="s">
        <v>682</v>
      </c>
      <c r="C547" s="417" t="s">
        <v>1</v>
      </c>
      <c r="D547" s="448" t="s">
        <v>408</v>
      </c>
      <c r="E547" s="448" t="s">
        <v>643</v>
      </c>
      <c r="F547" s="459" t="s">
        <v>680</v>
      </c>
      <c r="G547" s="300" t="s">
        <v>681</v>
      </c>
      <c r="H547" s="300">
        <v>3</v>
      </c>
      <c r="I547" s="300">
        <v>4</v>
      </c>
      <c r="J547" s="300">
        <v>5</v>
      </c>
      <c r="K547" s="300">
        <v>6</v>
      </c>
      <c r="L547" s="300">
        <v>7</v>
      </c>
      <c r="M547" s="300">
        <v>8</v>
      </c>
      <c r="N547" s="300">
        <v>9</v>
      </c>
      <c r="O547" s="300">
        <v>10</v>
      </c>
      <c r="P547" s="300">
        <v>11</v>
      </c>
      <c r="Q547" s="300">
        <v>12</v>
      </c>
      <c r="R547" s="300">
        <v>13</v>
      </c>
      <c r="S547" s="300">
        <v>14</v>
      </c>
      <c r="T547" s="300">
        <v>15</v>
      </c>
      <c r="U547" s="300">
        <v>16</v>
      </c>
      <c r="V547" s="300">
        <v>17</v>
      </c>
      <c r="W547" s="300">
        <v>18</v>
      </c>
      <c r="X547" s="300">
        <v>19</v>
      </c>
      <c r="Y547" s="300">
        <v>20</v>
      </c>
      <c r="Z547" s="300">
        <v>21</v>
      </c>
      <c r="AA547" s="300">
        <v>22</v>
      </c>
      <c r="AB547" s="438" t="s">
        <v>767</v>
      </c>
    </row>
    <row r="548" spans="1:28" ht="16.5" customHeight="1" x14ac:dyDescent="0.4">
      <c r="B548" s="274">
        <v>3</v>
      </c>
      <c r="C548" s="460">
        <v>60</v>
      </c>
      <c r="D548" s="334">
        <f t="array" ref="D548:D567">TRANSPOSE(C25:V25)</f>
        <v>0</v>
      </c>
      <c r="E548" s="334">
        <f t="shared" ref="E548:E567" si="59">ROUNDDOWN($C$32*D548,0)</f>
        <v>0</v>
      </c>
      <c r="F548" s="461">
        <f t="shared" ref="F548:F567" si="60">ROUNDUP(1/C548,3)</f>
        <v>1.7000000000000001E-2</v>
      </c>
      <c r="G548" s="462">
        <f>ROUND(E548*F548,0)</f>
        <v>0</v>
      </c>
      <c r="H548" s="367"/>
      <c r="I548" s="367"/>
      <c r="J548" s="367"/>
      <c r="K548" s="367"/>
      <c r="L548" s="367"/>
      <c r="M548" s="367"/>
      <c r="N548" s="367"/>
      <c r="O548" s="367"/>
      <c r="P548" s="367"/>
      <c r="Q548" s="367"/>
      <c r="R548" s="367"/>
      <c r="S548" s="367"/>
      <c r="T548" s="367"/>
      <c r="U548" s="367"/>
      <c r="V548" s="367"/>
      <c r="W548" s="367"/>
      <c r="X548" s="367"/>
      <c r="Y548" s="367"/>
      <c r="Z548" s="367"/>
      <c r="AA548" s="367"/>
      <c r="AB548" s="367"/>
    </row>
    <row r="549" spans="1:28" ht="16.5" customHeight="1" x14ac:dyDescent="0.4">
      <c r="B549" s="274">
        <v>4</v>
      </c>
      <c r="C549" s="460">
        <v>60</v>
      </c>
      <c r="D549" s="334">
        <v>0</v>
      </c>
      <c r="E549" s="334">
        <f t="shared" si="59"/>
        <v>0</v>
      </c>
      <c r="F549" s="461">
        <f t="shared" si="60"/>
        <v>1.7000000000000001E-2</v>
      </c>
      <c r="G549" s="462">
        <f t="shared" ref="G549:G567" si="61">ROUND(E549*F549,0)</f>
        <v>0</v>
      </c>
      <c r="H549" s="367"/>
      <c r="I549" s="367"/>
      <c r="J549" s="367"/>
      <c r="K549" s="367"/>
      <c r="L549" s="367"/>
      <c r="M549" s="367"/>
      <c r="N549" s="367"/>
      <c r="O549" s="367"/>
      <c r="P549" s="367"/>
      <c r="Q549" s="367"/>
      <c r="R549" s="367"/>
      <c r="S549" s="367"/>
      <c r="T549" s="367"/>
      <c r="U549" s="367"/>
      <c r="V549" s="367"/>
      <c r="W549" s="367"/>
      <c r="X549" s="367"/>
      <c r="Y549" s="367"/>
      <c r="Z549" s="367"/>
      <c r="AA549" s="367"/>
      <c r="AB549" s="367"/>
    </row>
    <row r="550" spans="1:28" ht="16.5" customHeight="1" x14ac:dyDescent="0.4">
      <c r="B550" s="274">
        <v>5</v>
      </c>
      <c r="C550" s="460">
        <v>60</v>
      </c>
      <c r="D550" s="334">
        <v>0</v>
      </c>
      <c r="E550" s="334">
        <f t="shared" si="59"/>
        <v>0</v>
      </c>
      <c r="F550" s="461">
        <f t="shared" si="60"/>
        <v>1.7000000000000001E-2</v>
      </c>
      <c r="G550" s="462">
        <f t="shared" si="61"/>
        <v>0</v>
      </c>
      <c r="H550" s="367"/>
      <c r="I550" s="367"/>
      <c r="J550" s="367"/>
      <c r="K550" s="367"/>
      <c r="L550" s="367"/>
      <c r="M550" s="367"/>
      <c r="N550" s="367"/>
      <c r="O550" s="367"/>
      <c r="P550" s="367"/>
      <c r="Q550" s="367"/>
      <c r="R550" s="367"/>
      <c r="S550" s="367"/>
      <c r="T550" s="367"/>
      <c r="U550" s="367"/>
      <c r="V550" s="367"/>
      <c r="W550" s="367"/>
      <c r="X550" s="367"/>
      <c r="Y550" s="367"/>
      <c r="Z550" s="367"/>
      <c r="AA550" s="367"/>
      <c r="AB550" s="367"/>
    </row>
    <row r="551" spans="1:28" ht="16.5" customHeight="1" x14ac:dyDescent="0.4">
      <c r="B551" s="274">
        <v>6</v>
      </c>
      <c r="C551" s="460">
        <v>60</v>
      </c>
      <c r="D551" s="334">
        <v>0</v>
      </c>
      <c r="E551" s="334">
        <f t="shared" si="59"/>
        <v>0</v>
      </c>
      <c r="F551" s="461">
        <f t="shared" si="60"/>
        <v>1.7000000000000001E-2</v>
      </c>
      <c r="G551" s="462">
        <f t="shared" si="61"/>
        <v>0</v>
      </c>
      <c r="H551" s="367"/>
      <c r="I551" s="367"/>
      <c r="J551" s="367"/>
      <c r="K551" s="367"/>
      <c r="L551" s="367"/>
      <c r="M551" s="367"/>
      <c r="N551" s="367"/>
      <c r="O551" s="367"/>
      <c r="P551" s="367"/>
      <c r="Q551" s="367"/>
      <c r="R551" s="367"/>
      <c r="S551" s="367"/>
      <c r="T551" s="367"/>
      <c r="U551" s="367"/>
      <c r="V551" s="367"/>
      <c r="W551" s="367"/>
      <c r="X551" s="367"/>
      <c r="Y551" s="367"/>
      <c r="Z551" s="367"/>
      <c r="AA551" s="367"/>
      <c r="AB551" s="367"/>
    </row>
    <row r="552" spans="1:28" ht="16.5" customHeight="1" x14ac:dyDescent="0.4">
      <c r="B552" s="274">
        <v>7</v>
      </c>
      <c r="C552" s="460">
        <v>60</v>
      </c>
      <c r="D552" s="334">
        <v>0</v>
      </c>
      <c r="E552" s="334">
        <f t="shared" si="59"/>
        <v>0</v>
      </c>
      <c r="F552" s="461">
        <f t="shared" si="60"/>
        <v>1.7000000000000001E-2</v>
      </c>
      <c r="G552" s="462">
        <f t="shared" si="61"/>
        <v>0</v>
      </c>
      <c r="H552" s="367"/>
      <c r="I552" s="367"/>
      <c r="J552" s="367"/>
      <c r="K552" s="367"/>
      <c r="L552" s="367"/>
      <c r="M552" s="367"/>
      <c r="N552" s="367"/>
      <c r="O552" s="367"/>
      <c r="P552" s="367"/>
      <c r="Q552" s="367"/>
      <c r="R552" s="367"/>
      <c r="S552" s="367"/>
      <c r="T552" s="367"/>
      <c r="U552" s="367"/>
      <c r="V552" s="367"/>
      <c r="W552" s="367"/>
      <c r="X552" s="367"/>
      <c r="Y552" s="367"/>
      <c r="Z552" s="367"/>
      <c r="AA552" s="367"/>
      <c r="AB552" s="367"/>
    </row>
    <row r="553" spans="1:28" ht="16.5" customHeight="1" x14ac:dyDescent="0.4">
      <c r="B553" s="274">
        <v>8</v>
      </c>
      <c r="C553" s="460">
        <v>60</v>
      </c>
      <c r="D553" s="334">
        <v>0</v>
      </c>
      <c r="E553" s="334">
        <f t="shared" si="59"/>
        <v>0</v>
      </c>
      <c r="F553" s="461">
        <f t="shared" si="60"/>
        <v>1.7000000000000001E-2</v>
      </c>
      <c r="G553" s="462">
        <f t="shared" si="61"/>
        <v>0</v>
      </c>
      <c r="H553" s="367"/>
      <c r="I553" s="367"/>
      <c r="J553" s="367"/>
      <c r="K553" s="367"/>
      <c r="L553" s="367"/>
      <c r="M553" s="367"/>
      <c r="N553" s="367"/>
      <c r="O553" s="367"/>
      <c r="P553" s="367"/>
      <c r="Q553" s="367"/>
      <c r="R553" s="367"/>
      <c r="S553" s="367"/>
      <c r="T553" s="367"/>
      <c r="U553" s="367"/>
      <c r="V553" s="367"/>
      <c r="W553" s="367"/>
      <c r="X553" s="367"/>
      <c r="Y553" s="367"/>
      <c r="Z553" s="367"/>
      <c r="AA553" s="367"/>
      <c r="AB553" s="367"/>
    </row>
    <row r="554" spans="1:28" ht="16.5" customHeight="1" x14ac:dyDescent="0.4">
      <c r="B554" s="274">
        <v>9</v>
      </c>
      <c r="C554" s="460">
        <v>60</v>
      </c>
      <c r="D554" s="334">
        <v>0</v>
      </c>
      <c r="E554" s="334">
        <f t="shared" si="59"/>
        <v>0</v>
      </c>
      <c r="F554" s="461">
        <f t="shared" si="60"/>
        <v>1.7000000000000001E-2</v>
      </c>
      <c r="G554" s="462">
        <f t="shared" si="61"/>
        <v>0</v>
      </c>
      <c r="H554" s="367"/>
      <c r="I554" s="367"/>
      <c r="J554" s="367"/>
      <c r="K554" s="367"/>
      <c r="L554" s="367"/>
      <c r="M554" s="367"/>
      <c r="N554" s="367"/>
      <c r="O554" s="367"/>
      <c r="P554" s="367"/>
      <c r="Q554" s="367"/>
      <c r="R554" s="367"/>
      <c r="S554" s="367"/>
      <c r="T554" s="367"/>
      <c r="U554" s="367"/>
      <c r="V554" s="367"/>
      <c r="W554" s="367"/>
      <c r="X554" s="367"/>
      <c r="Y554" s="367"/>
      <c r="Z554" s="367"/>
      <c r="AA554" s="367"/>
      <c r="AB554" s="367"/>
    </row>
    <row r="555" spans="1:28" ht="16.5" customHeight="1" x14ac:dyDescent="0.4">
      <c r="B555" s="274">
        <v>10</v>
      </c>
      <c r="C555" s="460">
        <v>60</v>
      </c>
      <c r="D555" s="334">
        <v>0</v>
      </c>
      <c r="E555" s="334">
        <f t="shared" si="59"/>
        <v>0</v>
      </c>
      <c r="F555" s="461">
        <f t="shared" si="60"/>
        <v>1.7000000000000001E-2</v>
      </c>
      <c r="G555" s="462">
        <f t="shared" si="61"/>
        <v>0</v>
      </c>
      <c r="H555" s="367"/>
      <c r="I555" s="367"/>
      <c r="J555" s="367"/>
      <c r="K555" s="367"/>
      <c r="L555" s="367"/>
      <c r="M555" s="367"/>
      <c r="N555" s="367"/>
      <c r="O555" s="367"/>
      <c r="P555" s="367"/>
      <c r="Q555" s="367"/>
      <c r="R555" s="367"/>
      <c r="S555" s="367"/>
      <c r="T555" s="367"/>
      <c r="U555" s="367"/>
      <c r="V555" s="367"/>
      <c r="W555" s="367"/>
      <c r="X555" s="367"/>
      <c r="Y555" s="367"/>
      <c r="Z555" s="367"/>
      <c r="AA555" s="367"/>
      <c r="AB555" s="367"/>
    </row>
    <row r="556" spans="1:28" ht="16.5" customHeight="1" x14ac:dyDescent="0.4">
      <c r="B556" s="274">
        <v>11</v>
      </c>
      <c r="C556" s="460">
        <v>60</v>
      </c>
      <c r="D556" s="334">
        <v>0</v>
      </c>
      <c r="E556" s="334">
        <f t="shared" si="59"/>
        <v>0</v>
      </c>
      <c r="F556" s="461">
        <f t="shared" si="60"/>
        <v>1.7000000000000001E-2</v>
      </c>
      <c r="G556" s="462">
        <f t="shared" si="61"/>
        <v>0</v>
      </c>
      <c r="H556" s="367"/>
      <c r="I556" s="367"/>
      <c r="J556" s="367"/>
      <c r="K556" s="367"/>
      <c r="L556" s="367"/>
      <c r="M556" s="367"/>
      <c r="N556" s="367"/>
      <c r="O556" s="367"/>
      <c r="P556" s="367"/>
      <c r="Q556" s="367"/>
      <c r="R556" s="367"/>
      <c r="S556" s="367"/>
      <c r="T556" s="367"/>
      <c r="U556" s="367"/>
      <c r="V556" s="367"/>
      <c r="W556" s="367"/>
      <c r="X556" s="367"/>
      <c r="Y556" s="367"/>
      <c r="Z556" s="367"/>
      <c r="AA556" s="367"/>
      <c r="AB556" s="367"/>
    </row>
    <row r="557" spans="1:28" ht="16.5" customHeight="1" x14ac:dyDescent="0.4">
      <c r="B557" s="274">
        <v>12</v>
      </c>
      <c r="C557" s="460">
        <v>60</v>
      </c>
      <c r="D557" s="334">
        <v>0</v>
      </c>
      <c r="E557" s="334">
        <f t="shared" si="59"/>
        <v>0</v>
      </c>
      <c r="F557" s="461">
        <f t="shared" si="60"/>
        <v>1.7000000000000001E-2</v>
      </c>
      <c r="G557" s="462">
        <f t="shared" si="61"/>
        <v>0</v>
      </c>
      <c r="H557" s="367"/>
      <c r="I557" s="367"/>
      <c r="J557" s="367"/>
      <c r="K557" s="367"/>
      <c r="L557" s="367"/>
      <c r="M557" s="367"/>
      <c r="N557" s="367"/>
      <c r="O557" s="367"/>
      <c r="P557" s="367"/>
      <c r="Q557" s="367"/>
      <c r="R557" s="367"/>
      <c r="S557" s="367"/>
      <c r="T557" s="367"/>
      <c r="U557" s="367"/>
      <c r="V557" s="367"/>
      <c r="W557" s="367"/>
      <c r="X557" s="367"/>
      <c r="Y557" s="367"/>
      <c r="Z557" s="367"/>
      <c r="AA557" s="367"/>
      <c r="AB557" s="367"/>
    </row>
    <row r="558" spans="1:28" ht="16.5" customHeight="1" x14ac:dyDescent="0.4">
      <c r="B558" s="274">
        <v>13</v>
      </c>
      <c r="C558" s="460">
        <v>60</v>
      </c>
      <c r="D558" s="334">
        <v>0</v>
      </c>
      <c r="E558" s="334">
        <f t="shared" si="59"/>
        <v>0</v>
      </c>
      <c r="F558" s="461">
        <f t="shared" si="60"/>
        <v>1.7000000000000001E-2</v>
      </c>
      <c r="G558" s="462">
        <f t="shared" si="61"/>
        <v>0</v>
      </c>
      <c r="H558" s="367"/>
      <c r="I558" s="367"/>
      <c r="J558" s="367"/>
      <c r="K558" s="367"/>
      <c r="L558" s="367"/>
      <c r="M558" s="367"/>
      <c r="N558" s="367"/>
      <c r="O558" s="367"/>
      <c r="P558" s="367"/>
      <c r="Q558" s="367"/>
      <c r="R558" s="367"/>
      <c r="S558" s="367"/>
      <c r="T558" s="367"/>
      <c r="U558" s="367"/>
      <c r="V558" s="367"/>
      <c r="W558" s="367"/>
      <c r="X558" s="367"/>
      <c r="Y558" s="367"/>
      <c r="Z558" s="367"/>
      <c r="AA558" s="367"/>
      <c r="AB558" s="367"/>
    </row>
    <row r="559" spans="1:28" ht="16.5" customHeight="1" x14ac:dyDescent="0.4">
      <c r="B559" s="274">
        <v>14</v>
      </c>
      <c r="C559" s="460">
        <v>60</v>
      </c>
      <c r="D559" s="334">
        <v>0</v>
      </c>
      <c r="E559" s="334">
        <f t="shared" si="59"/>
        <v>0</v>
      </c>
      <c r="F559" s="461">
        <f t="shared" si="60"/>
        <v>1.7000000000000001E-2</v>
      </c>
      <c r="G559" s="462">
        <f t="shared" si="61"/>
        <v>0</v>
      </c>
      <c r="H559" s="367"/>
      <c r="I559" s="367"/>
      <c r="J559" s="367"/>
      <c r="K559" s="367"/>
      <c r="L559" s="367"/>
      <c r="M559" s="367"/>
      <c r="N559" s="367"/>
      <c r="O559" s="367"/>
      <c r="P559" s="367"/>
      <c r="Q559" s="367"/>
      <c r="R559" s="367"/>
      <c r="S559" s="367"/>
      <c r="T559" s="367"/>
      <c r="U559" s="367"/>
      <c r="V559" s="367"/>
      <c r="W559" s="367"/>
      <c r="X559" s="367"/>
      <c r="Y559" s="367"/>
      <c r="Z559" s="367"/>
      <c r="AA559" s="367"/>
      <c r="AB559" s="367"/>
    </row>
    <row r="560" spans="1:28" ht="16.5" customHeight="1" x14ac:dyDescent="0.4">
      <c r="B560" s="274">
        <v>15</v>
      </c>
      <c r="C560" s="460">
        <v>60</v>
      </c>
      <c r="D560" s="334">
        <v>0</v>
      </c>
      <c r="E560" s="334">
        <f t="shared" si="59"/>
        <v>0</v>
      </c>
      <c r="F560" s="461">
        <f t="shared" si="60"/>
        <v>1.7000000000000001E-2</v>
      </c>
      <c r="G560" s="462">
        <f t="shared" si="61"/>
        <v>0</v>
      </c>
      <c r="H560" s="367"/>
      <c r="I560" s="367"/>
      <c r="J560" s="367"/>
      <c r="K560" s="367"/>
      <c r="L560" s="367"/>
      <c r="M560" s="367"/>
      <c r="N560" s="367"/>
      <c r="O560" s="367"/>
      <c r="P560" s="367"/>
      <c r="Q560" s="367"/>
      <c r="R560" s="367"/>
      <c r="S560" s="367"/>
      <c r="T560" s="367"/>
      <c r="U560" s="367"/>
      <c r="V560" s="367"/>
      <c r="W560" s="367"/>
      <c r="X560" s="367"/>
      <c r="Y560" s="367"/>
      <c r="Z560" s="367"/>
      <c r="AA560" s="367"/>
      <c r="AB560" s="367"/>
    </row>
    <row r="561" spans="1:28" ht="16.5" customHeight="1" x14ac:dyDescent="0.4">
      <c r="B561" s="274">
        <v>16</v>
      </c>
      <c r="C561" s="460">
        <v>60</v>
      </c>
      <c r="D561" s="334">
        <v>0</v>
      </c>
      <c r="E561" s="334">
        <f t="shared" si="59"/>
        <v>0</v>
      </c>
      <c r="F561" s="461">
        <f t="shared" si="60"/>
        <v>1.7000000000000001E-2</v>
      </c>
      <c r="G561" s="462">
        <f t="shared" si="61"/>
        <v>0</v>
      </c>
      <c r="H561" s="367"/>
      <c r="I561" s="367"/>
      <c r="J561" s="367"/>
      <c r="K561" s="367"/>
      <c r="L561" s="367"/>
      <c r="M561" s="367"/>
      <c r="N561" s="367"/>
      <c r="O561" s="367"/>
      <c r="P561" s="367"/>
      <c r="Q561" s="367"/>
      <c r="R561" s="367"/>
      <c r="S561" s="367"/>
      <c r="T561" s="367"/>
      <c r="U561" s="367"/>
      <c r="V561" s="367"/>
      <c r="W561" s="367"/>
      <c r="X561" s="367"/>
      <c r="Y561" s="367"/>
      <c r="Z561" s="367"/>
      <c r="AA561" s="367"/>
      <c r="AB561" s="367"/>
    </row>
    <row r="562" spans="1:28" ht="16.5" customHeight="1" x14ac:dyDescent="0.4">
      <c r="B562" s="274">
        <v>17</v>
      </c>
      <c r="C562" s="460">
        <v>60</v>
      </c>
      <c r="D562" s="334">
        <v>0</v>
      </c>
      <c r="E562" s="334">
        <f t="shared" si="59"/>
        <v>0</v>
      </c>
      <c r="F562" s="461">
        <f t="shared" si="60"/>
        <v>1.7000000000000001E-2</v>
      </c>
      <c r="G562" s="462">
        <f t="shared" si="61"/>
        <v>0</v>
      </c>
      <c r="H562" s="367"/>
      <c r="I562" s="367"/>
      <c r="J562" s="367"/>
      <c r="K562" s="367"/>
      <c r="L562" s="367"/>
      <c r="M562" s="367"/>
      <c r="N562" s="367"/>
      <c r="O562" s="367"/>
      <c r="P562" s="367"/>
      <c r="Q562" s="367"/>
      <c r="R562" s="367"/>
      <c r="S562" s="367"/>
      <c r="T562" s="367"/>
      <c r="U562" s="367"/>
      <c r="V562" s="367"/>
      <c r="W562" s="367"/>
      <c r="X562" s="367"/>
      <c r="Y562" s="367"/>
      <c r="Z562" s="367"/>
      <c r="AA562" s="367"/>
      <c r="AB562" s="367"/>
    </row>
    <row r="563" spans="1:28" ht="16.5" customHeight="1" x14ac:dyDescent="0.4">
      <c r="B563" s="274">
        <v>18</v>
      </c>
      <c r="C563" s="460">
        <v>60</v>
      </c>
      <c r="D563" s="334">
        <v>0</v>
      </c>
      <c r="E563" s="334">
        <f t="shared" si="59"/>
        <v>0</v>
      </c>
      <c r="F563" s="461">
        <f t="shared" si="60"/>
        <v>1.7000000000000001E-2</v>
      </c>
      <c r="G563" s="462">
        <f t="shared" si="61"/>
        <v>0</v>
      </c>
      <c r="H563" s="367"/>
      <c r="I563" s="367"/>
      <c r="J563" s="367"/>
      <c r="K563" s="367"/>
      <c r="L563" s="367"/>
      <c r="M563" s="367"/>
      <c r="N563" s="367"/>
      <c r="O563" s="367"/>
      <c r="P563" s="367"/>
      <c r="Q563" s="367"/>
      <c r="R563" s="367"/>
      <c r="S563" s="367"/>
      <c r="T563" s="367"/>
      <c r="U563" s="367"/>
      <c r="V563" s="367"/>
      <c r="W563" s="367"/>
      <c r="X563" s="367"/>
      <c r="Y563" s="367"/>
      <c r="Z563" s="367"/>
      <c r="AA563" s="367"/>
      <c r="AB563" s="367"/>
    </row>
    <row r="564" spans="1:28" ht="16.5" customHeight="1" x14ac:dyDescent="0.4">
      <c r="B564" s="274">
        <v>19</v>
      </c>
      <c r="C564" s="460">
        <v>60</v>
      </c>
      <c r="D564" s="334">
        <v>0</v>
      </c>
      <c r="E564" s="334">
        <f t="shared" si="59"/>
        <v>0</v>
      </c>
      <c r="F564" s="461">
        <f t="shared" si="60"/>
        <v>1.7000000000000001E-2</v>
      </c>
      <c r="G564" s="462">
        <f t="shared" si="61"/>
        <v>0</v>
      </c>
      <c r="H564" s="367"/>
      <c r="I564" s="367"/>
      <c r="J564" s="367"/>
      <c r="K564" s="367"/>
      <c r="L564" s="367"/>
      <c r="M564" s="367"/>
      <c r="N564" s="367"/>
      <c r="O564" s="367"/>
      <c r="P564" s="367"/>
      <c r="Q564" s="367"/>
      <c r="R564" s="367"/>
      <c r="S564" s="367"/>
      <c r="T564" s="367"/>
      <c r="U564" s="367"/>
      <c r="V564" s="367"/>
      <c r="W564" s="367"/>
      <c r="X564" s="367"/>
      <c r="Y564" s="367"/>
      <c r="Z564" s="367"/>
      <c r="AA564" s="367"/>
      <c r="AB564" s="367"/>
    </row>
    <row r="565" spans="1:28" ht="16.5" customHeight="1" x14ac:dyDescent="0.4">
      <c r="B565" s="274">
        <v>20</v>
      </c>
      <c r="C565" s="460">
        <v>60</v>
      </c>
      <c r="D565" s="334">
        <v>0</v>
      </c>
      <c r="E565" s="334">
        <f t="shared" si="59"/>
        <v>0</v>
      </c>
      <c r="F565" s="461">
        <f t="shared" si="60"/>
        <v>1.7000000000000001E-2</v>
      </c>
      <c r="G565" s="462">
        <f t="shared" si="61"/>
        <v>0</v>
      </c>
      <c r="H565" s="367"/>
      <c r="I565" s="367"/>
      <c r="J565" s="367"/>
      <c r="K565" s="367"/>
      <c r="L565" s="367"/>
      <c r="M565" s="367"/>
      <c r="N565" s="367"/>
      <c r="O565" s="367"/>
      <c r="P565" s="367"/>
      <c r="Q565" s="367"/>
      <c r="R565" s="367"/>
      <c r="S565" s="367"/>
      <c r="T565" s="367"/>
      <c r="U565" s="367"/>
      <c r="V565" s="367"/>
      <c r="W565" s="367"/>
      <c r="X565" s="367"/>
      <c r="Y565" s="367"/>
      <c r="Z565" s="367"/>
      <c r="AA565" s="367"/>
      <c r="AB565" s="367"/>
    </row>
    <row r="566" spans="1:28" ht="16.5" customHeight="1" x14ac:dyDescent="0.4">
      <c r="B566" s="274">
        <v>21</v>
      </c>
      <c r="C566" s="460">
        <v>60</v>
      </c>
      <c r="D566" s="334">
        <v>0</v>
      </c>
      <c r="E566" s="334">
        <f t="shared" si="59"/>
        <v>0</v>
      </c>
      <c r="F566" s="461">
        <f t="shared" si="60"/>
        <v>1.7000000000000001E-2</v>
      </c>
      <c r="G566" s="462">
        <f t="shared" si="61"/>
        <v>0</v>
      </c>
      <c r="H566" s="367"/>
      <c r="I566" s="367"/>
      <c r="J566" s="367"/>
      <c r="K566" s="367"/>
      <c r="L566" s="367"/>
      <c r="M566" s="367"/>
      <c r="N566" s="367"/>
      <c r="O566" s="367"/>
      <c r="P566" s="367"/>
      <c r="Q566" s="367"/>
      <c r="R566" s="367"/>
      <c r="S566" s="367"/>
      <c r="T566" s="367"/>
      <c r="U566" s="367"/>
      <c r="V566" s="367"/>
      <c r="W566" s="367"/>
      <c r="X566" s="367"/>
      <c r="Y566" s="367"/>
      <c r="Z566" s="367"/>
      <c r="AA566" s="367"/>
      <c r="AB566" s="367"/>
    </row>
    <row r="567" spans="1:28" ht="16.5" customHeight="1" x14ac:dyDescent="0.4">
      <c r="B567" s="274">
        <v>22</v>
      </c>
      <c r="C567" s="460">
        <v>60</v>
      </c>
      <c r="D567" s="334">
        <v>0</v>
      </c>
      <c r="E567" s="334">
        <f t="shared" si="59"/>
        <v>0</v>
      </c>
      <c r="F567" s="461">
        <f t="shared" si="60"/>
        <v>1.7000000000000001E-2</v>
      </c>
      <c r="G567" s="462">
        <f t="shared" si="61"/>
        <v>0</v>
      </c>
      <c r="H567" s="367"/>
      <c r="I567" s="367"/>
      <c r="J567" s="367"/>
      <c r="K567" s="367"/>
      <c r="L567" s="367"/>
      <c r="M567" s="367"/>
      <c r="N567" s="367"/>
      <c r="O567" s="367"/>
      <c r="P567" s="367"/>
      <c r="Q567" s="367"/>
      <c r="R567" s="367"/>
      <c r="S567" s="367"/>
      <c r="T567" s="367"/>
      <c r="U567" s="367"/>
      <c r="V567" s="367"/>
      <c r="W567" s="367"/>
      <c r="X567" s="367"/>
      <c r="Y567" s="367"/>
      <c r="Z567" s="367"/>
      <c r="AA567" s="367"/>
      <c r="AB567" s="367"/>
    </row>
    <row r="568" spans="1:28" ht="16.5" customHeight="1" x14ac:dyDescent="0.4">
      <c r="B568" s="457" t="s">
        <v>735</v>
      </c>
      <c r="C568" s="375"/>
      <c r="D568" s="375"/>
      <c r="E568" s="375"/>
      <c r="F568" s="375"/>
      <c r="G568" s="375"/>
      <c r="H568" s="367"/>
      <c r="I568" s="367"/>
      <c r="J568" s="367"/>
      <c r="K568" s="367"/>
      <c r="L568" s="367"/>
      <c r="M568" s="367"/>
      <c r="N568" s="367"/>
      <c r="O568" s="367"/>
      <c r="P568" s="367"/>
      <c r="Q568" s="367"/>
      <c r="R568" s="367"/>
      <c r="S568" s="367"/>
      <c r="T568" s="367"/>
      <c r="U568" s="367"/>
      <c r="V568" s="367"/>
      <c r="W568" s="367"/>
      <c r="X568" s="367"/>
      <c r="Y568" s="367"/>
      <c r="Z568" s="367"/>
      <c r="AA568" s="367"/>
      <c r="AB568" s="367"/>
    </row>
    <row r="569" spans="1:28" ht="16.5" customHeight="1" x14ac:dyDescent="0.4">
      <c r="B569" s="457" t="s">
        <v>736</v>
      </c>
      <c r="C569" s="375"/>
      <c r="D569" s="375"/>
      <c r="E569" s="375"/>
      <c r="F569" s="375"/>
      <c r="G569" s="375"/>
      <c r="H569" s="367"/>
      <c r="I569" s="367"/>
      <c r="J569" s="367"/>
      <c r="K569" s="367"/>
      <c r="L569" s="367"/>
      <c r="M569" s="367"/>
      <c r="N569" s="367"/>
      <c r="O569" s="367"/>
      <c r="P569" s="367"/>
      <c r="Q569" s="367"/>
      <c r="R569" s="367"/>
      <c r="S569" s="367"/>
      <c r="T569" s="367"/>
      <c r="U569" s="367"/>
      <c r="V569" s="367"/>
      <c r="W569" s="367"/>
      <c r="X569" s="367"/>
      <c r="Y569" s="367"/>
      <c r="Z569" s="367"/>
      <c r="AA569" s="367"/>
      <c r="AB569" s="367"/>
    </row>
    <row r="570" spans="1:28" ht="16.5" customHeight="1" x14ac:dyDescent="0.4">
      <c r="H570" s="66"/>
      <c r="I570" s="66"/>
      <c r="J570" s="66"/>
      <c r="K570" s="66"/>
    </row>
    <row r="571" spans="1:28" ht="16.5" customHeight="1" x14ac:dyDescent="0.4">
      <c r="B571" s="453"/>
      <c r="C571" s="454"/>
      <c r="D571" s="464"/>
      <c r="E571" s="464"/>
      <c r="F571" s="464"/>
      <c r="G571" s="455"/>
      <c r="H571" s="454"/>
      <c r="I571" s="454"/>
      <c r="J571" s="454"/>
      <c r="K571" s="456"/>
      <c r="L571" s="456"/>
      <c r="M571" s="456"/>
      <c r="N571" s="456"/>
      <c r="O571" s="456"/>
      <c r="P571" s="454"/>
      <c r="Q571" s="456"/>
      <c r="R571" s="456"/>
      <c r="S571" s="456"/>
      <c r="T571" s="456"/>
      <c r="U571" s="454"/>
      <c r="V571" s="454"/>
      <c r="W571" s="454"/>
      <c r="X571" s="454"/>
      <c r="Y571" s="454"/>
      <c r="Z571" s="454"/>
      <c r="AA571" s="454"/>
      <c r="AB571" s="454"/>
    </row>
    <row r="573" spans="1:28" ht="16.5" customHeight="1" x14ac:dyDescent="0.4">
      <c r="AB573" s="445" t="s">
        <v>766</v>
      </c>
    </row>
    <row r="574" spans="1:28" s="75" customFormat="1" ht="16.5" customHeight="1" x14ac:dyDescent="0.4">
      <c r="A574" s="467"/>
      <c r="B574" s="468"/>
      <c r="C574" s="81"/>
      <c r="D574" s="469"/>
      <c r="E574" s="469"/>
      <c r="F574" s="469"/>
      <c r="G574" s="470"/>
      <c r="H574" s="300">
        <v>3</v>
      </c>
      <c r="I574" s="300">
        <v>4</v>
      </c>
      <c r="J574" s="300">
        <v>5</v>
      </c>
      <c r="K574" s="300">
        <v>6</v>
      </c>
      <c r="L574" s="300">
        <v>7</v>
      </c>
      <c r="M574" s="300">
        <v>8</v>
      </c>
      <c r="N574" s="300">
        <v>9</v>
      </c>
      <c r="O574" s="300">
        <v>10</v>
      </c>
      <c r="P574" s="300">
        <v>11</v>
      </c>
      <c r="Q574" s="300">
        <v>12</v>
      </c>
      <c r="R574" s="300">
        <v>13</v>
      </c>
      <c r="S574" s="300">
        <v>14</v>
      </c>
      <c r="T574" s="300">
        <v>15</v>
      </c>
      <c r="U574" s="300">
        <v>16</v>
      </c>
      <c r="V574" s="300">
        <v>17</v>
      </c>
      <c r="W574" s="300">
        <v>18</v>
      </c>
      <c r="X574" s="300">
        <v>19</v>
      </c>
      <c r="Y574" s="300">
        <v>20</v>
      </c>
      <c r="Z574" s="300">
        <v>21</v>
      </c>
      <c r="AA574" s="300">
        <v>22</v>
      </c>
      <c r="AB574" s="417" t="s">
        <v>769</v>
      </c>
    </row>
    <row r="575" spans="1:28" s="75" customFormat="1" ht="16.5" customHeight="1" x14ac:dyDescent="0.4">
      <c r="B575" s="471" t="s">
        <v>768</v>
      </c>
      <c r="C575" s="472"/>
      <c r="D575" s="473"/>
      <c r="E575" s="474"/>
      <c r="F575" s="474"/>
      <c r="G575" s="475"/>
      <c r="H575" s="476"/>
      <c r="I575" s="476"/>
      <c r="J575" s="476"/>
      <c r="K575" s="476"/>
      <c r="L575" s="476"/>
      <c r="M575" s="476"/>
      <c r="N575" s="476"/>
      <c r="O575" s="476"/>
      <c r="P575" s="476"/>
      <c r="Q575" s="476"/>
      <c r="R575" s="476"/>
      <c r="S575" s="476"/>
      <c r="T575" s="476"/>
      <c r="U575" s="476"/>
      <c r="V575" s="476"/>
      <c r="W575" s="476"/>
      <c r="X575" s="476"/>
      <c r="Y575" s="476"/>
      <c r="Z575" s="476"/>
      <c r="AA575" s="476"/>
      <c r="AB575" s="477"/>
    </row>
    <row r="576" spans="1:28" s="75" customFormat="1" ht="16.5" customHeight="1" x14ac:dyDescent="0.4">
      <c r="B576" s="590" t="s">
        <v>748</v>
      </c>
      <c r="C576" s="591"/>
      <c r="D576" s="591"/>
      <c r="E576" s="472"/>
      <c r="F576" s="472"/>
      <c r="G576" s="480"/>
      <c r="H576" s="481"/>
      <c r="I576" s="481"/>
      <c r="J576" s="481"/>
      <c r="K576" s="481"/>
      <c r="L576" s="481"/>
      <c r="M576" s="481"/>
      <c r="N576" s="481"/>
      <c r="O576" s="481"/>
      <c r="P576" s="481"/>
      <c r="Q576" s="481"/>
      <c r="R576" s="481"/>
      <c r="S576" s="481"/>
      <c r="T576" s="481"/>
      <c r="U576" s="481"/>
      <c r="V576" s="481"/>
      <c r="W576" s="481"/>
      <c r="X576" s="481"/>
      <c r="Y576" s="481"/>
      <c r="Z576" s="481"/>
      <c r="AA576" s="481"/>
      <c r="AB576" s="477"/>
    </row>
    <row r="577" spans="2:27" s="75" customFormat="1" ht="16.5" customHeight="1" x14ac:dyDescent="0.4">
      <c r="B577" s="433"/>
      <c r="C577" s="433"/>
      <c r="D577" s="433"/>
      <c r="E577" s="433"/>
      <c r="F577" s="433"/>
      <c r="G577" s="333"/>
      <c r="H577" s="482"/>
      <c r="I577" s="482"/>
      <c r="J577" s="482"/>
      <c r="K577" s="482"/>
      <c r="L577" s="482"/>
      <c r="M577" s="482"/>
      <c r="N577" s="482"/>
      <c r="O577" s="482"/>
      <c r="P577" s="482"/>
      <c r="Q577" s="482"/>
      <c r="R577" s="482"/>
      <c r="S577" s="482"/>
      <c r="T577" s="482"/>
      <c r="U577" s="482"/>
      <c r="V577" s="482"/>
      <c r="W577" s="482"/>
      <c r="X577" s="482"/>
      <c r="Y577" s="482"/>
      <c r="Z577" s="482"/>
      <c r="AA577" s="482"/>
    </row>
    <row r="578" spans="2:27" ht="16.5" customHeight="1" x14ac:dyDescent="0.4">
      <c r="B578" s="111" t="s">
        <v>770</v>
      </c>
      <c r="C578" s="111"/>
      <c r="D578" s="483"/>
    </row>
    <row r="579" spans="2:27" ht="16.5" customHeight="1" x14ac:dyDescent="0.4">
      <c r="B579" s="111" t="s">
        <v>771</v>
      </c>
      <c r="C579" s="111"/>
      <c r="D579" s="483"/>
    </row>
    <row r="580" spans="2:27" ht="16.5" customHeight="1" x14ac:dyDescent="0.4">
      <c r="B580" s="111" t="s">
        <v>795</v>
      </c>
      <c r="C580" s="111"/>
      <c r="D580" s="483"/>
    </row>
    <row r="581" spans="2:27" ht="16.5" customHeight="1" x14ac:dyDescent="0.4">
      <c r="B581" s="111" t="s">
        <v>635</v>
      </c>
      <c r="C581" s="111"/>
      <c r="D581" s="483"/>
    </row>
    <row r="582" spans="2:27" ht="16.5" customHeight="1" x14ac:dyDescent="0.4">
      <c r="B582" s="111"/>
      <c r="C582" s="111"/>
      <c r="D582" s="483"/>
    </row>
  </sheetData>
  <mergeCells count="3">
    <mergeCell ref="C4:V4"/>
    <mergeCell ref="B576:D576"/>
    <mergeCell ref="W4:W5"/>
  </mergeCells>
  <phoneticPr fontId="2"/>
  <pageMargins left="0.7" right="0.7" top="0.75" bottom="0.75" header="0.3" footer="0.3"/>
  <rowBreaks count="6" manualBreakCount="6">
    <brk id="86" max="27" man="1"/>
    <brk id="167" max="16383" man="1"/>
    <brk id="248" max="16383" man="1"/>
    <brk id="329" max="16383" man="1"/>
    <brk id="410" max="16383" man="1"/>
    <brk id="491" max="16383" man="1"/>
  </rowBreaks>
  <ignoredErrors>
    <ignoredError sqref="C26:V26 W6:W2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A582"/>
  <sheetViews>
    <sheetView view="pageBreakPreview" zoomScale="85" zoomScaleNormal="70" zoomScaleSheetLayoutView="85" workbookViewId="0"/>
  </sheetViews>
  <sheetFormatPr defaultColWidth="9" defaultRowHeight="16.5" customHeight="1" x14ac:dyDescent="0.4"/>
  <cols>
    <col min="1" max="1" width="3.625" style="39" customWidth="1"/>
    <col min="2" max="2" width="17.125" style="440" customWidth="1"/>
    <col min="3" max="3" width="12.25" style="39" customWidth="1"/>
    <col min="4" max="6" width="12.25" style="463" customWidth="1"/>
    <col min="7" max="7" width="12.25" style="441" customWidth="1"/>
    <col min="8" max="27" width="12.25" style="39" customWidth="1"/>
    <col min="28" max="28" width="37" style="39" customWidth="1"/>
    <col min="29" max="16384" width="9" style="39"/>
  </cols>
  <sheetData>
    <row r="1" spans="1:53" ht="16.5" customHeight="1" x14ac:dyDescent="0.4">
      <c r="A1" s="439" t="s">
        <v>723</v>
      </c>
      <c r="D1" s="39"/>
      <c r="E1" s="39"/>
      <c r="F1" s="39"/>
    </row>
    <row r="2" spans="1:53" s="75" customFormat="1" ht="16.5" customHeight="1" x14ac:dyDescent="0.4">
      <c r="A2" s="103"/>
      <c r="B2" s="440"/>
      <c r="C2" s="442"/>
      <c r="D2" s="91" t="s">
        <v>634</v>
      </c>
      <c r="E2" s="91"/>
      <c r="F2" s="91"/>
      <c r="G2" s="33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c r="BA2" s="443"/>
    </row>
    <row r="3" spans="1:53" s="75" customFormat="1" ht="16.5" customHeight="1" x14ac:dyDescent="0.4">
      <c r="B3" s="444" t="s">
        <v>683</v>
      </c>
      <c r="G3" s="430"/>
      <c r="H3" s="374"/>
      <c r="I3" s="374"/>
      <c r="J3" s="374"/>
      <c r="K3" s="374"/>
      <c r="L3" s="374"/>
      <c r="M3" s="374"/>
      <c r="N3" s="374"/>
      <c r="O3" s="374"/>
      <c r="P3" s="374"/>
      <c r="Q3" s="374"/>
      <c r="R3" s="374"/>
      <c r="S3" s="374"/>
      <c r="T3" s="374"/>
      <c r="U3" s="374"/>
      <c r="V3" s="374"/>
      <c r="W3" s="445" t="s">
        <v>766</v>
      </c>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row>
    <row r="4" spans="1:53" ht="16.5" customHeight="1" x14ac:dyDescent="0.4">
      <c r="B4" s="446"/>
      <c r="C4" s="589" t="s">
        <v>682</v>
      </c>
      <c r="D4" s="589"/>
      <c r="E4" s="589"/>
      <c r="F4" s="589"/>
      <c r="G4" s="589"/>
      <c r="H4" s="589"/>
      <c r="I4" s="589"/>
      <c r="J4" s="589"/>
      <c r="K4" s="589"/>
      <c r="L4" s="589"/>
      <c r="M4" s="589"/>
      <c r="N4" s="589"/>
      <c r="O4" s="589"/>
      <c r="P4" s="589"/>
      <c r="Q4" s="589"/>
      <c r="R4" s="589"/>
      <c r="S4" s="589"/>
      <c r="T4" s="589"/>
      <c r="U4" s="589"/>
      <c r="V4" s="589"/>
      <c r="W4" s="592" t="s">
        <v>0</v>
      </c>
    </row>
    <row r="5" spans="1:53" ht="16.5" customHeight="1" x14ac:dyDescent="0.4">
      <c r="B5" s="448" t="s">
        <v>1</v>
      </c>
      <c r="C5" s="44">
        <v>3</v>
      </c>
      <c r="D5" s="44">
        <v>4</v>
      </c>
      <c r="E5" s="44">
        <v>5</v>
      </c>
      <c r="F5" s="44">
        <v>6</v>
      </c>
      <c r="G5" s="44">
        <v>7</v>
      </c>
      <c r="H5" s="44">
        <v>8</v>
      </c>
      <c r="I5" s="44">
        <v>9</v>
      </c>
      <c r="J5" s="44">
        <v>10</v>
      </c>
      <c r="K5" s="44">
        <v>11</v>
      </c>
      <c r="L5" s="44">
        <v>12</v>
      </c>
      <c r="M5" s="44">
        <v>13</v>
      </c>
      <c r="N5" s="44">
        <v>14</v>
      </c>
      <c r="O5" s="44">
        <v>15</v>
      </c>
      <c r="P5" s="44">
        <v>16</v>
      </c>
      <c r="Q5" s="44">
        <v>17</v>
      </c>
      <c r="R5" s="44">
        <v>18</v>
      </c>
      <c r="S5" s="44">
        <v>19</v>
      </c>
      <c r="T5" s="44">
        <v>20</v>
      </c>
      <c r="U5" s="44">
        <v>21</v>
      </c>
      <c r="V5" s="44">
        <v>22</v>
      </c>
      <c r="W5" s="592"/>
    </row>
    <row r="6" spans="1:53" ht="16.5" customHeight="1" x14ac:dyDescent="0.4">
      <c r="B6" s="449">
        <v>6</v>
      </c>
      <c r="C6" s="450"/>
      <c r="D6" s="450"/>
      <c r="E6" s="450"/>
      <c r="F6" s="450"/>
      <c r="G6" s="450"/>
      <c r="H6" s="450"/>
      <c r="I6" s="450"/>
      <c r="J6" s="450"/>
      <c r="K6" s="450"/>
      <c r="L6" s="450"/>
      <c r="M6" s="450"/>
      <c r="N6" s="450"/>
      <c r="O6" s="450"/>
      <c r="P6" s="450"/>
      <c r="Q6" s="450"/>
      <c r="R6" s="450"/>
      <c r="S6" s="450"/>
      <c r="T6" s="450"/>
      <c r="U6" s="450"/>
      <c r="V6" s="450"/>
      <c r="W6" s="451">
        <f t="shared" ref="W6:W26" si="0">SUM(C6:V6)</f>
        <v>0</v>
      </c>
    </row>
    <row r="7" spans="1:53" ht="16.5" customHeight="1" x14ac:dyDescent="0.4">
      <c r="B7" s="449">
        <v>7</v>
      </c>
      <c r="C7" s="450"/>
      <c r="D7" s="450"/>
      <c r="E7" s="450"/>
      <c r="F7" s="450"/>
      <c r="G7" s="450"/>
      <c r="H7" s="450"/>
      <c r="I7" s="450"/>
      <c r="J7" s="450"/>
      <c r="K7" s="450"/>
      <c r="L7" s="450"/>
      <c r="M7" s="450"/>
      <c r="N7" s="450"/>
      <c r="O7" s="450"/>
      <c r="P7" s="450"/>
      <c r="Q7" s="450"/>
      <c r="R7" s="450"/>
      <c r="S7" s="450"/>
      <c r="T7" s="450"/>
      <c r="U7" s="450"/>
      <c r="V7" s="450"/>
      <c r="W7" s="451">
        <f t="shared" si="0"/>
        <v>0</v>
      </c>
    </row>
    <row r="8" spans="1:53" ht="16.5" customHeight="1" x14ac:dyDescent="0.4">
      <c r="B8" s="449">
        <v>8</v>
      </c>
      <c r="C8" s="450"/>
      <c r="D8" s="450"/>
      <c r="E8" s="450"/>
      <c r="F8" s="450"/>
      <c r="G8" s="450"/>
      <c r="H8" s="450"/>
      <c r="I8" s="450"/>
      <c r="J8" s="450"/>
      <c r="K8" s="450"/>
      <c r="L8" s="450"/>
      <c r="M8" s="450"/>
      <c r="N8" s="450"/>
      <c r="O8" s="450"/>
      <c r="P8" s="450"/>
      <c r="Q8" s="450"/>
      <c r="R8" s="450"/>
      <c r="S8" s="450"/>
      <c r="T8" s="450"/>
      <c r="U8" s="450"/>
      <c r="V8" s="450"/>
      <c r="W8" s="451">
        <f t="shared" si="0"/>
        <v>0</v>
      </c>
    </row>
    <row r="9" spans="1:53" ht="16.5" customHeight="1" x14ac:dyDescent="0.4">
      <c r="B9" s="449">
        <v>9</v>
      </c>
      <c r="C9" s="450"/>
      <c r="D9" s="450"/>
      <c r="E9" s="450"/>
      <c r="F9" s="450"/>
      <c r="G9" s="450"/>
      <c r="H9" s="450"/>
      <c r="I9" s="450"/>
      <c r="J9" s="450"/>
      <c r="K9" s="450"/>
      <c r="L9" s="450"/>
      <c r="M9" s="450"/>
      <c r="N9" s="450"/>
      <c r="O9" s="450"/>
      <c r="P9" s="450"/>
      <c r="Q9" s="450"/>
      <c r="R9" s="450"/>
      <c r="S9" s="450"/>
      <c r="T9" s="450"/>
      <c r="U9" s="450"/>
      <c r="V9" s="450"/>
      <c r="W9" s="451">
        <f t="shared" si="0"/>
        <v>0</v>
      </c>
    </row>
    <row r="10" spans="1:53" ht="16.5" customHeight="1" x14ac:dyDescent="0.4">
      <c r="B10" s="449">
        <v>10</v>
      </c>
      <c r="C10" s="450"/>
      <c r="D10" s="450"/>
      <c r="E10" s="450"/>
      <c r="F10" s="450"/>
      <c r="G10" s="450"/>
      <c r="H10" s="450"/>
      <c r="I10" s="450"/>
      <c r="J10" s="450"/>
      <c r="K10" s="450"/>
      <c r="L10" s="450"/>
      <c r="M10" s="450"/>
      <c r="N10" s="450"/>
      <c r="O10" s="450"/>
      <c r="P10" s="450"/>
      <c r="Q10" s="450"/>
      <c r="R10" s="450"/>
      <c r="S10" s="450"/>
      <c r="T10" s="450"/>
      <c r="U10" s="450"/>
      <c r="V10" s="450"/>
      <c r="W10" s="451">
        <f t="shared" si="0"/>
        <v>0</v>
      </c>
    </row>
    <row r="11" spans="1:53" ht="16.5" customHeight="1" x14ac:dyDescent="0.4">
      <c r="B11" s="449">
        <v>11</v>
      </c>
      <c r="C11" s="450"/>
      <c r="D11" s="450"/>
      <c r="E11" s="450"/>
      <c r="F11" s="450"/>
      <c r="G11" s="450"/>
      <c r="H11" s="450"/>
      <c r="I11" s="450"/>
      <c r="J11" s="450"/>
      <c r="K11" s="450"/>
      <c r="L11" s="450"/>
      <c r="M11" s="450"/>
      <c r="N11" s="450"/>
      <c r="O11" s="450"/>
      <c r="P11" s="450"/>
      <c r="Q11" s="450"/>
      <c r="R11" s="450"/>
      <c r="S11" s="450"/>
      <c r="T11" s="450"/>
      <c r="U11" s="450"/>
      <c r="V11" s="450"/>
      <c r="W11" s="451">
        <f t="shared" si="0"/>
        <v>0</v>
      </c>
    </row>
    <row r="12" spans="1:53" ht="16.5" customHeight="1" x14ac:dyDescent="0.4">
      <c r="B12" s="449">
        <v>13</v>
      </c>
      <c r="C12" s="450"/>
      <c r="D12" s="450"/>
      <c r="E12" s="450"/>
      <c r="F12" s="450"/>
      <c r="G12" s="450"/>
      <c r="H12" s="450"/>
      <c r="I12" s="450"/>
      <c r="J12" s="450"/>
      <c r="K12" s="450"/>
      <c r="L12" s="450"/>
      <c r="M12" s="450"/>
      <c r="N12" s="450"/>
      <c r="O12" s="450"/>
      <c r="P12" s="450"/>
      <c r="Q12" s="450"/>
      <c r="R12" s="450"/>
      <c r="S12" s="450"/>
      <c r="T12" s="450"/>
      <c r="U12" s="450"/>
      <c r="V12" s="450"/>
      <c r="W12" s="451">
        <f t="shared" si="0"/>
        <v>0</v>
      </c>
    </row>
    <row r="13" spans="1:53" ht="16.5" customHeight="1" x14ac:dyDescent="0.4">
      <c r="B13" s="449">
        <v>15</v>
      </c>
      <c r="C13" s="450"/>
      <c r="D13" s="450"/>
      <c r="E13" s="450"/>
      <c r="F13" s="450"/>
      <c r="G13" s="450"/>
      <c r="H13" s="450"/>
      <c r="I13" s="450"/>
      <c r="J13" s="450"/>
      <c r="K13" s="450"/>
      <c r="L13" s="450"/>
      <c r="M13" s="450"/>
      <c r="N13" s="450"/>
      <c r="O13" s="450"/>
      <c r="P13" s="450"/>
      <c r="Q13" s="450"/>
      <c r="R13" s="450"/>
      <c r="S13" s="450"/>
      <c r="T13" s="450"/>
      <c r="U13" s="450"/>
      <c r="V13" s="450"/>
      <c r="W13" s="451">
        <f t="shared" si="0"/>
        <v>0</v>
      </c>
    </row>
    <row r="14" spans="1:53" ht="16.5" customHeight="1" x14ac:dyDescent="0.4">
      <c r="B14" s="449">
        <v>17</v>
      </c>
      <c r="C14" s="450"/>
      <c r="D14" s="450"/>
      <c r="E14" s="450"/>
      <c r="F14" s="450"/>
      <c r="G14" s="450"/>
      <c r="H14" s="450"/>
      <c r="I14" s="450"/>
      <c r="J14" s="450"/>
      <c r="K14" s="450"/>
      <c r="L14" s="450"/>
      <c r="M14" s="450"/>
      <c r="N14" s="450"/>
      <c r="O14" s="450"/>
      <c r="P14" s="450"/>
      <c r="Q14" s="450"/>
      <c r="R14" s="450"/>
      <c r="S14" s="450"/>
      <c r="T14" s="450"/>
      <c r="U14" s="450"/>
      <c r="V14" s="450"/>
      <c r="W14" s="451">
        <f t="shared" si="0"/>
        <v>0</v>
      </c>
    </row>
    <row r="15" spans="1:53" ht="16.5" customHeight="1" x14ac:dyDescent="0.4">
      <c r="B15" s="452">
        <v>19</v>
      </c>
      <c r="C15" s="450"/>
      <c r="D15" s="450"/>
      <c r="E15" s="450"/>
      <c r="F15" s="450"/>
      <c r="G15" s="450"/>
      <c r="H15" s="450"/>
      <c r="I15" s="450"/>
      <c r="J15" s="450"/>
      <c r="K15" s="450"/>
      <c r="L15" s="450"/>
      <c r="M15" s="450"/>
      <c r="N15" s="450"/>
      <c r="O15" s="450"/>
      <c r="P15" s="450"/>
      <c r="Q15" s="450"/>
      <c r="R15" s="450"/>
      <c r="S15" s="450"/>
      <c r="T15" s="450"/>
      <c r="U15" s="450"/>
      <c r="V15" s="450"/>
      <c r="W15" s="451">
        <f t="shared" si="0"/>
        <v>0</v>
      </c>
    </row>
    <row r="16" spans="1:53" ht="16.5" customHeight="1" x14ac:dyDescent="0.4">
      <c r="B16" s="449">
        <v>20</v>
      </c>
      <c r="C16" s="450"/>
      <c r="D16" s="450"/>
      <c r="E16" s="450"/>
      <c r="F16" s="450"/>
      <c r="G16" s="450"/>
      <c r="H16" s="450"/>
      <c r="I16" s="450"/>
      <c r="J16" s="450"/>
      <c r="K16" s="450"/>
      <c r="L16" s="450"/>
      <c r="M16" s="450"/>
      <c r="N16" s="450"/>
      <c r="O16" s="450"/>
      <c r="P16" s="450"/>
      <c r="Q16" s="450"/>
      <c r="R16" s="450"/>
      <c r="S16" s="450"/>
      <c r="T16" s="450"/>
      <c r="U16" s="450"/>
      <c r="V16" s="450"/>
      <c r="W16" s="451">
        <f t="shared" si="0"/>
        <v>0</v>
      </c>
    </row>
    <row r="17" spans="2:28" ht="16.5" customHeight="1" x14ac:dyDescent="0.4">
      <c r="B17" s="449">
        <v>25</v>
      </c>
      <c r="C17" s="450"/>
      <c r="D17" s="450"/>
      <c r="E17" s="450"/>
      <c r="F17" s="450"/>
      <c r="G17" s="450"/>
      <c r="H17" s="450"/>
      <c r="I17" s="450"/>
      <c r="J17" s="450"/>
      <c r="K17" s="450"/>
      <c r="L17" s="450"/>
      <c r="M17" s="450"/>
      <c r="N17" s="450"/>
      <c r="O17" s="450"/>
      <c r="P17" s="450"/>
      <c r="Q17" s="450"/>
      <c r="R17" s="450"/>
      <c r="S17" s="450"/>
      <c r="T17" s="450"/>
      <c r="U17" s="450"/>
      <c r="V17" s="450"/>
      <c r="W17" s="451">
        <f t="shared" si="0"/>
        <v>0</v>
      </c>
    </row>
    <row r="18" spans="2:28" ht="16.5" customHeight="1" x14ac:dyDescent="0.4">
      <c r="B18" s="449">
        <v>30</v>
      </c>
      <c r="C18" s="450"/>
      <c r="D18" s="450"/>
      <c r="E18" s="450"/>
      <c r="F18" s="450"/>
      <c r="G18" s="450"/>
      <c r="H18" s="450"/>
      <c r="I18" s="450"/>
      <c r="J18" s="450"/>
      <c r="K18" s="450"/>
      <c r="L18" s="450"/>
      <c r="M18" s="450"/>
      <c r="N18" s="450"/>
      <c r="O18" s="450"/>
      <c r="P18" s="450"/>
      <c r="Q18" s="450"/>
      <c r="R18" s="450"/>
      <c r="S18" s="450"/>
      <c r="T18" s="450"/>
      <c r="U18" s="450"/>
      <c r="V18" s="450"/>
      <c r="W18" s="451">
        <f t="shared" si="0"/>
        <v>0</v>
      </c>
    </row>
    <row r="19" spans="2:28" ht="16.5" customHeight="1" x14ac:dyDescent="0.4">
      <c r="B19" s="449">
        <v>31</v>
      </c>
      <c r="C19" s="450"/>
      <c r="D19" s="450"/>
      <c r="E19" s="450"/>
      <c r="F19" s="450"/>
      <c r="G19" s="450"/>
      <c r="H19" s="450"/>
      <c r="I19" s="450"/>
      <c r="J19" s="450"/>
      <c r="K19" s="450"/>
      <c r="L19" s="450"/>
      <c r="M19" s="450"/>
      <c r="N19" s="450"/>
      <c r="O19" s="450"/>
      <c r="P19" s="450"/>
      <c r="Q19" s="450"/>
      <c r="R19" s="450"/>
      <c r="S19" s="450"/>
      <c r="T19" s="450"/>
      <c r="U19" s="450"/>
      <c r="V19" s="450"/>
      <c r="W19" s="451">
        <f t="shared" si="0"/>
        <v>0</v>
      </c>
    </row>
    <row r="20" spans="2:28" ht="16.5" customHeight="1" x14ac:dyDescent="0.4">
      <c r="B20" s="449">
        <v>34</v>
      </c>
      <c r="C20" s="450"/>
      <c r="D20" s="450"/>
      <c r="E20" s="450"/>
      <c r="F20" s="450"/>
      <c r="G20" s="450"/>
      <c r="H20" s="450"/>
      <c r="I20" s="450"/>
      <c r="J20" s="450"/>
      <c r="K20" s="450"/>
      <c r="L20" s="450"/>
      <c r="M20" s="450"/>
      <c r="N20" s="450"/>
      <c r="O20" s="450"/>
      <c r="P20" s="450"/>
      <c r="Q20" s="450"/>
      <c r="R20" s="450"/>
      <c r="S20" s="450"/>
      <c r="T20" s="450"/>
      <c r="U20" s="450"/>
      <c r="V20" s="450"/>
      <c r="W20" s="451">
        <f t="shared" si="0"/>
        <v>0</v>
      </c>
    </row>
    <row r="21" spans="2:28" ht="16.5" customHeight="1" x14ac:dyDescent="0.4">
      <c r="B21" s="449">
        <v>38</v>
      </c>
      <c r="C21" s="450"/>
      <c r="D21" s="450"/>
      <c r="E21" s="450"/>
      <c r="F21" s="450"/>
      <c r="G21" s="450"/>
      <c r="H21" s="450"/>
      <c r="I21" s="450"/>
      <c r="J21" s="450"/>
      <c r="K21" s="450"/>
      <c r="L21" s="450"/>
      <c r="M21" s="450"/>
      <c r="N21" s="450"/>
      <c r="O21" s="450"/>
      <c r="P21" s="450"/>
      <c r="Q21" s="450"/>
      <c r="R21" s="450"/>
      <c r="S21" s="450"/>
      <c r="T21" s="450"/>
      <c r="U21" s="450"/>
      <c r="V21" s="450"/>
      <c r="W21" s="451">
        <f t="shared" si="0"/>
        <v>0</v>
      </c>
    </row>
    <row r="22" spans="2:28" ht="16.5" customHeight="1" x14ac:dyDescent="0.4">
      <c r="B22" s="449">
        <v>40</v>
      </c>
      <c r="C22" s="450"/>
      <c r="D22" s="450"/>
      <c r="E22" s="450"/>
      <c r="F22" s="450"/>
      <c r="G22" s="450"/>
      <c r="H22" s="450"/>
      <c r="I22" s="450"/>
      <c r="J22" s="450"/>
      <c r="K22" s="450"/>
      <c r="L22" s="450"/>
      <c r="M22" s="450"/>
      <c r="N22" s="450"/>
      <c r="O22" s="450"/>
      <c r="P22" s="450"/>
      <c r="Q22" s="450"/>
      <c r="R22" s="450"/>
      <c r="S22" s="450"/>
      <c r="T22" s="450"/>
      <c r="U22" s="450"/>
      <c r="V22" s="450"/>
      <c r="W22" s="451">
        <f t="shared" si="0"/>
        <v>0</v>
      </c>
    </row>
    <row r="23" spans="2:28" ht="16.5" customHeight="1" x14ac:dyDescent="0.4">
      <c r="B23" s="449">
        <v>45</v>
      </c>
      <c r="C23" s="450"/>
      <c r="D23" s="450"/>
      <c r="E23" s="450"/>
      <c r="F23" s="450"/>
      <c r="G23" s="450"/>
      <c r="H23" s="450"/>
      <c r="I23" s="450"/>
      <c r="J23" s="450"/>
      <c r="K23" s="450"/>
      <c r="L23" s="450"/>
      <c r="M23" s="450"/>
      <c r="N23" s="450"/>
      <c r="O23" s="450"/>
      <c r="P23" s="450"/>
      <c r="Q23" s="450"/>
      <c r="R23" s="450"/>
      <c r="S23" s="450"/>
      <c r="T23" s="450"/>
      <c r="U23" s="450"/>
      <c r="V23" s="450"/>
      <c r="W23" s="451">
        <f t="shared" si="0"/>
        <v>0</v>
      </c>
    </row>
    <row r="24" spans="2:28" ht="16.5" customHeight="1" x14ac:dyDescent="0.4">
      <c r="B24" s="449">
        <v>50</v>
      </c>
      <c r="C24" s="450"/>
      <c r="D24" s="450"/>
      <c r="E24" s="450"/>
      <c r="F24" s="450"/>
      <c r="G24" s="450"/>
      <c r="H24" s="450"/>
      <c r="I24" s="450"/>
      <c r="J24" s="450"/>
      <c r="K24" s="450"/>
      <c r="L24" s="450"/>
      <c r="M24" s="450"/>
      <c r="N24" s="450"/>
      <c r="O24" s="450"/>
      <c r="P24" s="450"/>
      <c r="Q24" s="450"/>
      <c r="R24" s="450"/>
      <c r="S24" s="450"/>
      <c r="T24" s="450"/>
      <c r="U24" s="450"/>
      <c r="V24" s="450"/>
      <c r="W24" s="451">
        <f t="shared" si="0"/>
        <v>0</v>
      </c>
    </row>
    <row r="25" spans="2:28" ht="16.5" customHeight="1" x14ac:dyDescent="0.4">
      <c r="B25" s="449">
        <v>60</v>
      </c>
      <c r="C25" s="450"/>
      <c r="D25" s="450"/>
      <c r="E25" s="450"/>
      <c r="F25" s="450"/>
      <c r="G25" s="450"/>
      <c r="H25" s="450"/>
      <c r="I25" s="450"/>
      <c r="J25" s="450"/>
      <c r="K25" s="450"/>
      <c r="L25" s="450"/>
      <c r="M25" s="450"/>
      <c r="N25" s="450"/>
      <c r="O25" s="450"/>
      <c r="P25" s="450"/>
      <c r="Q25" s="450"/>
      <c r="R25" s="450"/>
      <c r="S25" s="450"/>
      <c r="T25" s="450"/>
      <c r="U25" s="450"/>
      <c r="V25" s="450"/>
      <c r="W25" s="451">
        <f t="shared" si="0"/>
        <v>0</v>
      </c>
    </row>
    <row r="26" spans="2:28" ht="16.5" customHeight="1" x14ac:dyDescent="0.4">
      <c r="B26" s="447" t="s">
        <v>0</v>
      </c>
      <c r="C26" s="451">
        <f t="shared" ref="C26:V26" si="1">SUM(C6:C25)</f>
        <v>0</v>
      </c>
      <c r="D26" s="451">
        <f t="shared" si="1"/>
        <v>0</v>
      </c>
      <c r="E26" s="451">
        <f t="shared" si="1"/>
        <v>0</v>
      </c>
      <c r="F26" s="451">
        <f t="shared" si="1"/>
        <v>0</v>
      </c>
      <c r="G26" s="451">
        <f t="shared" si="1"/>
        <v>0</v>
      </c>
      <c r="H26" s="451">
        <f t="shared" si="1"/>
        <v>0</v>
      </c>
      <c r="I26" s="451">
        <f t="shared" si="1"/>
        <v>0</v>
      </c>
      <c r="J26" s="451">
        <f t="shared" si="1"/>
        <v>0</v>
      </c>
      <c r="K26" s="451">
        <f t="shared" si="1"/>
        <v>0</v>
      </c>
      <c r="L26" s="451">
        <f t="shared" si="1"/>
        <v>0</v>
      </c>
      <c r="M26" s="451">
        <f t="shared" si="1"/>
        <v>0</v>
      </c>
      <c r="N26" s="451">
        <f t="shared" si="1"/>
        <v>0</v>
      </c>
      <c r="O26" s="451">
        <f t="shared" si="1"/>
        <v>0</v>
      </c>
      <c r="P26" s="451">
        <f t="shared" si="1"/>
        <v>0</v>
      </c>
      <c r="Q26" s="451">
        <f t="shared" si="1"/>
        <v>0</v>
      </c>
      <c r="R26" s="451">
        <f t="shared" si="1"/>
        <v>0</v>
      </c>
      <c r="S26" s="451">
        <f t="shared" si="1"/>
        <v>0</v>
      </c>
      <c r="T26" s="451">
        <f t="shared" si="1"/>
        <v>0</v>
      </c>
      <c r="U26" s="451">
        <f t="shared" si="1"/>
        <v>0</v>
      </c>
      <c r="V26" s="451">
        <f t="shared" si="1"/>
        <v>0</v>
      </c>
      <c r="W26" s="451">
        <f t="shared" si="0"/>
        <v>0</v>
      </c>
    </row>
    <row r="27" spans="2:28" ht="16.5" customHeight="1" x14ac:dyDescent="0.4">
      <c r="D27" s="39"/>
      <c r="E27" s="39"/>
      <c r="F27" s="39"/>
    </row>
    <row r="28" spans="2:28" ht="16.5" customHeight="1" x14ac:dyDescent="0.4">
      <c r="B28" s="453"/>
      <c r="C28" s="454"/>
      <c r="D28" s="454"/>
      <c r="E28" s="454"/>
      <c r="F28" s="454"/>
      <c r="G28" s="455"/>
      <c r="H28" s="454"/>
      <c r="I28" s="454"/>
      <c r="J28" s="454"/>
      <c r="K28" s="456"/>
      <c r="L28" s="456"/>
      <c r="M28" s="456"/>
      <c r="N28" s="456"/>
      <c r="O28" s="456"/>
      <c r="P28" s="454"/>
      <c r="Q28" s="456"/>
      <c r="R28" s="456"/>
      <c r="S28" s="456"/>
      <c r="T28" s="456"/>
      <c r="U28" s="454"/>
      <c r="V28" s="454"/>
      <c r="W28" s="454"/>
      <c r="X28" s="454"/>
      <c r="Y28" s="454"/>
      <c r="Z28" s="454"/>
      <c r="AA28" s="454"/>
      <c r="AB28" s="454"/>
    </row>
    <row r="29" spans="2:28" ht="16.5" customHeight="1" x14ac:dyDescent="0.4">
      <c r="D29" s="39"/>
      <c r="E29" s="39"/>
      <c r="F29" s="39"/>
    </row>
    <row r="30" spans="2:28" ht="16.5" customHeight="1" x14ac:dyDescent="0.4">
      <c r="B30" s="444" t="s">
        <v>794</v>
      </c>
      <c r="D30" s="39"/>
      <c r="E30" s="39"/>
      <c r="F30" s="39"/>
    </row>
    <row r="31" spans="2:28" ht="16.5" customHeight="1" x14ac:dyDescent="0.4">
      <c r="B31" s="444"/>
      <c r="D31" s="39"/>
      <c r="E31" s="39"/>
      <c r="F31" s="39"/>
    </row>
    <row r="32" spans="2:28" ht="16.5" customHeight="1" x14ac:dyDescent="0.4">
      <c r="B32" s="457" t="s">
        <v>719</v>
      </c>
      <c r="C32" s="458">
        <v>0.9</v>
      </c>
      <c r="D32" s="39"/>
      <c r="E32" s="39"/>
      <c r="F32" s="39"/>
      <c r="G32" s="39"/>
    </row>
    <row r="33" spans="1:28" ht="16.5" customHeight="1" x14ac:dyDescent="0.4">
      <c r="B33" s="444"/>
      <c r="D33" s="39"/>
      <c r="E33" s="39"/>
      <c r="F33" s="39"/>
      <c r="AB33" s="445" t="s">
        <v>766</v>
      </c>
    </row>
    <row r="34" spans="1:28" ht="16.5" customHeight="1" x14ac:dyDescent="0.4">
      <c r="A34" s="39">
        <v>1</v>
      </c>
      <c r="B34" s="447" t="s">
        <v>682</v>
      </c>
      <c r="C34" s="447" t="s">
        <v>1</v>
      </c>
      <c r="D34" s="448" t="s">
        <v>408</v>
      </c>
      <c r="E34" s="448" t="s">
        <v>643</v>
      </c>
      <c r="F34" s="459" t="s">
        <v>680</v>
      </c>
      <c r="G34" s="300" t="s">
        <v>681</v>
      </c>
      <c r="H34" s="300">
        <v>3</v>
      </c>
      <c r="I34" s="274">
        <v>4</v>
      </c>
      <c r="J34" s="274">
        <v>5</v>
      </c>
      <c r="K34" s="274">
        <v>6</v>
      </c>
      <c r="L34" s="274">
        <v>7</v>
      </c>
      <c r="M34" s="274">
        <v>8</v>
      </c>
      <c r="N34" s="274">
        <v>9</v>
      </c>
      <c r="O34" s="274">
        <v>10</v>
      </c>
      <c r="P34" s="274">
        <v>11</v>
      </c>
      <c r="Q34" s="274">
        <v>12</v>
      </c>
      <c r="R34" s="274">
        <v>13</v>
      </c>
      <c r="S34" s="274">
        <v>14</v>
      </c>
      <c r="T34" s="274">
        <v>15</v>
      </c>
      <c r="U34" s="274">
        <v>16</v>
      </c>
      <c r="V34" s="274">
        <v>17</v>
      </c>
      <c r="W34" s="274">
        <v>18</v>
      </c>
      <c r="X34" s="274">
        <v>19</v>
      </c>
      <c r="Y34" s="274">
        <v>20</v>
      </c>
      <c r="Z34" s="274">
        <v>21</v>
      </c>
      <c r="AA34" s="300">
        <v>22</v>
      </c>
      <c r="AB34" s="438" t="s">
        <v>767</v>
      </c>
    </row>
    <row r="35" spans="1:28" ht="16.5" customHeight="1" x14ac:dyDescent="0.4">
      <c r="B35" s="274">
        <v>3</v>
      </c>
      <c r="C35" s="460">
        <v>6</v>
      </c>
      <c r="D35" s="334">
        <f t="array" ref="D35:D54">TRANSPOSE(C6:V6)</f>
        <v>0</v>
      </c>
      <c r="E35" s="334">
        <f t="shared" ref="E35:E54" si="2">ROUNDDOWN($C$32*D35,0)</f>
        <v>0</v>
      </c>
      <c r="F35" s="461">
        <f t="shared" ref="F35:F54" si="3">ROUNDUP(1/C35,3)</f>
        <v>0.16700000000000001</v>
      </c>
      <c r="G35" s="462">
        <f>ROUND(E35*F35,0)</f>
        <v>0</v>
      </c>
      <c r="H35" s="367"/>
      <c r="I35" s="367"/>
      <c r="J35" s="367"/>
      <c r="K35" s="367"/>
      <c r="L35" s="367"/>
      <c r="M35" s="367"/>
      <c r="N35" s="367"/>
      <c r="O35" s="367"/>
      <c r="P35" s="367"/>
      <c r="Q35" s="367"/>
      <c r="R35" s="367"/>
      <c r="S35" s="367"/>
      <c r="T35" s="367"/>
      <c r="U35" s="367"/>
      <c r="V35" s="367"/>
      <c r="W35" s="367"/>
      <c r="X35" s="367"/>
      <c r="Y35" s="367"/>
      <c r="Z35" s="367"/>
      <c r="AA35" s="367"/>
      <c r="AB35" s="367"/>
    </row>
    <row r="36" spans="1:28" ht="16.5" customHeight="1" x14ac:dyDescent="0.4">
      <c r="B36" s="274">
        <v>4</v>
      </c>
      <c r="C36" s="460">
        <v>6</v>
      </c>
      <c r="D36" s="334">
        <v>0</v>
      </c>
      <c r="E36" s="334">
        <f t="shared" si="2"/>
        <v>0</v>
      </c>
      <c r="F36" s="461">
        <f t="shared" si="3"/>
        <v>0.16700000000000001</v>
      </c>
      <c r="G36" s="462">
        <f>ROUND(E36*F36,0)</f>
        <v>0</v>
      </c>
      <c r="H36" s="367"/>
      <c r="I36" s="367"/>
      <c r="J36" s="367"/>
      <c r="K36" s="367"/>
      <c r="L36" s="367"/>
      <c r="M36" s="367"/>
      <c r="N36" s="367"/>
      <c r="O36" s="367"/>
      <c r="P36" s="367"/>
      <c r="Q36" s="367"/>
      <c r="R36" s="367"/>
      <c r="S36" s="367"/>
      <c r="T36" s="367"/>
      <c r="U36" s="367"/>
      <c r="V36" s="367"/>
      <c r="W36" s="367"/>
      <c r="X36" s="367"/>
      <c r="Y36" s="367"/>
      <c r="Z36" s="367"/>
      <c r="AA36" s="367"/>
      <c r="AB36" s="367"/>
    </row>
    <row r="37" spans="1:28" ht="16.5" customHeight="1" x14ac:dyDescent="0.4">
      <c r="B37" s="274">
        <v>5</v>
      </c>
      <c r="C37" s="460">
        <v>6</v>
      </c>
      <c r="D37" s="334">
        <v>0</v>
      </c>
      <c r="E37" s="334">
        <f t="shared" si="2"/>
        <v>0</v>
      </c>
      <c r="F37" s="461">
        <f t="shared" si="3"/>
        <v>0.16700000000000001</v>
      </c>
      <c r="G37" s="462">
        <f t="shared" ref="G37:G54" si="4">ROUND(E37*F37,0)</f>
        <v>0</v>
      </c>
      <c r="H37" s="367"/>
      <c r="I37" s="367"/>
      <c r="J37" s="367"/>
      <c r="K37" s="367"/>
      <c r="L37" s="367"/>
      <c r="M37" s="367"/>
      <c r="N37" s="367"/>
      <c r="O37" s="367"/>
      <c r="P37" s="367"/>
      <c r="Q37" s="367"/>
      <c r="R37" s="367"/>
      <c r="S37" s="367"/>
      <c r="T37" s="367"/>
      <c r="U37" s="367"/>
      <c r="V37" s="367"/>
      <c r="W37" s="367"/>
      <c r="X37" s="367"/>
      <c r="Y37" s="367"/>
      <c r="Z37" s="367"/>
      <c r="AA37" s="367"/>
      <c r="AB37" s="367"/>
    </row>
    <row r="38" spans="1:28" ht="16.5" customHeight="1" x14ac:dyDescent="0.4">
      <c r="B38" s="274">
        <v>6</v>
      </c>
      <c r="C38" s="460">
        <v>6</v>
      </c>
      <c r="D38" s="334">
        <v>0</v>
      </c>
      <c r="E38" s="334">
        <f t="shared" si="2"/>
        <v>0</v>
      </c>
      <c r="F38" s="461">
        <f t="shared" si="3"/>
        <v>0.16700000000000001</v>
      </c>
      <c r="G38" s="462">
        <f t="shared" si="4"/>
        <v>0</v>
      </c>
      <c r="H38" s="367"/>
      <c r="I38" s="367"/>
      <c r="J38" s="367"/>
      <c r="K38" s="367"/>
      <c r="L38" s="367"/>
      <c r="M38" s="367"/>
      <c r="N38" s="367"/>
      <c r="O38" s="367"/>
      <c r="P38" s="367"/>
      <c r="Q38" s="367"/>
      <c r="R38" s="367"/>
      <c r="S38" s="367"/>
      <c r="T38" s="367"/>
      <c r="U38" s="367"/>
      <c r="V38" s="367"/>
      <c r="W38" s="367"/>
      <c r="X38" s="367"/>
      <c r="Y38" s="367"/>
      <c r="Z38" s="367"/>
      <c r="AA38" s="367"/>
      <c r="AB38" s="367"/>
    </row>
    <row r="39" spans="1:28" ht="16.5" customHeight="1" x14ac:dyDescent="0.4">
      <c r="B39" s="274">
        <v>7</v>
      </c>
      <c r="C39" s="460">
        <v>6</v>
      </c>
      <c r="D39" s="334">
        <v>0</v>
      </c>
      <c r="E39" s="334">
        <f t="shared" si="2"/>
        <v>0</v>
      </c>
      <c r="F39" s="461">
        <f t="shared" si="3"/>
        <v>0.16700000000000001</v>
      </c>
      <c r="G39" s="462">
        <f t="shared" si="4"/>
        <v>0</v>
      </c>
      <c r="H39" s="367"/>
      <c r="I39" s="367"/>
      <c r="J39" s="367"/>
      <c r="K39" s="367"/>
      <c r="L39" s="367"/>
      <c r="M39" s="367"/>
      <c r="N39" s="367"/>
      <c r="O39" s="367"/>
      <c r="P39" s="367"/>
      <c r="Q39" s="367"/>
      <c r="R39" s="367"/>
      <c r="S39" s="367"/>
      <c r="T39" s="367"/>
      <c r="U39" s="367"/>
      <c r="V39" s="367"/>
      <c r="W39" s="367"/>
      <c r="X39" s="367"/>
      <c r="Y39" s="367"/>
      <c r="Z39" s="367"/>
      <c r="AA39" s="367"/>
      <c r="AB39" s="367"/>
    </row>
    <row r="40" spans="1:28" ht="16.5" customHeight="1" x14ac:dyDescent="0.4">
      <c r="B40" s="274">
        <v>8</v>
      </c>
      <c r="C40" s="460">
        <v>6</v>
      </c>
      <c r="D40" s="334">
        <v>0</v>
      </c>
      <c r="E40" s="334">
        <f t="shared" si="2"/>
        <v>0</v>
      </c>
      <c r="F40" s="461">
        <f t="shared" si="3"/>
        <v>0.16700000000000001</v>
      </c>
      <c r="G40" s="462">
        <f t="shared" si="4"/>
        <v>0</v>
      </c>
      <c r="H40" s="367"/>
      <c r="I40" s="367"/>
      <c r="J40" s="367"/>
      <c r="K40" s="367"/>
      <c r="L40" s="367"/>
      <c r="M40" s="367"/>
      <c r="N40" s="367"/>
      <c r="O40" s="367"/>
      <c r="P40" s="367"/>
      <c r="Q40" s="367"/>
      <c r="R40" s="367"/>
      <c r="S40" s="367"/>
      <c r="T40" s="367"/>
      <c r="U40" s="367"/>
      <c r="V40" s="367"/>
      <c r="W40" s="367"/>
      <c r="X40" s="367"/>
      <c r="Y40" s="367"/>
      <c r="Z40" s="367"/>
      <c r="AA40" s="367"/>
      <c r="AB40" s="367"/>
    </row>
    <row r="41" spans="1:28" ht="16.5" customHeight="1" x14ac:dyDescent="0.4">
      <c r="B41" s="274">
        <v>9</v>
      </c>
      <c r="C41" s="460">
        <v>6</v>
      </c>
      <c r="D41" s="334">
        <v>0</v>
      </c>
      <c r="E41" s="334">
        <f t="shared" si="2"/>
        <v>0</v>
      </c>
      <c r="F41" s="461">
        <f t="shared" si="3"/>
        <v>0.16700000000000001</v>
      </c>
      <c r="G41" s="462">
        <f t="shared" si="4"/>
        <v>0</v>
      </c>
      <c r="H41" s="367"/>
      <c r="I41" s="367"/>
      <c r="J41" s="367"/>
      <c r="K41" s="367"/>
      <c r="L41" s="367"/>
      <c r="M41" s="367"/>
      <c r="N41" s="367"/>
      <c r="O41" s="367"/>
      <c r="P41" s="367"/>
      <c r="Q41" s="367"/>
      <c r="R41" s="367"/>
      <c r="S41" s="367"/>
      <c r="T41" s="367"/>
      <c r="U41" s="367"/>
      <c r="V41" s="367"/>
      <c r="W41" s="367"/>
      <c r="X41" s="367"/>
      <c r="Y41" s="367"/>
      <c r="Z41" s="367"/>
      <c r="AA41" s="367"/>
      <c r="AB41" s="367"/>
    </row>
    <row r="42" spans="1:28" ht="16.5" customHeight="1" x14ac:dyDescent="0.4">
      <c r="B42" s="274">
        <v>10</v>
      </c>
      <c r="C42" s="460">
        <v>6</v>
      </c>
      <c r="D42" s="334">
        <v>0</v>
      </c>
      <c r="E42" s="334">
        <f t="shared" si="2"/>
        <v>0</v>
      </c>
      <c r="F42" s="461">
        <f t="shared" si="3"/>
        <v>0.16700000000000001</v>
      </c>
      <c r="G42" s="462">
        <f t="shared" si="4"/>
        <v>0</v>
      </c>
      <c r="H42" s="367"/>
      <c r="I42" s="367"/>
      <c r="J42" s="367"/>
      <c r="K42" s="367"/>
      <c r="L42" s="367"/>
      <c r="M42" s="367"/>
      <c r="N42" s="367"/>
      <c r="O42" s="367"/>
      <c r="P42" s="367"/>
      <c r="Q42" s="367"/>
      <c r="R42" s="367"/>
      <c r="S42" s="367"/>
      <c r="T42" s="367"/>
      <c r="U42" s="367"/>
      <c r="V42" s="367"/>
      <c r="W42" s="367"/>
      <c r="X42" s="367"/>
      <c r="Y42" s="367"/>
      <c r="Z42" s="367"/>
      <c r="AA42" s="367"/>
      <c r="AB42" s="367"/>
    </row>
    <row r="43" spans="1:28" ht="16.5" customHeight="1" x14ac:dyDescent="0.4">
      <c r="B43" s="274">
        <v>11</v>
      </c>
      <c r="C43" s="460">
        <v>6</v>
      </c>
      <c r="D43" s="334">
        <v>0</v>
      </c>
      <c r="E43" s="334">
        <f t="shared" si="2"/>
        <v>0</v>
      </c>
      <c r="F43" s="461">
        <f t="shared" si="3"/>
        <v>0.16700000000000001</v>
      </c>
      <c r="G43" s="462">
        <f t="shared" si="4"/>
        <v>0</v>
      </c>
      <c r="H43" s="367"/>
      <c r="I43" s="367"/>
      <c r="J43" s="367"/>
      <c r="K43" s="367"/>
      <c r="L43" s="367"/>
      <c r="M43" s="367"/>
      <c r="N43" s="367"/>
      <c r="O43" s="367"/>
      <c r="P43" s="367"/>
      <c r="Q43" s="367"/>
      <c r="R43" s="367"/>
      <c r="S43" s="367"/>
      <c r="T43" s="367"/>
      <c r="U43" s="367"/>
      <c r="V43" s="367"/>
      <c r="W43" s="367"/>
      <c r="X43" s="367"/>
      <c r="Y43" s="367"/>
      <c r="Z43" s="367"/>
      <c r="AA43" s="367"/>
      <c r="AB43" s="367"/>
    </row>
    <row r="44" spans="1:28" ht="16.5" customHeight="1" x14ac:dyDescent="0.4">
      <c r="B44" s="274">
        <v>12</v>
      </c>
      <c r="C44" s="460">
        <v>6</v>
      </c>
      <c r="D44" s="334">
        <v>0</v>
      </c>
      <c r="E44" s="334">
        <f t="shared" si="2"/>
        <v>0</v>
      </c>
      <c r="F44" s="461">
        <f t="shared" si="3"/>
        <v>0.16700000000000001</v>
      </c>
      <c r="G44" s="462">
        <f t="shared" si="4"/>
        <v>0</v>
      </c>
      <c r="H44" s="367"/>
      <c r="I44" s="367"/>
      <c r="J44" s="367"/>
      <c r="K44" s="367"/>
      <c r="L44" s="367"/>
      <c r="M44" s="367"/>
      <c r="N44" s="367"/>
      <c r="O44" s="367"/>
      <c r="P44" s="367"/>
      <c r="Q44" s="367"/>
      <c r="R44" s="367"/>
      <c r="S44" s="367"/>
      <c r="T44" s="367"/>
      <c r="U44" s="367"/>
      <c r="V44" s="367"/>
      <c r="W44" s="367"/>
      <c r="X44" s="367"/>
      <c r="Y44" s="367"/>
      <c r="Z44" s="367"/>
      <c r="AA44" s="367"/>
      <c r="AB44" s="367"/>
    </row>
    <row r="45" spans="1:28" ht="16.5" customHeight="1" x14ac:dyDescent="0.4">
      <c r="B45" s="274">
        <v>13</v>
      </c>
      <c r="C45" s="460">
        <v>6</v>
      </c>
      <c r="D45" s="334">
        <v>0</v>
      </c>
      <c r="E45" s="334">
        <f t="shared" si="2"/>
        <v>0</v>
      </c>
      <c r="F45" s="461">
        <f t="shared" si="3"/>
        <v>0.16700000000000001</v>
      </c>
      <c r="G45" s="462">
        <f t="shared" si="4"/>
        <v>0</v>
      </c>
      <c r="H45" s="367"/>
      <c r="I45" s="367"/>
      <c r="J45" s="367"/>
      <c r="K45" s="367"/>
      <c r="L45" s="367"/>
      <c r="M45" s="367"/>
      <c r="N45" s="367"/>
      <c r="O45" s="367"/>
      <c r="P45" s="367"/>
      <c r="Q45" s="367"/>
      <c r="R45" s="367"/>
      <c r="S45" s="367"/>
      <c r="T45" s="367"/>
      <c r="U45" s="367"/>
      <c r="V45" s="367"/>
      <c r="W45" s="367"/>
      <c r="X45" s="367"/>
      <c r="Y45" s="367"/>
      <c r="Z45" s="367"/>
      <c r="AA45" s="367"/>
      <c r="AB45" s="367"/>
    </row>
    <row r="46" spans="1:28" ht="16.5" customHeight="1" x14ac:dyDescent="0.4">
      <c r="B46" s="274">
        <v>14</v>
      </c>
      <c r="C46" s="460">
        <v>6</v>
      </c>
      <c r="D46" s="334">
        <v>0</v>
      </c>
      <c r="E46" s="334">
        <f t="shared" si="2"/>
        <v>0</v>
      </c>
      <c r="F46" s="461">
        <f t="shared" si="3"/>
        <v>0.16700000000000001</v>
      </c>
      <c r="G46" s="462">
        <f t="shared" si="4"/>
        <v>0</v>
      </c>
      <c r="H46" s="367"/>
      <c r="I46" s="367"/>
      <c r="J46" s="367"/>
      <c r="K46" s="367"/>
      <c r="L46" s="367"/>
      <c r="M46" s="367"/>
      <c r="N46" s="367"/>
      <c r="O46" s="367"/>
      <c r="P46" s="367"/>
      <c r="Q46" s="367"/>
      <c r="R46" s="367"/>
      <c r="S46" s="367"/>
      <c r="T46" s="367"/>
      <c r="U46" s="367"/>
      <c r="V46" s="367"/>
      <c r="W46" s="367"/>
      <c r="X46" s="367"/>
      <c r="Y46" s="367"/>
      <c r="Z46" s="367"/>
      <c r="AA46" s="367"/>
      <c r="AB46" s="367"/>
    </row>
    <row r="47" spans="1:28" ht="16.5" customHeight="1" x14ac:dyDescent="0.4">
      <c r="B47" s="274">
        <v>15</v>
      </c>
      <c r="C47" s="460">
        <v>6</v>
      </c>
      <c r="D47" s="334">
        <v>0</v>
      </c>
      <c r="E47" s="334">
        <f t="shared" si="2"/>
        <v>0</v>
      </c>
      <c r="F47" s="461">
        <f t="shared" si="3"/>
        <v>0.16700000000000001</v>
      </c>
      <c r="G47" s="462">
        <f t="shared" si="4"/>
        <v>0</v>
      </c>
      <c r="H47" s="367"/>
      <c r="I47" s="367"/>
      <c r="J47" s="367"/>
      <c r="K47" s="367"/>
      <c r="L47" s="367"/>
      <c r="M47" s="367"/>
      <c r="N47" s="367"/>
      <c r="O47" s="367"/>
      <c r="P47" s="367"/>
      <c r="Q47" s="367"/>
      <c r="R47" s="367"/>
      <c r="S47" s="367"/>
      <c r="T47" s="367"/>
      <c r="U47" s="367"/>
      <c r="V47" s="367"/>
      <c r="W47" s="367"/>
      <c r="X47" s="367"/>
      <c r="Y47" s="367"/>
      <c r="Z47" s="367"/>
      <c r="AA47" s="367"/>
      <c r="AB47" s="367"/>
    </row>
    <row r="48" spans="1:28" ht="16.5" customHeight="1" x14ac:dyDescent="0.4">
      <c r="B48" s="274">
        <v>16</v>
      </c>
      <c r="C48" s="460">
        <v>6</v>
      </c>
      <c r="D48" s="334">
        <v>0</v>
      </c>
      <c r="E48" s="334">
        <f t="shared" si="2"/>
        <v>0</v>
      </c>
      <c r="F48" s="461">
        <f t="shared" si="3"/>
        <v>0.16700000000000001</v>
      </c>
      <c r="G48" s="462">
        <f t="shared" si="4"/>
        <v>0</v>
      </c>
      <c r="H48" s="367"/>
      <c r="I48" s="367"/>
      <c r="J48" s="367"/>
      <c r="K48" s="367"/>
      <c r="L48" s="367"/>
      <c r="M48" s="367"/>
      <c r="N48" s="367"/>
      <c r="O48" s="367"/>
      <c r="P48" s="367"/>
      <c r="Q48" s="367"/>
      <c r="R48" s="367"/>
      <c r="S48" s="367"/>
      <c r="T48" s="367"/>
      <c r="U48" s="367"/>
      <c r="V48" s="367"/>
      <c r="W48" s="367"/>
      <c r="X48" s="367"/>
      <c r="Y48" s="367"/>
      <c r="Z48" s="367"/>
      <c r="AA48" s="367"/>
      <c r="AB48" s="367"/>
    </row>
    <row r="49" spans="1:28" ht="16.5" customHeight="1" x14ac:dyDescent="0.4">
      <c r="B49" s="274">
        <v>17</v>
      </c>
      <c r="C49" s="460">
        <v>6</v>
      </c>
      <c r="D49" s="334">
        <v>0</v>
      </c>
      <c r="E49" s="334">
        <f t="shared" si="2"/>
        <v>0</v>
      </c>
      <c r="F49" s="461">
        <f t="shared" si="3"/>
        <v>0.16700000000000001</v>
      </c>
      <c r="G49" s="462">
        <f t="shared" si="4"/>
        <v>0</v>
      </c>
      <c r="H49" s="367"/>
      <c r="I49" s="367"/>
      <c r="J49" s="367"/>
      <c r="K49" s="367"/>
      <c r="L49" s="367"/>
      <c r="M49" s="367"/>
      <c r="N49" s="367"/>
      <c r="O49" s="367"/>
      <c r="P49" s="367"/>
      <c r="Q49" s="367"/>
      <c r="R49" s="367"/>
      <c r="S49" s="367"/>
      <c r="T49" s="367"/>
      <c r="U49" s="367"/>
      <c r="V49" s="367"/>
      <c r="W49" s="367"/>
      <c r="X49" s="367"/>
      <c r="Y49" s="367"/>
      <c r="Z49" s="367"/>
      <c r="AA49" s="367"/>
      <c r="AB49" s="367"/>
    </row>
    <row r="50" spans="1:28" ht="16.5" customHeight="1" x14ac:dyDescent="0.4">
      <c r="B50" s="274">
        <v>18</v>
      </c>
      <c r="C50" s="460">
        <v>6</v>
      </c>
      <c r="D50" s="334">
        <v>0</v>
      </c>
      <c r="E50" s="334">
        <f t="shared" si="2"/>
        <v>0</v>
      </c>
      <c r="F50" s="461">
        <f t="shared" si="3"/>
        <v>0.16700000000000001</v>
      </c>
      <c r="G50" s="462">
        <f t="shared" si="4"/>
        <v>0</v>
      </c>
      <c r="H50" s="367"/>
      <c r="I50" s="367"/>
      <c r="J50" s="367"/>
      <c r="K50" s="367"/>
      <c r="L50" s="367"/>
      <c r="M50" s="367"/>
      <c r="N50" s="367"/>
      <c r="O50" s="367"/>
      <c r="P50" s="367"/>
      <c r="Q50" s="367"/>
      <c r="R50" s="367"/>
      <c r="S50" s="367"/>
      <c r="T50" s="367"/>
      <c r="U50" s="367"/>
      <c r="V50" s="367"/>
      <c r="W50" s="367"/>
      <c r="X50" s="367"/>
      <c r="Y50" s="367"/>
      <c r="Z50" s="367"/>
      <c r="AA50" s="367"/>
      <c r="AB50" s="367"/>
    </row>
    <row r="51" spans="1:28" ht="16.5" customHeight="1" x14ac:dyDescent="0.4">
      <c r="B51" s="274">
        <v>19</v>
      </c>
      <c r="C51" s="460">
        <v>6</v>
      </c>
      <c r="D51" s="334">
        <v>0</v>
      </c>
      <c r="E51" s="334">
        <f t="shared" si="2"/>
        <v>0</v>
      </c>
      <c r="F51" s="461">
        <f t="shared" si="3"/>
        <v>0.16700000000000001</v>
      </c>
      <c r="G51" s="462">
        <f t="shared" si="4"/>
        <v>0</v>
      </c>
      <c r="H51" s="367"/>
      <c r="I51" s="367"/>
      <c r="J51" s="367"/>
      <c r="K51" s="367"/>
      <c r="L51" s="367"/>
      <c r="M51" s="367"/>
      <c r="N51" s="367"/>
      <c r="O51" s="367"/>
      <c r="P51" s="367"/>
      <c r="Q51" s="367"/>
      <c r="R51" s="367"/>
      <c r="S51" s="367"/>
      <c r="T51" s="367"/>
      <c r="U51" s="367"/>
      <c r="V51" s="367"/>
      <c r="W51" s="367"/>
      <c r="X51" s="367"/>
      <c r="Y51" s="367"/>
      <c r="Z51" s="367"/>
      <c r="AA51" s="367"/>
      <c r="AB51" s="367"/>
    </row>
    <row r="52" spans="1:28" ht="16.5" customHeight="1" x14ac:dyDescent="0.4">
      <c r="B52" s="274">
        <v>20</v>
      </c>
      <c r="C52" s="460">
        <v>6</v>
      </c>
      <c r="D52" s="334">
        <v>0</v>
      </c>
      <c r="E52" s="334">
        <f t="shared" si="2"/>
        <v>0</v>
      </c>
      <c r="F52" s="461">
        <f t="shared" si="3"/>
        <v>0.16700000000000001</v>
      </c>
      <c r="G52" s="462">
        <f t="shared" si="4"/>
        <v>0</v>
      </c>
      <c r="H52" s="367"/>
      <c r="I52" s="367"/>
      <c r="J52" s="367"/>
      <c r="K52" s="367"/>
      <c r="L52" s="367"/>
      <c r="M52" s="367"/>
      <c r="N52" s="367"/>
      <c r="O52" s="367"/>
      <c r="P52" s="367"/>
      <c r="Q52" s="367"/>
      <c r="R52" s="367"/>
      <c r="S52" s="367"/>
      <c r="T52" s="367"/>
      <c r="U52" s="367"/>
      <c r="V52" s="367"/>
      <c r="W52" s="367"/>
      <c r="X52" s="367"/>
      <c r="Y52" s="367"/>
      <c r="Z52" s="367"/>
      <c r="AA52" s="367"/>
      <c r="AB52" s="367"/>
    </row>
    <row r="53" spans="1:28" ht="16.5" customHeight="1" x14ac:dyDescent="0.4">
      <c r="B53" s="274">
        <v>21</v>
      </c>
      <c r="C53" s="460">
        <v>6</v>
      </c>
      <c r="D53" s="334">
        <v>0</v>
      </c>
      <c r="E53" s="334">
        <f t="shared" si="2"/>
        <v>0</v>
      </c>
      <c r="F53" s="461">
        <f t="shared" si="3"/>
        <v>0.16700000000000001</v>
      </c>
      <c r="G53" s="462">
        <f t="shared" si="4"/>
        <v>0</v>
      </c>
      <c r="H53" s="367"/>
      <c r="I53" s="367"/>
      <c r="J53" s="367"/>
      <c r="K53" s="367"/>
      <c r="L53" s="367"/>
      <c r="M53" s="367"/>
      <c r="N53" s="367"/>
      <c r="O53" s="367"/>
      <c r="P53" s="367"/>
      <c r="Q53" s="367"/>
      <c r="R53" s="367"/>
      <c r="S53" s="367"/>
      <c r="T53" s="367"/>
      <c r="U53" s="367"/>
      <c r="V53" s="367"/>
      <c r="W53" s="367"/>
      <c r="X53" s="367"/>
      <c r="Y53" s="367"/>
      <c r="Z53" s="367"/>
      <c r="AA53" s="367"/>
      <c r="AB53" s="367"/>
    </row>
    <row r="54" spans="1:28" ht="16.5" customHeight="1" x14ac:dyDescent="0.4">
      <c r="B54" s="274">
        <v>22</v>
      </c>
      <c r="C54" s="460">
        <v>6</v>
      </c>
      <c r="D54" s="334">
        <v>0</v>
      </c>
      <c r="E54" s="334">
        <f t="shared" si="2"/>
        <v>0</v>
      </c>
      <c r="F54" s="461">
        <f t="shared" si="3"/>
        <v>0.16700000000000001</v>
      </c>
      <c r="G54" s="462">
        <f t="shared" si="4"/>
        <v>0</v>
      </c>
      <c r="H54" s="367"/>
      <c r="I54" s="367"/>
      <c r="J54" s="367"/>
      <c r="K54" s="367"/>
      <c r="L54" s="367"/>
      <c r="M54" s="367"/>
      <c r="N54" s="367"/>
      <c r="O54" s="367"/>
      <c r="P54" s="367"/>
      <c r="Q54" s="367"/>
      <c r="R54" s="367"/>
      <c r="S54" s="367"/>
      <c r="T54" s="367"/>
      <c r="U54" s="367"/>
      <c r="V54" s="367"/>
      <c r="W54" s="367"/>
      <c r="X54" s="367"/>
      <c r="Y54" s="367"/>
      <c r="Z54" s="367"/>
      <c r="AA54" s="367"/>
      <c r="AB54" s="367"/>
    </row>
    <row r="55" spans="1:28" ht="16.5" customHeight="1" x14ac:dyDescent="0.4">
      <c r="B55" s="457" t="s">
        <v>735</v>
      </c>
      <c r="C55" s="375"/>
      <c r="D55" s="375"/>
      <c r="E55" s="375"/>
      <c r="F55" s="375"/>
      <c r="G55" s="375"/>
      <c r="H55" s="367"/>
      <c r="I55" s="367"/>
      <c r="J55" s="367"/>
      <c r="K55" s="367"/>
      <c r="L55" s="367"/>
      <c r="M55" s="367"/>
      <c r="N55" s="367"/>
      <c r="O55" s="367"/>
      <c r="P55" s="367"/>
      <c r="Q55" s="367"/>
      <c r="R55" s="367"/>
      <c r="S55" s="367"/>
      <c r="T55" s="367"/>
      <c r="U55" s="367"/>
      <c r="V55" s="367"/>
      <c r="W55" s="367"/>
      <c r="X55" s="367"/>
      <c r="Y55" s="367"/>
      <c r="Z55" s="367"/>
      <c r="AA55" s="367"/>
      <c r="AB55" s="367"/>
    </row>
    <row r="56" spans="1:28" ht="16.5" customHeight="1" x14ac:dyDescent="0.4">
      <c r="B56" s="457" t="s">
        <v>736</v>
      </c>
      <c r="C56" s="375"/>
      <c r="D56" s="375"/>
      <c r="E56" s="375"/>
      <c r="F56" s="375"/>
      <c r="G56" s="375"/>
      <c r="H56" s="367"/>
      <c r="I56" s="367"/>
      <c r="J56" s="367"/>
      <c r="K56" s="367"/>
      <c r="L56" s="367"/>
      <c r="M56" s="367"/>
      <c r="N56" s="367"/>
      <c r="O56" s="367"/>
      <c r="P56" s="367"/>
      <c r="Q56" s="367"/>
      <c r="R56" s="367"/>
      <c r="S56" s="367"/>
      <c r="T56" s="367"/>
      <c r="U56" s="367"/>
      <c r="V56" s="367"/>
      <c r="W56" s="367"/>
      <c r="X56" s="367"/>
      <c r="Y56" s="367"/>
      <c r="Z56" s="367"/>
      <c r="AA56" s="367"/>
      <c r="AB56" s="367"/>
    </row>
    <row r="57" spans="1:28" ht="16.5" customHeight="1" x14ac:dyDescent="0.4">
      <c r="H57" s="66"/>
      <c r="I57" s="66"/>
      <c r="J57" s="66"/>
      <c r="K57" s="66"/>
    </row>
    <row r="58" spans="1:28" ht="16.5" customHeight="1" x14ac:dyDescent="0.4">
      <c r="B58" s="453"/>
      <c r="C58" s="454"/>
      <c r="D58" s="464"/>
      <c r="E58" s="464"/>
      <c r="F58" s="464"/>
      <c r="G58" s="455"/>
      <c r="H58" s="454"/>
      <c r="I58" s="454"/>
      <c r="J58" s="454"/>
      <c r="K58" s="456"/>
      <c r="L58" s="456"/>
      <c r="M58" s="456"/>
      <c r="N58" s="456"/>
      <c r="O58" s="456"/>
      <c r="P58" s="454"/>
      <c r="Q58" s="456"/>
      <c r="R58" s="456"/>
      <c r="S58" s="456"/>
      <c r="T58" s="456"/>
      <c r="U58" s="454"/>
      <c r="V58" s="454"/>
      <c r="W58" s="454"/>
      <c r="X58" s="454"/>
      <c r="Y58" s="454"/>
      <c r="Z58" s="454"/>
      <c r="AA58" s="454"/>
      <c r="AB58" s="454"/>
    </row>
    <row r="60" spans="1:28" ht="16.5" customHeight="1" x14ac:dyDescent="0.4">
      <c r="AB60" s="445" t="s">
        <v>766</v>
      </c>
    </row>
    <row r="61" spans="1:28" ht="16.5" customHeight="1" x14ac:dyDescent="0.4">
      <c r="A61" s="39">
        <v>2</v>
      </c>
      <c r="B61" s="447" t="s">
        <v>682</v>
      </c>
      <c r="C61" s="447" t="s">
        <v>1</v>
      </c>
      <c r="D61" s="448" t="s">
        <v>408</v>
      </c>
      <c r="E61" s="448" t="s">
        <v>643</v>
      </c>
      <c r="F61" s="459" t="s">
        <v>680</v>
      </c>
      <c r="G61" s="300" t="s">
        <v>681</v>
      </c>
      <c r="H61" s="300">
        <v>3</v>
      </c>
      <c r="I61" s="300">
        <v>4</v>
      </c>
      <c r="J61" s="300">
        <v>5</v>
      </c>
      <c r="K61" s="300">
        <v>6</v>
      </c>
      <c r="L61" s="300">
        <v>7</v>
      </c>
      <c r="M61" s="300">
        <v>8</v>
      </c>
      <c r="N61" s="300">
        <v>9</v>
      </c>
      <c r="O61" s="300">
        <v>10</v>
      </c>
      <c r="P61" s="300">
        <v>11</v>
      </c>
      <c r="Q61" s="300">
        <v>12</v>
      </c>
      <c r="R61" s="300">
        <v>13</v>
      </c>
      <c r="S61" s="300">
        <v>14</v>
      </c>
      <c r="T61" s="300">
        <v>15</v>
      </c>
      <c r="U61" s="300">
        <v>16</v>
      </c>
      <c r="V61" s="300">
        <v>17</v>
      </c>
      <c r="W61" s="300">
        <v>18</v>
      </c>
      <c r="X61" s="300">
        <v>19</v>
      </c>
      <c r="Y61" s="300">
        <v>20</v>
      </c>
      <c r="Z61" s="300">
        <v>21</v>
      </c>
      <c r="AA61" s="300">
        <v>22</v>
      </c>
      <c r="AB61" s="438" t="s">
        <v>767</v>
      </c>
    </row>
    <row r="62" spans="1:28" ht="16.5" customHeight="1" x14ac:dyDescent="0.4">
      <c r="B62" s="274">
        <v>3</v>
      </c>
      <c r="C62" s="460">
        <v>7</v>
      </c>
      <c r="D62" s="334">
        <f t="array" ref="D62:D81">TRANSPOSE(C7:V7)</f>
        <v>0</v>
      </c>
      <c r="E62" s="334">
        <f t="shared" ref="E62:E81" si="5">ROUNDDOWN($C$32*D62,0)</f>
        <v>0</v>
      </c>
      <c r="F62" s="461">
        <f t="shared" ref="F62:F81" si="6">ROUNDUP(1/C62,3)</f>
        <v>0.14299999999999999</v>
      </c>
      <c r="G62" s="462">
        <f>ROUND(E62*F62,0)</f>
        <v>0</v>
      </c>
      <c r="H62" s="367"/>
      <c r="I62" s="367"/>
      <c r="J62" s="367"/>
      <c r="K62" s="367"/>
      <c r="L62" s="367"/>
      <c r="M62" s="367"/>
      <c r="N62" s="367"/>
      <c r="O62" s="367"/>
      <c r="P62" s="367"/>
      <c r="Q62" s="367"/>
      <c r="R62" s="367"/>
      <c r="S62" s="367"/>
      <c r="T62" s="367"/>
      <c r="U62" s="367"/>
      <c r="V62" s="367"/>
      <c r="W62" s="367"/>
      <c r="X62" s="367"/>
      <c r="Y62" s="367"/>
      <c r="Z62" s="367"/>
      <c r="AA62" s="367"/>
      <c r="AB62" s="367"/>
    </row>
    <row r="63" spans="1:28" ht="16.5" customHeight="1" x14ac:dyDescent="0.4">
      <c r="B63" s="274">
        <v>4</v>
      </c>
      <c r="C63" s="460">
        <v>7</v>
      </c>
      <c r="D63" s="334">
        <v>0</v>
      </c>
      <c r="E63" s="334">
        <f t="shared" si="5"/>
        <v>0</v>
      </c>
      <c r="F63" s="461">
        <f t="shared" si="6"/>
        <v>0.14299999999999999</v>
      </c>
      <c r="G63" s="462">
        <f t="shared" ref="G63:G81" si="7">ROUND(E63*F63,0)</f>
        <v>0</v>
      </c>
      <c r="H63" s="367"/>
      <c r="I63" s="367"/>
      <c r="J63" s="367"/>
      <c r="K63" s="367"/>
      <c r="L63" s="367"/>
      <c r="M63" s="367"/>
      <c r="N63" s="367"/>
      <c r="O63" s="367"/>
      <c r="P63" s="367"/>
      <c r="Q63" s="367"/>
      <c r="R63" s="367"/>
      <c r="S63" s="367"/>
      <c r="T63" s="367"/>
      <c r="U63" s="367"/>
      <c r="V63" s="367"/>
      <c r="W63" s="367"/>
      <c r="X63" s="367"/>
      <c r="Y63" s="367"/>
      <c r="Z63" s="367"/>
      <c r="AA63" s="367"/>
      <c r="AB63" s="367"/>
    </row>
    <row r="64" spans="1:28" ht="16.5" customHeight="1" x14ac:dyDescent="0.4">
      <c r="B64" s="274">
        <v>5</v>
      </c>
      <c r="C64" s="460">
        <v>7</v>
      </c>
      <c r="D64" s="334">
        <v>0</v>
      </c>
      <c r="E64" s="334">
        <f t="shared" si="5"/>
        <v>0</v>
      </c>
      <c r="F64" s="461">
        <f t="shared" si="6"/>
        <v>0.14299999999999999</v>
      </c>
      <c r="G64" s="462">
        <f t="shared" si="7"/>
        <v>0</v>
      </c>
      <c r="H64" s="367"/>
      <c r="I64" s="367"/>
      <c r="J64" s="367"/>
      <c r="K64" s="367"/>
      <c r="L64" s="367"/>
      <c r="M64" s="367"/>
      <c r="N64" s="367"/>
      <c r="O64" s="367"/>
      <c r="P64" s="367"/>
      <c r="Q64" s="367"/>
      <c r="R64" s="367"/>
      <c r="S64" s="367"/>
      <c r="T64" s="367"/>
      <c r="U64" s="367"/>
      <c r="V64" s="367"/>
      <c r="W64" s="367"/>
      <c r="X64" s="367"/>
      <c r="Y64" s="367"/>
      <c r="Z64" s="367"/>
      <c r="AA64" s="367"/>
      <c r="AB64" s="367"/>
    </row>
    <row r="65" spans="2:28" ht="16.5" customHeight="1" x14ac:dyDescent="0.4">
      <c r="B65" s="274">
        <v>6</v>
      </c>
      <c r="C65" s="460">
        <v>7</v>
      </c>
      <c r="D65" s="334">
        <v>0</v>
      </c>
      <c r="E65" s="334">
        <f t="shared" si="5"/>
        <v>0</v>
      </c>
      <c r="F65" s="461">
        <f t="shared" si="6"/>
        <v>0.14299999999999999</v>
      </c>
      <c r="G65" s="462">
        <f t="shared" si="7"/>
        <v>0</v>
      </c>
      <c r="H65" s="367"/>
      <c r="I65" s="367"/>
      <c r="J65" s="367"/>
      <c r="K65" s="367"/>
      <c r="L65" s="367"/>
      <c r="M65" s="367"/>
      <c r="N65" s="367"/>
      <c r="O65" s="367"/>
      <c r="P65" s="367"/>
      <c r="Q65" s="367"/>
      <c r="R65" s="367"/>
      <c r="S65" s="367"/>
      <c r="T65" s="367"/>
      <c r="U65" s="367"/>
      <c r="V65" s="367"/>
      <c r="W65" s="367"/>
      <c r="X65" s="367"/>
      <c r="Y65" s="367"/>
      <c r="Z65" s="367"/>
      <c r="AA65" s="367"/>
      <c r="AB65" s="367"/>
    </row>
    <row r="66" spans="2:28" ht="16.5" customHeight="1" x14ac:dyDescent="0.4">
      <c r="B66" s="274">
        <v>7</v>
      </c>
      <c r="C66" s="460">
        <v>7</v>
      </c>
      <c r="D66" s="334">
        <v>0</v>
      </c>
      <c r="E66" s="334">
        <f t="shared" si="5"/>
        <v>0</v>
      </c>
      <c r="F66" s="461">
        <f t="shared" si="6"/>
        <v>0.14299999999999999</v>
      </c>
      <c r="G66" s="462">
        <f t="shared" si="7"/>
        <v>0</v>
      </c>
      <c r="H66" s="367"/>
      <c r="I66" s="367"/>
      <c r="J66" s="367"/>
      <c r="K66" s="367"/>
      <c r="L66" s="367"/>
      <c r="M66" s="367"/>
      <c r="N66" s="367"/>
      <c r="O66" s="367"/>
      <c r="P66" s="367"/>
      <c r="Q66" s="367"/>
      <c r="R66" s="367"/>
      <c r="S66" s="367"/>
      <c r="T66" s="367"/>
      <c r="U66" s="367"/>
      <c r="V66" s="367"/>
      <c r="W66" s="367"/>
      <c r="X66" s="367"/>
      <c r="Y66" s="367"/>
      <c r="Z66" s="367"/>
      <c r="AA66" s="367"/>
      <c r="AB66" s="367"/>
    </row>
    <row r="67" spans="2:28" ht="16.5" customHeight="1" x14ac:dyDescent="0.4">
      <c r="B67" s="274">
        <v>8</v>
      </c>
      <c r="C67" s="460">
        <v>7</v>
      </c>
      <c r="D67" s="334">
        <v>0</v>
      </c>
      <c r="E67" s="334">
        <f t="shared" si="5"/>
        <v>0</v>
      </c>
      <c r="F67" s="461">
        <f t="shared" si="6"/>
        <v>0.14299999999999999</v>
      </c>
      <c r="G67" s="462">
        <f t="shared" si="7"/>
        <v>0</v>
      </c>
      <c r="H67" s="367"/>
      <c r="I67" s="367"/>
      <c r="J67" s="367"/>
      <c r="K67" s="367"/>
      <c r="L67" s="367"/>
      <c r="M67" s="367"/>
      <c r="N67" s="367"/>
      <c r="O67" s="367"/>
      <c r="P67" s="367"/>
      <c r="Q67" s="367"/>
      <c r="R67" s="367"/>
      <c r="S67" s="367"/>
      <c r="T67" s="367"/>
      <c r="U67" s="367"/>
      <c r="V67" s="367"/>
      <c r="W67" s="367"/>
      <c r="X67" s="367"/>
      <c r="Y67" s="367"/>
      <c r="Z67" s="367"/>
      <c r="AA67" s="367"/>
      <c r="AB67" s="367"/>
    </row>
    <row r="68" spans="2:28" ht="16.5" customHeight="1" x14ac:dyDescent="0.4">
      <c r="B68" s="274">
        <v>9</v>
      </c>
      <c r="C68" s="460">
        <v>7</v>
      </c>
      <c r="D68" s="334">
        <v>0</v>
      </c>
      <c r="E68" s="334">
        <f t="shared" si="5"/>
        <v>0</v>
      </c>
      <c r="F68" s="461">
        <f t="shared" si="6"/>
        <v>0.14299999999999999</v>
      </c>
      <c r="G68" s="462">
        <f t="shared" si="7"/>
        <v>0</v>
      </c>
      <c r="H68" s="367"/>
      <c r="I68" s="367"/>
      <c r="J68" s="367"/>
      <c r="K68" s="367"/>
      <c r="L68" s="367"/>
      <c r="M68" s="367"/>
      <c r="N68" s="367"/>
      <c r="O68" s="367"/>
      <c r="P68" s="367"/>
      <c r="Q68" s="367"/>
      <c r="R68" s="367"/>
      <c r="S68" s="367"/>
      <c r="T68" s="367"/>
      <c r="U68" s="367"/>
      <c r="V68" s="367"/>
      <c r="W68" s="367"/>
      <c r="X68" s="367"/>
      <c r="Y68" s="367"/>
      <c r="Z68" s="367"/>
      <c r="AA68" s="367"/>
      <c r="AB68" s="367"/>
    </row>
    <row r="69" spans="2:28" ht="16.5" customHeight="1" x14ac:dyDescent="0.4">
      <c r="B69" s="274">
        <v>10</v>
      </c>
      <c r="C69" s="460">
        <v>7</v>
      </c>
      <c r="D69" s="334">
        <v>0</v>
      </c>
      <c r="E69" s="334">
        <f t="shared" si="5"/>
        <v>0</v>
      </c>
      <c r="F69" s="461">
        <f t="shared" si="6"/>
        <v>0.14299999999999999</v>
      </c>
      <c r="G69" s="462">
        <f t="shared" si="7"/>
        <v>0</v>
      </c>
      <c r="H69" s="367"/>
      <c r="I69" s="367"/>
      <c r="J69" s="367"/>
      <c r="K69" s="367"/>
      <c r="L69" s="367"/>
      <c r="M69" s="367"/>
      <c r="N69" s="367"/>
      <c r="O69" s="367"/>
      <c r="P69" s="367"/>
      <c r="Q69" s="367"/>
      <c r="R69" s="367"/>
      <c r="S69" s="367"/>
      <c r="T69" s="367"/>
      <c r="U69" s="367"/>
      <c r="V69" s="367"/>
      <c r="W69" s="367"/>
      <c r="X69" s="367"/>
      <c r="Y69" s="367"/>
      <c r="Z69" s="367"/>
      <c r="AA69" s="367"/>
      <c r="AB69" s="367"/>
    </row>
    <row r="70" spans="2:28" ht="16.5" customHeight="1" x14ac:dyDescent="0.4">
      <c r="B70" s="274">
        <v>11</v>
      </c>
      <c r="C70" s="460">
        <v>7</v>
      </c>
      <c r="D70" s="334">
        <v>0</v>
      </c>
      <c r="E70" s="334">
        <f t="shared" si="5"/>
        <v>0</v>
      </c>
      <c r="F70" s="461">
        <f t="shared" si="6"/>
        <v>0.14299999999999999</v>
      </c>
      <c r="G70" s="462">
        <f t="shared" si="7"/>
        <v>0</v>
      </c>
      <c r="H70" s="367"/>
      <c r="I70" s="367"/>
      <c r="J70" s="367"/>
      <c r="K70" s="367"/>
      <c r="L70" s="367"/>
      <c r="M70" s="367"/>
      <c r="N70" s="367"/>
      <c r="O70" s="367"/>
      <c r="P70" s="367"/>
      <c r="Q70" s="367"/>
      <c r="R70" s="367"/>
      <c r="S70" s="367"/>
      <c r="T70" s="367"/>
      <c r="U70" s="367"/>
      <c r="V70" s="367"/>
      <c r="W70" s="367"/>
      <c r="X70" s="367"/>
      <c r="Y70" s="367"/>
      <c r="Z70" s="367"/>
      <c r="AA70" s="367"/>
      <c r="AB70" s="367"/>
    </row>
    <row r="71" spans="2:28" ht="16.5" customHeight="1" x14ac:dyDescent="0.4">
      <c r="B71" s="274">
        <v>12</v>
      </c>
      <c r="C71" s="460">
        <v>7</v>
      </c>
      <c r="D71" s="334">
        <v>0</v>
      </c>
      <c r="E71" s="334">
        <f t="shared" si="5"/>
        <v>0</v>
      </c>
      <c r="F71" s="461">
        <f t="shared" si="6"/>
        <v>0.14299999999999999</v>
      </c>
      <c r="G71" s="462">
        <f t="shared" si="7"/>
        <v>0</v>
      </c>
      <c r="H71" s="367"/>
      <c r="I71" s="367"/>
      <c r="J71" s="367"/>
      <c r="K71" s="367"/>
      <c r="L71" s="367"/>
      <c r="M71" s="367"/>
      <c r="N71" s="367"/>
      <c r="O71" s="367"/>
      <c r="P71" s="367"/>
      <c r="Q71" s="367"/>
      <c r="R71" s="367"/>
      <c r="S71" s="367"/>
      <c r="T71" s="367"/>
      <c r="U71" s="367"/>
      <c r="V71" s="367"/>
      <c r="W71" s="367"/>
      <c r="X71" s="367"/>
      <c r="Y71" s="367"/>
      <c r="Z71" s="367"/>
      <c r="AA71" s="367"/>
      <c r="AB71" s="367"/>
    </row>
    <row r="72" spans="2:28" ht="16.5" customHeight="1" x14ac:dyDescent="0.4">
      <c r="B72" s="274">
        <v>13</v>
      </c>
      <c r="C72" s="460">
        <v>7</v>
      </c>
      <c r="D72" s="334">
        <v>0</v>
      </c>
      <c r="E72" s="334">
        <f t="shared" si="5"/>
        <v>0</v>
      </c>
      <c r="F72" s="461">
        <f t="shared" si="6"/>
        <v>0.14299999999999999</v>
      </c>
      <c r="G72" s="462">
        <f t="shared" si="7"/>
        <v>0</v>
      </c>
      <c r="H72" s="367"/>
      <c r="I72" s="367"/>
      <c r="J72" s="367"/>
      <c r="K72" s="367"/>
      <c r="L72" s="367"/>
      <c r="M72" s="367"/>
      <c r="N72" s="367"/>
      <c r="O72" s="367"/>
      <c r="P72" s="367"/>
      <c r="Q72" s="367"/>
      <c r="R72" s="367"/>
      <c r="S72" s="367"/>
      <c r="T72" s="367"/>
      <c r="U72" s="367"/>
      <c r="V72" s="367"/>
      <c r="W72" s="367"/>
      <c r="X72" s="367"/>
      <c r="Y72" s="367"/>
      <c r="Z72" s="367"/>
      <c r="AA72" s="367"/>
      <c r="AB72" s="367"/>
    </row>
    <row r="73" spans="2:28" ht="16.5" customHeight="1" x14ac:dyDescent="0.4">
      <c r="B73" s="274">
        <v>14</v>
      </c>
      <c r="C73" s="460">
        <v>7</v>
      </c>
      <c r="D73" s="334">
        <v>0</v>
      </c>
      <c r="E73" s="334">
        <f t="shared" si="5"/>
        <v>0</v>
      </c>
      <c r="F73" s="461">
        <f t="shared" si="6"/>
        <v>0.14299999999999999</v>
      </c>
      <c r="G73" s="462">
        <f t="shared" si="7"/>
        <v>0</v>
      </c>
      <c r="H73" s="367"/>
      <c r="I73" s="367"/>
      <c r="J73" s="367"/>
      <c r="K73" s="367"/>
      <c r="L73" s="367"/>
      <c r="M73" s="367"/>
      <c r="N73" s="367"/>
      <c r="O73" s="367"/>
      <c r="P73" s="367"/>
      <c r="Q73" s="367"/>
      <c r="R73" s="367"/>
      <c r="S73" s="367"/>
      <c r="T73" s="367"/>
      <c r="U73" s="367"/>
      <c r="V73" s="367"/>
      <c r="W73" s="367"/>
      <c r="X73" s="367"/>
      <c r="Y73" s="367"/>
      <c r="Z73" s="367"/>
      <c r="AA73" s="367"/>
      <c r="AB73" s="367"/>
    </row>
    <row r="74" spans="2:28" ht="16.5" customHeight="1" x14ac:dyDescent="0.4">
      <c r="B74" s="274">
        <v>15</v>
      </c>
      <c r="C74" s="460">
        <v>7</v>
      </c>
      <c r="D74" s="334">
        <v>0</v>
      </c>
      <c r="E74" s="334">
        <f t="shared" si="5"/>
        <v>0</v>
      </c>
      <c r="F74" s="461">
        <f t="shared" si="6"/>
        <v>0.14299999999999999</v>
      </c>
      <c r="G74" s="462">
        <f t="shared" si="7"/>
        <v>0</v>
      </c>
      <c r="H74" s="367"/>
      <c r="I74" s="367"/>
      <c r="J74" s="367"/>
      <c r="K74" s="367"/>
      <c r="L74" s="367"/>
      <c r="M74" s="367"/>
      <c r="N74" s="367"/>
      <c r="O74" s="367"/>
      <c r="P74" s="367"/>
      <c r="Q74" s="367"/>
      <c r="R74" s="367"/>
      <c r="S74" s="367"/>
      <c r="T74" s="367"/>
      <c r="U74" s="367"/>
      <c r="V74" s="367"/>
      <c r="W74" s="367"/>
      <c r="X74" s="367"/>
      <c r="Y74" s="367"/>
      <c r="Z74" s="367"/>
      <c r="AA74" s="367"/>
      <c r="AB74" s="367"/>
    </row>
    <row r="75" spans="2:28" ht="16.5" customHeight="1" x14ac:dyDescent="0.4">
      <c r="B75" s="274">
        <v>16</v>
      </c>
      <c r="C75" s="460">
        <v>7</v>
      </c>
      <c r="D75" s="334">
        <v>0</v>
      </c>
      <c r="E75" s="334">
        <f t="shared" si="5"/>
        <v>0</v>
      </c>
      <c r="F75" s="461">
        <f t="shared" si="6"/>
        <v>0.14299999999999999</v>
      </c>
      <c r="G75" s="462">
        <f t="shared" si="7"/>
        <v>0</v>
      </c>
      <c r="H75" s="367"/>
      <c r="I75" s="367"/>
      <c r="J75" s="367"/>
      <c r="K75" s="367"/>
      <c r="L75" s="367"/>
      <c r="M75" s="367"/>
      <c r="N75" s="367"/>
      <c r="O75" s="367"/>
      <c r="P75" s="367"/>
      <c r="Q75" s="367"/>
      <c r="R75" s="367"/>
      <c r="S75" s="367"/>
      <c r="T75" s="367"/>
      <c r="U75" s="367"/>
      <c r="V75" s="367"/>
      <c r="W75" s="367"/>
      <c r="X75" s="367"/>
      <c r="Y75" s="367"/>
      <c r="Z75" s="367"/>
      <c r="AA75" s="367"/>
      <c r="AB75" s="367"/>
    </row>
    <row r="76" spans="2:28" ht="16.5" customHeight="1" x14ac:dyDescent="0.4">
      <c r="B76" s="274">
        <v>17</v>
      </c>
      <c r="C76" s="460">
        <v>7</v>
      </c>
      <c r="D76" s="334">
        <v>0</v>
      </c>
      <c r="E76" s="334">
        <f t="shared" si="5"/>
        <v>0</v>
      </c>
      <c r="F76" s="461">
        <f t="shared" si="6"/>
        <v>0.14299999999999999</v>
      </c>
      <c r="G76" s="462">
        <f t="shared" si="7"/>
        <v>0</v>
      </c>
      <c r="H76" s="367"/>
      <c r="I76" s="367"/>
      <c r="J76" s="367"/>
      <c r="K76" s="367"/>
      <c r="L76" s="367"/>
      <c r="M76" s="367"/>
      <c r="N76" s="367"/>
      <c r="O76" s="367"/>
      <c r="P76" s="367"/>
      <c r="Q76" s="367"/>
      <c r="R76" s="367"/>
      <c r="S76" s="367"/>
      <c r="T76" s="367"/>
      <c r="U76" s="367"/>
      <c r="V76" s="367"/>
      <c r="W76" s="367"/>
      <c r="X76" s="367"/>
      <c r="Y76" s="367"/>
      <c r="Z76" s="367"/>
      <c r="AA76" s="367"/>
      <c r="AB76" s="367"/>
    </row>
    <row r="77" spans="2:28" ht="16.5" customHeight="1" x14ac:dyDescent="0.4">
      <c r="B77" s="274">
        <v>18</v>
      </c>
      <c r="C77" s="460">
        <v>7</v>
      </c>
      <c r="D77" s="334">
        <v>0</v>
      </c>
      <c r="E77" s="334">
        <f t="shared" si="5"/>
        <v>0</v>
      </c>
      <c r="F77" s="461">
        <f t="shared" si="6"/>
        <v>0.14299999999999999</v>
      </c>
      <c r="G77" s="462">
        <f t="shared" si="7"/>
        <v>0</v>
      </c>
      <c r="H77" s="367"/>
      <c r="I77" s="367"/>
      <c r="J77" s="367"/>
      <c r="K77" s="367"/>
      <c r="L77" s="367"/>
      <c r="M77" s="367"/>
      <c r="N77" s="367"/>
      <c r="O77" s="367"/>
      <c r="P77" s="367"/>
      <c r="Q77" s="367"/>
      <c r="R77" s="367"/>
      <c r="S77" s="367"/>
      <c r="T77" s="367"/>
      <c r="U77" s="367"/>
      <c r="V77" s="367"/>
      <c r="W77" s="367"/>
      <c r="X77" s="367"/>
      <c r="Y77" s="367"/>
      <c r="Z77" s="367"/>
      <c r="AA77" s="367"/>
      <c r="AB77" s="367"/>
    </row>
    <row r="78" spans="2:28" ht="16.5" customHeight="1" x14ac:dyDescent="0.4">
      <c r="B78" s="274">
        <v>19</v>
      </c>
      <c r="C78" s="460">
        <v>7</v>
      </c>
      <c r="D78" s="334">
        <v>0</v>
      </c>
      <c r="E78" s="334">
        <f t="shared" si="5"/>
        <v>0</v>
      </c>
      <c r="F78" s="461">
        <f t="shared" si="6"/>
        <v>0.14299999999999999</v>
      </c>
      <c r="G78" s="462">
        <f t="shared" si="7"/>
        <v>0</v>
      </c>
      <c r="H78" s="367"/>
      <c r="I78" s="367"/>
      <c r="J78" s="367"/>
      <c r="K78" s="367"/>
      <c r="L78" s="367"/>
      <c r="M78" s="367"/>
      <c r="N78" s="367"/>
      <c r="O78" s="367"/>
      <c r="P78" s="367"/>
      <c r="Q78" s="367"/>
      <c r="R78" s="367"/>
      <c r="S78" s="367"/>
      <c r="T78" s="367"/>
      <c r="U78" s="367"/>
      <c r="V78" s="367"/>
      <c r="W78" s="367"/>
      <c r="X78" s="367"/>
      <c r="Y78" s="367"/>
      <c r="Z78" s="367"/>
      <c r="AA78" s="367"/>
      <c r="AB78" s="367"/>
    </row>
    <row r="79" spans="2:28" ht="16.5" customHeight="1" x14ac:dyDescent="0.4">
      <c r="B79" s="274">
        <v>20</v>
      </c>
      <c r="C79" s="460">
        <v>7</v>
      </c>
      <c r="D79" s="334">
        <v>0</v>
      </c>
      <c r="E79" s="334">
        <f t="shared" si="5"/>
        <v>0</v>
      </c>
      <c r="F79" s="461">
        <f t="shared" si="6"/>
        <v>0.14299999999999999</v>
      </c>
      <c r="G79" s="462">
        <f t="shared" si="7"/>
        <v>0</v>
      </c>
      <c r="H79" s="367"/>
      <c r="I79" s="367"/>
      <c r="J79" s="367"/>
      <c r="K79" s="367"/>
      <c r="L79" s="367"/>
      <c r="M79" s="367"/>
      <c r="N79" s="367"/>
      <c r="O79" s="367"/>
      <c r="P79" s="367"/>
      <c r="Q79" s="367"/>
      <c r="R79" s="367"/>
      <c r="S79" s="367"/>
      <c r="T79" s="367"/>
      <c r="U79" s="367"/>
      <c r="V79" s="367"/>
      <c r="W79" s="367"/>
      <c r="X79" s="367"/>
      <c r="Y79" s="367"/>
      <c r="Z79" s="367"/>
      <c r="AA79" s="367"/>
      <c r="AB79" s="367"/>
    </row>
    <row r="80" spans="2:28" ht="16.5" customHeight="1" x14ac:dyDescent="0.4">
      <c r="B80" s="274">
        <v>21</v>
      </c>
      <c r="C80" s="460">
        <v>7</v>
      </c>
      <c r="D80" s="334">
        <v>0</v>
      </c>
      <c r="E80" s="334">
        <f t="shared" si="5"/>
        <v>0</v>
      </c>
      <c r="F80" s="461">
        <f t="shared" si="6"/>
        <v>0.14299999999999999</v>
      </c>
      <c r="G80" s="462">
        <f t="shared" si="7"/>
        <v>0</v>
      </c>
      <c r="H80" s="367"/>
      <c r="I80" s="367"/>
      <c r="J80" s="367"/>
      <c r="K80" s="367"/>
      <c r="L80" s="367"/>
      <c r="M80" s="367"/>
      <c r="N80" s="367"/>
      <c r="O80" s="367"/>
      <c r="P80" s="367"/>
      <c r="Q80" s="367"/>
      <c r="R80" s="367"/>
      <c r="S80" s="367"/>
      <c r="T80" s="367"/>
      <c r="U80" s="367"/>
      <c r="V80" s="367"/>
      <c r="W80" s="367"/>
      <c r="X80" s="367"/>
      <c r="Y80" s="367"/>
      <c r="Z80" s="367"/>
      <c r="AA80" s="367"/>
      <c r="AB80" s="367"/>
    </row>
    <row r="81" spans="1:28" ht="16.5" customHeight="1" x14ac:dyDescent="0.4">
      <c r="B81" s="274">
        <v>22</v>
      </c>
      <c r="C81" s="460">
        <v>7</v>
      </c>
      <c r="D81" s="334">
        <v>0</v>
      </c>
      <c r="E81" s="334">
        <f t="shared" si="5"/>
        <v>0</v>
      </c>
      <c r="F81" s="461">
        <f t="shared" si="6"/>
        <v>0.14299999999999999</v>
      </c>
      <c r="G81" s="462">
        <f t="shared" si="7"/>
        <v>0</v>
      </c>
      <c r="H81" s="367"/>
      <c r="I81" s="367"/>
      <c r="J81" s="367"/>
      <c r="K81" s="367"/>
      <c r="L81" s="367"/>
      <c r="M81" s="367"/>
      <c r="N81" s="367"/>
      <c r="O81" s="367"/>
      <c r="P81" s="367"/>
      <c r="Q81" s="367"/>
      <c r="R81" s="367"/>
      <c r="S81" s="367"/>
      <c r="T81" s="367"/>
      <c r="U81" s="367"/>
      <c r="V81" s="367"/>
      <c r="W81" s="367"/>
      <c r="X81" s="367"/>
      <c r="Y81" s="367"/>
      <c r="Z81" s="367"/>
      <c r="AA81" s="367"/>
      <c r="AB81" s="367"/>
    </row>
    <row r="82" spans="1:28" ht="16.5" customHeight="1" x14ac:dyDescent="0.4">
      <c r="B82" s="457" t="s">
        <v>735</v>
      </c>
      <c r="C82" s="375"/>
      <c r="D82" s="375"/>
      <c r="E82" s="375"/>
      <c r="F82" s="375"/>
      <c r="G82" s="375"/>
      <c r="H82" s="367"/>
      <c r="I82" s="367"/>
      <c r="J82" s="367"/>
      <c r="K82" s="367"/>
      <c r="L82" s="367"/>
      <c r="M82" s="367"/>
      <c r="N82" s="367"/>
      <c r="O82" s="367"/>
      <c r="P82" s="367"/>
      <c r="Q82" s="367"/>
      <c r="R82" s="367"/>
      <c r="S82" s="367"/>
      <c r="T82" s="367"/>
      <c r="U82" s="367"/>
      <c r="V82" s="367"/>
      <c r="W82" s="367"/>
      <c r="X82" s="367"/>
      <c r="Y82" s="367"/>
      <c r="Z82" s="367"/>
      <c r="AA82" s="367"/>
      <c r="AB82" s="367"/>
    </row>
    <row r="83" spans="1:28" ht="16.5" customHeight="1" x14ac:dyDescent="0.4">
      <c r="B83" s="457" t="s">
        <v>736</v>
      </c>
      <c r="C83" s="375"/>
      <c r="D83" s="375"/>
      <c r="E83" s="375"/>
      <c r="F83" s="375"/>
      <c r="G83" s="375"/>
      <c r="H83" s="367"/>
      <c r="I83" s="367"/>
      <c r="J83" s="367"/>
      <c r="K83" s="367"/>
      <c r="L83" s="367"/>
      <c r="M83" s="367"/>
      <c r="N83" s="367"/>
      <c r="O83" s="367"/>
      <c r="P83" s="367"/>
      <c r="Q83" s="367"/>
      <c r="R83" s="367"/>
      <c r="S83" s="367"/>
      <c r="T83" s="367"/>
      <c r="U83" s="367"/>
      <c r="V83" s="367"/>
      <c r="W83" s="367"/>
      <c r="X83" s="367"/>
      <c r="Y83" s="367"/>
      <c r="Z83" s="367"/>
      <c r="AA83" s="367"/>
      <c r="AB83" s="367"/>
    </row>
    <row r="84" spans="1:28" ht="16.5" customHeight="1" x14ac:dyDescent="0.4">
      <c r="D84" s="465"/>
      <c r="E84" s="465"/>
      <c r="F84" s="465"/>
      <c r="H84" s="66"/>
      <c r="I84" s="66"/>
      <c r="J84" s="66"/>
      <c r="K84" s="66"/>
    </row>
    <row r="85" spans="1:28" ht="16.5" customHeight="1" x14ac:dyDescent="0.4">
      <c r="B85" s="453"/>
      <c r="C85" s="454"/>
      <c r="D85" s="466"/>
      <c r="E85" s="466"/>
      <c r="F85" s="466"/>
      <c r="G85" s="455"/>
      <c r="H85" s="454"/>
      <c r="I85" s="454"/>
      <c r="J85" s="454"/>
      <c r="K85" s="456"/>
      <c r="L85" s="456"/>
      <c r="M85" s="456"/>
      <c r="N85" s="456"/>
      <c r="O85" s="456"/>
      <c r="P85" s="454"/>
      <c r="Q85" s="456"/>
      <c r="R85" s="456"/>
      <c r="S85" s="456"/>
      <c r="T85" s="456"/>
      <c r="U85" s="454"/>
      <c r="V85" s="454"/>
      <c r="W85" s="454"/>
      <c r="X85" s="454"/>
      <c r="Y85" s="454"/>
      <c r="Z85" s="454"/>
      <c r="AA85" s="454"/>
      <c r="AB85" s="454"/>
    </row>
    <row r="86" spans="1:28" ht="16.5" customHeight="1" x14ac:dyDescent="0.4">
      <c r="D86" s="465"/>
      <c r="E86" s="465"/>
      <c r="F86" s="465"/>
    </row>
    <row r="87" spans="1:28" ht="16.5" customHeight="1" x14ac:dyDescent="0.4">
      <c r="D87" s="465"/>
      <c r="E87" s="465"/>
      <c r="F87" s="465"/>
      <c r="AB87" s="445" t="s">
        <v>766</v>
      </c>
    </row>
    <row r="88" spans="1:28" ht="16.5" customHeight="1" x14ac:dyDescent="0.4">
      <c r="A88" s="39">
        <v>3</v>
      </c>
      <c r="B88" s="447" t="s">
        <v>682</v>
      </c>
      <c r="C88" s="447" t="s">
        <v>1</v>
      </c>
      <c r="D88" s="448" t="s">
        <v>408</v>
      </c>
      <c r="E88" s="448" t="s">
        <v>643</v>
      </c>
      <c r="F88" s="459" t="s">
        <v>680</v>
      </c>
      <c r="G88" s="300" t="s">
        <v>681</v>
      </c>
      <c r="H88" s="300">
        <v>3</v>
      </c>
      <c r="I88" s="300">
        <v>4</v>
      </c>
      <c r="J88" s="300">
        <v>5</v>
      </c>
      <c r="K88" s="300">
        <v>6</v>
      </c>
      <c r="L88" s="300">
        <v>7</v>
      </c>
      <c r="M88" s="300">
        <v>8</v>
      </c>
      <c r="N88" s="300">
        <v>9</v>
      </c>
      <c r="O88" s="300">
        <v>10</v>
      </c>
      <c r="P88" s="300">
        <v>11</v>
      </c>
      <c r="Q88" s="300">
        <v>12</v>
      </c>
      <c r="R88" s="300">
        <v>13</v>
      </c>
      <c r="S88" s="300">
        <v>14</v>
      </c>
      <c r="T88" s="300">
        <v>15</v>
      </c>
      <c r="U88" s="300">
        <v>16</v>
      </c>
      <c r="V88" s="300">
        <v>17</v>
      </c>
      <c r="W88" s="300">
        <v>18</v>
      </c>
      <c r="X88" s="300">
        <v>19</v>
      </c>
      <c r="Y88" s="300">
        <v>20</v>
      </c>
      <c r="Z88" s="300">
        <v>21</v>
      </c>
      <c r="AA88" s="300">
        <v>22</v>
      </c>
      <c r="AB88" s="438" t="s">
        <v>767</v>
      </c>
    </row>
    <row r="89" spans="1:28" ht="16.5" customHeight="1" x14ac:dyDescent="0.4">
      <c r="B89" s="274">
        <v>3</v>
      </c>
      <c r="C89" s="460">
        <v>8</v>
      </c>
      <c r="D89" s="334">
        <f t="array" ref="D89:D108">TRANSPOSE(C8:V8)</f>
        <v>0</v>
      </c>
      <c r="E89" s="334">
        <f t="shared" ref="E89:E108" si="8">ROUNDDOWN($C$32*D89,0)</f>
        <v>0</v>
      </c>
      <c r="F89" s="461">
        <f t="shared" ref="F89:F108" si="9">ROUNDUP(1/C89,3)</f>
        <v>0.125</v>
      </c>
      <c r="G89" s="462">
        <f>ROUND(E89*F89,0)</f>
        <v>0</v>
      </c>
      <c r="H89" s="367"/>
      <c r="I89" s="367"/>
      <c r="J89" s="367"/>
      <c r="K89" s="367"/>
      <c r="L89" s="367"/>
      <c r="M89" s="367"/>
      <c r="N89" s="367"/>
      <c r="O89" s="367"/>
      <c r="P89" s="367"/>
      <c r="Q89" s="367"/>
      <c r="R89" s="367"/>
      <c r="S89" s="367"/>
      <c r="T89" s="367"/>
      <c r="U89" s="367"/>
      <c r="V89" s="367"/>
      <c r="W89" s="367"/>
      <c r="X89" s="367"/>
      <c r="Y89" s="367"/>
      <c r="Z89" s="367"/>
      <c r="AA89" s="367"/>
      <c r="AB89" s="367"/>
    </row>
    <row r="90" spans="1:28" ht="16.5" customHeight="1" x14ac:dyDescent="0.4">
      <c r="B90" s="274">
        <v>4</v>
      </c>
      <c r="C90" s="460">
        <v>8</v>
      </c>
      <c r="D90" s="334">
        <v>0</v>
      </c>
      <c r="E90" s="334">
        <f t="shared" si="8"/>
        <v>0</v>
      </c>
      <c r="F90" s="461">
        <f t="shared" si="9"/>
        <v>0.125</v>
      </c>
      <c r="G90" s="462">
        <f t="shared" ref="G90:G108" si="10">ROUND(E90*F90,0)</f>
        <v>0</v>
      </c>
      <c r="H90" s="367"/>
      <c r="I90" s="367"/>
      <c r="J90" s="367"/>
      <c r="K90" s="367"/>
      <c r="L90" s="367"/>
      <c r="M90" s="367"/>
      <c r="N90" s="367"/>
      <c r="O90" s="367"/>
      <c r="P90" s="367"/>
      <c r="Q90" s="367"/>
      <c r="R90" s="367"/>
      <c r="S90" s="367"/>
      <c r="T90" s="367"/>
      <c r="U90" s="367"/>
      <c r="V90" s="367"/>
      <c r="W90" s="367"/>
      <c r="X90" s="367"/>
      <c r="Y90" s="367"/>
      <c r="Z90" s="367"/>
      <c r="AA90" s="367"/>
      <c r="AB90" s="367"/>
    </row>
    <row r="91" spans="1:28" ht="16.5" customHeight="1" x14ac:dyDescent="0.4">
      <c r="B91" s="274">
        <v>5</v>
      </c>
      <c r="C91" s="460">
        <v>8</v>
      </c>
      <c r="D91" s="334">
        <v>0</v>
      </c>
      <c r="E91" s="334">
        <f t="shared" si="8"/>
        <v>0</v>
      </c>
      <c r="F91" s="461">
        <f t="shared" si="9"/>
        <v>0.125</v>
      </c>
      <c r="G91" s="462">
        <f t="shared" si="10"/>
        <v>0</v>
      </c>
      <c r="H91" s="367"/>
      <c r="I91" s="367"/>
      <c r="J91" s="367"/>
      <c r="K91" s="367"/>
      <c r="L91" s="367"/>
      <c r="M91" s="367"/>
      <c r="N91" s="367"/>
      <c r="O91" s="367"/>
      <c r="P91" s="367"/>
      <c r="Q91" s="367"/>
      <c r="R91" s="367"/>
      <c r="S91" s="367"/>
      <c r="T91" s="367"/>
      <c r="U91" s="367"/>
      <c r="V91" s="367"/>
      <c r="W91" s="367"/>
      <c r="X91" s="367"/>
      <c r="Y91" s="367"/>
      <c r="Z91" s="367"/>
      <c r="AA91" s="367"/>
      <c r="AB91" s="367"/>
    </row>
    <row r="92" spans="1:28" ht="16.5" customHeight="1" x14ac:dyDescent="0.4">
      <c r="B92" s="274">
        <v>6</v>
      </c>
      <c r="C92" s="460">
        <v>8</v>
      </c>
      <c r="D92" s="334">
        <v>0</v>
      </c>
      <c r="E92" s="334">
        <f t="shared" si="8"/>
        <v>0</v>
      </c>
      <c r="F92" s="461">
        <f t="shared" si="9"/>
        <v>0.125</v>
      </c>
      <c r="G92" s="462">
        <f t="shared" si="10"/>
        <v>0</v>
      </c>
      <c r="H92" s="367"/>
      <c r="I92" s="367"/>
      <c r="J92" s="367"/>
      <c r="K92" s="367"/>
      <c r="L92" s="367"/>
      <c r="M92" s="367"/>
      <c r="N92" s="367"/>
      <c r="O92" s="367"/>
      <c r="P92" s="367"/>
      <c r="Q92" s="367"/>
      <c r="R92" s="367"/>
      <c r="S92" s="367"/>
      <c r="T92" s="367"/>
      <c r="U92" s="367"/>
      <c r="V92" s="367"/>
      <c r="W92" s="367"/>
      <c r="X92" s="367"/>
      <c r="Y92" s="367"/>
      <c r="Z92" s="367"/>
      <c r="AA92" s="367"/>
      <c r="AB92" s="367"/>
    </row>
    <row r="93" spans="1:28" ht="16.5" customHeight="1" x14ac:dyDescent="0.4">
      <c r="B93" s="274">
        <v>7</v>
      </c>
      <c r="C93" s="460">
        <v>8</v>
      </c>
      <c r="D93" s="334">
        <v>0</v>
      </c>
      <c r="E93" s="334">
        <f t="shared" si="8"/>
        <v>0</v>
      </c>
      <c r="F93" s="461">
        <f t="shared" si="9"/>
        <v>0.125</v>
      </c>
      <c r="G93" s="462">
        <f t="shared" si="10"/>
        <v>0</v>
      </c>
      <c r="H93" s="367"/>
      <c r="I93" s="367"/>
      <c r="J93" s="367"/>
      <c r="K93" s="367"/>
      <c r="L93" s="367"/>
      <c r="M93" s="367"/>
      <c r="N93" s="367"/>
      <c r="O93" s="367"/>
      <c r="P93" s="367"/>
      <c r="Q93" s="367"/>
      <c r="R93" s="367"/>
      <c r="S93" s="367"/>
      <c r="T93" s="367"/>
      <c r="U93" s="367"/>
      <c r="V93" s="367"/>
      <c r="W93" s="367"/>
      <c r="X93" s="367"/>
      <c r="Y93" s="367"/>
      <c r="Z93" s="367"/>
      <c r="AA93" s="367"/>
      <c r="AB93" s="367"/>
    </row>
    <row r="94" spans="1:28" ht="16.5" customHeight="1" x14ac:dyDescent="0.4">
      <c r="B94" s="274">
        <v>8</v>
      </c>
      <c r="C94" s="460">
        <v>8</v>
      </c>
      <c r="D94" s="334">
        <v>0</v>
      </c>
      <c r="E94" s="334">
        <f t="shared" si="8"/>
        <v>0</v>
      </c>
      <c r="F94" s="461">
        <f t="shared" si="9"/>
        <v>0.125</v>
      </c>
      <c r="G94" s="462">
        <f t="shared" si="10"/>
        <v>0</v>
      </c>
      <c r="H94" s="367"/>
      <c r="I94" s="367"/>
      <c r="J94" s="367"/>
      <c r="K94" s="367"/>
      <c r="L94" s="367"/>
      <c r="M94" s="367"/>
      <c r="N94" s="367"/>
      <c r="O94" s="367"/>
      <c r="P94" s="367"/>
      <c r="Q94" s="367"/>
      <c r="R94" s="367"/>
      <c r="S94" s="367"/>
      <c r="T94" s="367"/>
      <c r="U94" s="367"/>
      <c r="V94" s="367"/>
      <c r="W94" s="367"/>
      <c r="X94" s="367"/>
      <c r="Y94" s="367"/>
      <c r="Z94" s="367"/>
      <c r="AA94" s="367"/>
      <c r="AB94" s="367"/>
    </row>
    <row r="95" spans="1:28" ht="16.5" customHeight="1" x14ac:dyDescent="0.4">
      <c r="B95" s="274">
        <v>9</v>
      </c>
      <c r="C95" s="460">
        <v>8</v>
      </c>
      <c r="D95" s="334">
        <v>0</v>
      </c>
      <c r="E95" s="334">
        <f t="shared" si="8"/>
        <v>0</v>
      </c>
      <c r="F95" s="461">
        <f t="shared" si="9"/>
        <v>0.125</v>
      </c>
      <c r="G95" s="462">
        <f t="shared" si="10"/>
        <v>0</v>
      </c>
      <c r="H95" s="367"/>
      <c r="I95" s="367"/>
      <c r="J95" s="367"/>
      <c r="K95" s="367"/>
      <c r="L95" s="367"/>
      <c r="M95" s="367"/>
      <c r="N95" s="367"/>
      <c r="O95" s="367"/>
      <c r="P95" s="367"/>
      <c r="Q95" s="367"/>
      <c r="R95" s="367"/>
      <c r="S95" s="367"/>
      <c r="T95" s="367"/>
      <c r="U95" s="367"/>
      <c r="V95" s="367"/>
      <c r="W95" s="367"/>
      <c r="X95" s="367"/>
      <c r="Y95" s="367"/>
      <c r="Z95" s="367"/>
      <c r="AA95" s="367"/>
      <c r="AB95" s="367"/>
    </row>
    <row r="96" spans="1:28" ht="16.5" customHeight="1" x14ac:dyDescent="0.4">
      <c r="B96" s="274">
        <v>10</v>
      </c>
      <c r="C96" s="460">
        <v>8</v>
      </c>
      <c r="D96" s="334">
        <v>0</v>
      </c>
      <c r="E96" s="334">
        <f t="shared" si="8"/>
        <v>0</v>
      </c>
      <c r="F96" s="461">
        <f t="shared" si="9"/>
        <v>0.125</v>
      </c>
      <c r="G96" s="462">
        <f t="shared" si="10"/>
        <v>0</v>
      </c>
      <c r="H96" s="367"/>
      <c r="I96" s="367"/>
      <c r="J96" s="367"/>
      <c r="K96" s="367"/>
      <c r="L96" s="367"/>
      <c r="M96" s="367"/>
      <c r="N96" s="367"/>
      <c r="O96" s="367"/>
      <c r="P96" s="367"/>
      <c r="Q96" s="367"/>
      <c r="R96" s="367"/>
      <c r="S96" s="367"/>
      <c r="T96" s="367"/>
      <c r="U96" s="367"/>
      <c r="V96" s="367"/>
      <c r="W96" s="367"/>
      <c r="X96" s="367"/>
      <c r="Y96" s="367"/>
      <c r="Z96" s="367"/>
      <c r="AA96" s="367"/>
      <c r="AB96" s="367"/>
    </row>
    <row r="97" spans="2:28" ht="16.5" customHeight="1" x14ac:dyDescent="0.4">
      <c r="B97" s="274">
        <v>11</v>
      </c>
      <c r="C97" s="460">
        <v>8</v>
      </c>
      <c r="D97" s="334">
        <v>0</v>
      </c>
      <c r="E97" s="334">
        <f t="shared" si="8"/>
        <v>0</v>
      </c>
      <c r="F97" s="461">
        <f t="shared" si="9"/>
        <v>0.125</v>
      </c>
      <c r="G97" s="462">
        <f t="shared" si="10"/>
        <v>0</v>
      </c>
      <c r="H97" s="367"/>
      <c r="I97" s="367"/>
      <c r="J97" s="367"/>
      <c r="K97" s="367"/>
      <c r="L97" s="367"/>
      <c r="M97" s="367"/>
      <c r="N97" s="367"/>
      <c r="O97" s="367"/>
      <c r="P97" s="367"/>
      <c r="Q97" s="367"/>
      <c r="R97" s="367"/>
      <c r="S97" s="367"/>
      <c r="T97" s="367"/>
      <c r="U97" s="367"/>
      <c r="V97" s="367"/>
      <c r="W97" s="367"/>
      <c r="X97" s="367"/>
      <c r="Y97" s="367"/>
      <c r="Z97" s="367"/>
      <c r="AA97" s="367"/>
      <c r="AB97" s="367"/>
    </row>
    <row r="98" spans="2:28" ht="16.5" customHeight="1" x14ac:dyDescent="0.4">
      <c r="B98" s="274">
        <v>12</v>
      </c>
      <c r="C98" s="460">
        <v>8</v>
      </c>
      <c r="D98" s="334">
        <v>0</v>
      </c>
      <c r="E98" s="334">
        <f t="shared" si="8"/>
        <v>0</v>
      </c>
      <c r="F98" s="461">
        <f t="shared" si="9"/>
        <v>0.125</v>
      </c>
      <c r="G98" s="462">
        <f t="shared" si="10"/>
        <v>0</v>
      </c>
      <c r="H98" s="367"/>
      <c r="I98" s="367"/>
      <c r="J98" s="367"/>
      <c r="K98" s="367"/>
      <c r="L98" s="367"/>
      <c r="M98" s="367"/>
      <c r="N98" s="367"/>
      <c r="O98" s="367"/>
      <c r="P98" s="367"/>
      <c r="Q98" s="367"/>
      <c r="R98" s="367"/>
      <c r="S98" s="367"/>
      <c r="T98" s="367"/>
      <c r="U98" s="367"/>
      <c r="V98" s="367"/>
      <c r="W98" s="367"/>
      <c r="X98" s="367"/>
      <c r="Y98" s="367"/>
      <c r="Z98" s="367"/>
      <c r="AA98" s="367"/>
      <c r="AB98" s="367"/>
    </row>
    <row r="99" spans="2:28" ht="16.5" customHeight="1" x14ac:dyDescent="0.4">
      <c r="B99" s="274">
        <v>13</v>
      </c>
      <c r="C99" s="460">
        <v>8</v>
      </c>
      <c r="D99" s="334">
        <v>0</v>
      </c>
      <c r="E99" s="334">
        <f t="shared" si="8"/>
        <v>0</v>
      </c>
      <c r="F99" s="461">
        <f t="shared" si="9"/>
        <v>0.125</v>
      </c>
      <c r="G99" s="462">
        <f t="shared" si="10"/>
        <v>0</v>
      </c>
      <c r="H99" s="367"/>
      <c r="I99" s="367"/>
      <c r="J99" s="367"/>
      <c r="K99" s="367"/>
      <c r="L99" s="367"/>
      <c r="M99" s="367"/>
      <c r="N99" s="367"/>
      <c r="O99" s="367"/>
      <c r="P99" s="367"/>
      <c r="Q99" s="367"/>
      <c r="R99" s="367"/>
      <c r="S99" s="367"/>
      <c r="T99" s="367"/>
      <c r="U99" s="367"/>
      <c r="V99" s="367"/>
      <c r="W99" s="367"/>
      <c r="X99" s="367"/>
      <c r="Y99" s="367"/>
      <c r="Z99" s="367"/>
      <c r="AA99" s="367"/>
      <c r="AB99" s="367"/>
    </row>
    <row r="100" spans="2:28" ht="16.5" customHeight="1" x14ac:dyDescent="0.4">
      <c r="B100" s="274">
        <v>14</v>
      </c>
      <c r="C100" s="460">
        <v>8</v>
      </c>
      <c r="D100" s="334">
        <v>0</v>
      </c>
      <c r="E100" s="334">
        <f t="shared" si="8"/>
        <v>0</v>
      </c>
      <c r="F100" s="461">
        <f t="shared" si="9"/>
        <v>0.125</v>
      </c>
      <c r="G100" s="462">
        <f t="shared" si="10"/>
        <v>0</v>
      </c>
      <c r="H100" s="367"/>
      <c r="I100" s="367"/>
      <c r="J100" s="367"/>
      <c r="K100" s="367"/>
      <c r="L100" s="367"/>
      <c r="M100" s="367"/>
      <c r="N100" s="367"/>
      <c r="O100" s="367"/>
      <c r="P100" s="367"/>
      <c r="Q100" s="367"/>
      <c r="R100" s="367"/>
      <c r="S100" s="367"/>
      <c r="T100" s="367"/>
      <c r="U100" s="367"/>
      <c r="V100" s="367"/>
      <c r="W100" s="367"/>
      <c r="X100" s="367"/>
      <c r="Y100" s="367"/>
      <c r="Z100" s="367"/>
      <c r="AA100" s="367"/>
      <c r="AB100" s="367"/>
    </row>
    <row r="101" spans="2:28" ht="16.5" customHeight="1" x14ac:dyDescent="0.4">
      <c r="B101" s="274">
        <v>15</v>
      </c>
      <c r="C101" s="460">
        <v>8</v>
      </c>
      <c r="D101" s="334">
        <v>0</v>
      </c>
      <c r="E101" s="334">
        <f t="shared" si="8"/>
        <v>0</v>
      </c>
      <c r="F101" s="461">
        <f t="shared" si="9"/>
        <v>0.125</v>
      </c>
      <c r="G101" s="462">
        <f t="shared" si="10"/>
        <v>0</v>
      </c>
      <c r="H101" s="367"/>
      <c r="I101" s="367"/>
      <c r="J101" s="367"/>
      <c r="K101" s="367"/>
      <c r="L101" s="367"/>
      <c r="M101" s="367"/>
      <c r="N101" s="367"/>
      <c r="O101" s="367"/>
      <c r="P101" s="367"/>
      <c r="Q101" s="367"/>
      <c r="R101" s="367"/>
      <c r="S101" s="367"/>
      <c r="T101" s="367"/>
      <c r="U101" s="367"/>
      <c r="V101" s="367"/>
      <c r="W101" s="367"/>
      <c r="X101" s="367"/>
      <c r="Y101" s="367"/>
      <c r="Z101" s="367"/>
      <c r="AA101" s="367"/>
      <c r="AB101" s="367"/>
    </row>
    <row r="102" spans="2:28" ht="16.5" customHeight="1" x14ac:dyDescent="0.4">
      <c r="B102" s="274">
        <v>16</v>
      </c>
      <c r="C102" s="460">
        <v>8</v>
      </c>
      <c r="D102" s="334">
        <v>0</v>
      </c>
      <c r="E102" s="334">
        <f t="shared" si="8"/>
        <v>0</v>
      </c>
      <c r="F102" s="461">
        <f t="shared" si="9"/>
        <v>0.125</v>
      </c>
      <c r="G102" s="462">
        <f t="shared" si="10"/>
        <v>0</v>
      </c>
      <c r="H102" s="367"/>
      <c r="I102" s="367"/>
      <c r="J102" s="367"/>
      <c r="K102" s="367"/>
      <c r="L102" s="367"/>
      <c r="M102" s="367"/>
      <c r="N102" s="367"/>
      <c r="O102" s="367"/>
      <c r="P102" s="367"/>
      <c r="Q102" s="367"/>
      <c r="R102" s="367"/>
      <c r="S102" s="367"/>
      <c r="T102" s="367"/>
      <c r="U102" s="367"/>
      <c r="V102" s="367"/>
      <c r="W102" s="367"/>
      <c r="X102" s="367"/>
      <c r="Y102" s="367"/>
      <c r="Z102" s="367"/>
      <c r="AA102" s="367"/>
      <c r="AB102" s="367"/>
    </row>
    <row r="103" spans="2:28" ht="16.5" customHeight="1" x14ac:dyDescent="0.4">
      <c r="B103" s="274">
        <v>17</v>
      </c>
      <c r="C103" s="460">
        <v>8</v>
      </c>
      <c r="D103" s="334">
        <v>0</v>
      </c>
      <c r="E103" s="334">
        <f t="shared" si="8"/>
        <v>0</v>
      </c>
      <c r="F103" s="461">
        <f t="shared" si="9"/>
        <v>0.125</v>
      </c>
      <c r="G103" s="462">
        <f t="shared" si="10"/>
        <v>0</v>
      </c>
      <c r="H103" s="367"/>
      <c r="I103" s="367"/>
      <c r="J103" s="367"/>
      <c r="K103" s="367"/>
      <c r="L103" s="367"/>
      <c r="M103" s="367"/>
      <c r="N103" s="367"/>
      <c r="O103" s="367"/>
      <c r="P103" s="367"/>
      <c r="Q103" s="367"/>
      <c r="R103" s="367"/>
      <c r="S103" s="367"/>
      <c r="T103" s="367"/>
      <c r="U103" s="367"/>
      <c r="V103" s="367"/>
      <c r="W103" s="367"/>
      <c r="X103" s="367"/>
      <c r="Y103" s="367"/>
      <c r="Z103" s="367"/>
      <c r="AA103" s="367"/>
      <c r="AB103" s="367"/>
    </row>
    <row r="104" spans="2:28" ht="16.5" customHeight="1" x14ac:dyDescent="0.4">
      <c r="B104" s="274">
        <v>18</v>
      </c>
      <c r="C104" s="460">
        <v>8</v>
      </c>
      <c r="D104" s="334">
        <v>0</v>
      </c>
      <c r="E104" s="334">
        <f t="shared" si="8"/>
        <v>0</v>
      </c>
      <c r="F104" s="461">
        <f t="shared" si="9"/>
        <v>0.125</v>
      </c>
      <c r="G104" s="462">
        <f t="shared" si="10"/>
        <v>0</v>
      </c>
      <c r="H104" s="367"/>
      <c r="I104" s="367"/>
      <c r="J104" s="367"/>
      <c r="K104" s="367"/>
      <c r="L104" s="367"/>
      <c r="M104" s="367"/>
      <c r="N104" s="367"/>
      <c r="O104" s="367"/>
      <c r="P104" s="367"/>
      <c r="Q104" s="367"/>
      <c r="R104" s="367"/>
      <c r="S104" s="367"/>
      <c r="T104" s="367"/>
      <c r="U104" s="367"/>
      <c r="V104" s="367"/>
      <c r="W104" s="367"/>
      <c r="X104" s="367"/>
      <c r="Y104" s="367"/>
      <c r="Z104" s="367"/>
      <c r="AA104" s="367"/>
      <c r="AB104" s="367"/>
    </row>
    <row r="105" spans="2:28" ht="16.5" customHeight="1" x14ac:dyDescent="0.4">
      <c r="B105" s="274">
        <v>19</v>
      </c>
      <c r="C105" s="460">
        <v>8</v>
      </c>
      <c r="D105" s="334">
        <v>0</v>
      </c>
      <c r="E105" s="334">
        <f t="shared" si="8"/>
        <v>0</v>
      </c>
      <c r="F105" s="461">
        <f t="shared" si="9"/>
        <v>0.125</v>
      </c>
      <c r="G105" s="462">
        <f t="shared" si="10"/>
        <v>0</v>
      </c>
      <c r="H105" s="367"/>
      <c r="I105" s="367"/>
      <c r="J105" s="367"/>
      <c r="K105" s="367"/>
      <c r="L105" s="367"/>
      <c r="M105" s="367"/>
      <c r="N105" s="367"/>
      <c r="O105" s="367"/>
      <c r="P105" s="367"/>
      <c r="Q105" s="367"/>
      <c r="R105" s="367"/>
      <c r="S105" s="367"/>
      <c r="T105" s="367"/>
      <c r="U105" s="367"/>
      <c r="V105" s="367"/>
      <c r="W105" s="367"/>
      <c r="X105" s="367"/>
      <c r="Y105" s="367"/>
      <c r="Z105" s="367"/>
      <c r="AA105" s="367"/>
      <c r="AB105" s="367"/>
    </row>
    <row r="106" spans="2:28" ht="16.5" customHeight="1" x14ac:dyDescent="0.4">
      <c r="B106" s="274">
        <v>20</v>
      </c>
      <c r="C106" s="460">
        <v>8</v>
      </c>
      <c r="D106" s="334">
        <v>0</v>
      </c>
      <c r="E106" s="334">
        <f t="shared" si="8"/>
        <v>0</v>
      </c>
      <c r="F106" s="461">
        <f t="shared" si="9"/>
        <v>0.125</v>
      </c>
      <c r="G106" s="462">
        <f t="shared" si="10"/>
        <v>0</v>
      </c>
      <c r="H106" s="367"/>
      <c r="I106" s="367"/>
      <c r="J106" s="367"/>
      <c r="K106" s="367"/>
      <c r="L106" s="367"/>
      <c r="M106" s="367"/>
      <c r="N106" s="367"/>
      <c r="O106" s="367"/>
      <c r="P106" s="367"/>
      <c r="Q106" s="367"/>
      <c r="R106" s="367"/>
      <c r="S106" s="367"/>
      <c r="T106" s="367"/>
      <c r="U106" s="367"/>
      <c r="V106" s="367"/>
      <c r="W106" s="367"/>
      <c r="X106" s="367"/>
      <c r="Y106" s="367"/>
      <c r="Z106" s="367"/>
      <c r="AA106" s="367"/>
      <c r="AB106" s="367"/>
    </row>
    <row r="107" spans="2:28" ht="16.5" customHeight="1" x14ac:dyDescent="0.4">
      <c r="B107" s="274">
        <v>21</v>
      </c>
      <c r="C107" s="460">
        <v>8</v>
      </c>
      <c r="D107" s="334">
        <v>0</v>
      </c>
      <c r="E107" s="334">
        <f t="shared" si="8"/>
        <v>0</v>
      </c>
      <c r="F107" s="461">
        <f t="shared" si="9"/>
        <v>0.125</v>
      </c>
      <c r="G107" s="462">
        <f t="shared" si="10"/>
        <v>0</v>
      </c>
      <c r="H107" s="367"/>
      <c r="I107" s="367"/>
      <c r="J107" s="367"/>
      <c r="K107" s="367"/>
      <c r="L107" s="367"/>
      <c r="M107" s="367"/>
      <c r="N107" s="367"/>
      <c r="O107" s="367"/>
      <c r="P107" s="367"/>
      <c r="Q107" s="367"/>
      <c r="R107" s="367"/>
      <c r="S107" s="367"/>
      <c r="T107" s="367"/>
      <c r="U107" s="367"/>
      <c r="V107" s="367"/>
      <c r="W107" s="367"/>
      <c r="X107" s="367"/>
      <c r="Y107" s="367"/>
      <c r="Z107" s="367"/>
      <c r="AA107" s="367"/>
      <c r="AB107" s="367"/>
    </row>
    <row r="108" spans="2:28" ht="16.5" customHeight="1" x14ac:dyDescent="0.4">
      <c r="B108" s="274">
        <v>22</v>
      </c>
      <c r="C108" s="460">
        <v>8</v>
      </c>
      <c r="D108" s="334">
        <v>0</v>
      </c>
      <c r="E108" s="334">
        <f t="shared" si="8"/>
        <v>0</v>
      </c>
      <c r="F108" s="461">
        <f t="shared" si="9"/>
        <v>0.125</v>
      </c>
      <c r="G108" s="462">
        <f t="shared" si="10"/>
        <v>0</v>
      </c>
      <c r="H108" s="367"/>
      <c r="I108" s="367"/>
      <c r="J108" s="367"/>
      <c r="K108" s="367"/>
      <c r="L108" s="367"/>
      <c r="M108" s="367"/>
      <c r="N108" s="367"/>
      <c r="O108" s="367"/>
      <c r="P108" s="367"/>
      <c r="Q108" s="367"/>
      <c r="R108" s="367"/>
      <c r="S108" s="367"/>
      <c r="T108" s="367"/>
      <c r="U108" s="367"/>
      <c r="V108" s="367"/>
      <c r="W108" s="367"/>
      <c r="X108" s="367"/>
      <c r="Y108" s="367"/>
      <c r="Z108" s="367"/>
      <c r="AA108" s="367"/>
      <c r="AB108" s="367"/>
    </row>
    <row r="109" spans="2:28" ht="16.5" customHeight="1" x14ac:dyDescent="0.4">
      <c r="B109" s="457" t="s">
        <v>735</v>
      </c>
      <c r="C109" s="375"/>
      <c r="D109" s="375"/>
      <c r="E109" s="375"/>
      <c r="F109" s="375"/>
      <c r="G109" s="375"/>
      <c r="H109" s="367"/>
      <c r="I109" s="367"/>
      <c r="J109" s="367"/>
      <c r="K109" s="367"/>
      <c r="L109" s="367"/>
      <c r="M109" s="367"/>
      <c r="N109" s="367"/>
      <c r="O109" s="367"/>
      <c r="P109" s="367"/>
      <c r="Q109" s="367"/>
      <c r="R109" s="367"/>
      <c r="S109" s="367"/>
      <c r="T109" s="367"/>
      <c r="U109" s="367"/>
      <c r="V109" s="367"/>
      <c r="W109" s="367"/>
      <c r="X109" s="367"/>
      <c r="Y109" s="367"/>
      <c r="Z109" s="367"/>
      <c r="AA109" s="367"/>
      <c r="AB109" s="367"/>
    </row>
    <row r="110" spans="2:28" ht="16.5" customHeight="1" x14ac:dyDescent="0.4">
      <c r="B110" s="457" t="s">
        <v>736</v>
      </c>
      <c r="C110" s="375"/>
      <c r="D110" s="375"/>
      <c r="E110" s="375"/>
      <c r="F110" s="375"/>
      <c r="G110" s="375"/>
      <c r="H110" s="367"/>
      <c r="I110" s="367"/>
      <c r="J110" s="367"/>
      <c r="K110" s="367"/>
      <c r="L110" s="367"/>
      <c r="M110" s="367"/>
      <c r="N110" s="367"/>
      <c r="O110" s="367"/>
      <c r="P110" s="367"/>
      <c r="Q110" s="367"/>
      <c r="R110" s="367"/>
      <c r="S110" s="367"/>
      <c r="T110" s="367"/>
      <c r="U110" s="367"/>
      <c r="V110" s="367"/>
      <c r="W110" s="367"/>
      <c r="X110" s="367"/>
      <c r="Y110" s="367"/>
      <c r="Z110" s="367"/>
      <c r="AA110" s="367"/>
      <c r="AB110" s="367"/>
    </row>
    <row r="111" spans="2:28" ht="16.5" customHeight="1" x14ac:dyDescent="0.4">
      <c r="H111" s="66"/>
      <c r="I111" s="66"/>
      <c r="J111" s="66"/>
      <c r="K111" s="66"/>
    </row>
    <row r="112" spans="2:28" ht="16.5" customHeight="1" x14ac:dyDescent="0.4">
      <c r="B112" s="453"/>
      <c r="C112" s="454"/>
      <c r="D112" s="464"/>
      <c r="E112" s="464"/>
      <c r="F112" s="464"/>
      <c r="G112" s="455"/>
      <c r="H112" s="454"/>
      <c r="I112" s="454"/>
      <c r="J112" s="454"/>
      <c r="K112" s="456"/>
      <c r="L112" s="456"/>
      <c r="M112" s="456"/>
      <c r="N112" s="456"/>
      <c r="O112" s="456"/>
      <c r="P112" s="454"/>
      <c r="Q112" s="456"/>
      <c r="R112" s="456"/>
      <c r="S112" s="456"/>
      <c r="T112" s="456"/>
      <c r="U112" s="454"/>
      <c r="V112" s="454"/>
      <c r="W112" s="454"/>
      <c r="X112" s="454"/>
      <c r="Y112" s="454"/>
      <c r="Z112" s="454"/>
      <c r="AA112" s="454"/>
      <c r="AB112" s="454"/>
    </row>
    <row r="114" spans="1:28" ht="16.5" customHeight="1" x14ac:dyDescent="0.4">
      <c r="AB114" s="445" t="s">
        <v>766</v>
      </c>
    </row>
    <row r="115" spans="1:28" ht="16.5" customHeight="1" x14ac:dyDescent="0.4">
      <c r="A115" s="39">
        <v>4</v>
      </c>
      <c r="B115" s="447" t="s">
        <v>682</v>
      </c>
      <c r="C115" s="447" t="s">
        <v>1</v>
      </c>
      <c r="D115" s="448" t="s">
        <v>408</v>
      </c>
      <c r="E115" s="448" t="s">
        <v>643</v>
      </c>
      <c r="F115" s="459" t="s">
        <v>680</v>
      </c>
      <c r="G115" s="300" t="s">
        <v>681</v>
      </c>
      <c r="H115" s="300">
        <v>3</v>
      </c>
      <c r="I115" s="300">
        <v>4</v>
      </c>
      <c r="J115" s="300">
        <v>5</v>
      </c>
      <c r="K115" s="300">
        <v>6</v>
      </c>
      <c r="L115" s="300">
        <v>7</v>
      </c>
      <c r="M115" s="300">
        <v>8</v>
      </c>
      <c r="N115" s="300">
        <v>9</v>
      </c>
      <c r="O115" s="300">
        <v>10</v>
      </c>
      <c r="P115" s="300">
        <v>11</v>
      </c>
      <c r="Q115" s="300">
        <v>12</v>
      </c>
      <c r="R115" s="300">
        <v>13</v>
      </c>
      <c r="S115" s="300">
        <v>14</v>
      </c>
      <c r="T115" s="300">
        <v>15</v>
      </c>
      <c r="U115" s="300">
        <v>16</v>
      </c>
      <c r="V115" s="300">
        <v>17</v>
      </c>
      <c r="W115" s="300">
        <v>18</v>
      </c>
      <c r="X115" s="300">
        <v>19</v>
      </c>
      <c r="Y115" s="300">
        <v>20</v>
      </c>
      <c r="Z115" s="300">
        <v>21</v>
      </c>
      <c r="AA115" s="300">
        <v>22</v>
      </c>
      <c r="AB115" s="438" t="s">
        <v>767</v>
      </c>
    </row>
    <row r="116" spans="1:28" ht="16.5" customHeight="1" x14ac:dyDescent="0.4">
      <c r="B116" s="274">
        <v>3</v>
      </c>
      <c r="C116" s="460">
        <v>9</v>
      </c>
      <c r="D116" s="334">
        <f t="array" ref="D116:D135">TRANSPOSE(C9:V9)</f>
        <v>0</v>
      </c>
      <c r="E116" s="334">
        <f t="shared" ref="E116:E135" si="11">ROUNDDOWN($C$32*D116,0)</f>
        <v>0</v>
      </c>
      <c r="F116" s="461">
        <f t="shared" ref="F116:F135" si="12">ROUNDUP(1/C116,3)</f>
        <v>0.112</v>
      </c>
      <c r="G116" s="462">
        <f>ROUND(E116*F116,0)</f>
        <v>0</v>
      </c>
      <c r="H116" s="367"/>
      <c r="I116" s="367"/>
      <c r="J116" s="367"/>
      <c r="K116" s="367"/>
      <c r="L116" s="367"/>
      <c r="M116" s="367"/>
      <c r="N116" s="367"/>
      <c r="O116" s="367"/>
      <c r="P116" s="367"/>
      <c r="Q116" s="367"/>
      <c r="R116" s="367"/>
      <c r="S116" s="367"/>
      <c r="T116" s="367"/>
      <c r="U116" s="367"/>
      <c r="V116" s="367"/>
      <c r="W116" s="367"/>
      <c r="X116" s="367"/>
      <c r="Y116" s="367"/>
      <c r="Z116" s="367"/>
      <c r="AA116" s="367"/>
      <c r="AB116" s="367"/>
    </row>
    <row r="117" spans="1:28" ht="16.5" customHeight="1" x14ac:dyDescent="0.4">
      <c r="B117" s="274">
        <v>4</v>
      </c>
      <c r="C117" s="460">
        <v>9</v>
      </c>
      <c r="D117" s="334">
        <v>0</v>
      </c>
      <c r="E117" s="334">
        <f t="shared" si="11"/>
        <v>0</v>
      </c>
      <c r="F117" s="461">
        <f t="shared" si="12"/>
        <v>0.112</v>
      </c>
      <c r="G117" s="462">
        <f t="shared" ref="G117:G135" si="13">ROUND(E117*F117,0)</f>
        <v>0</v>
      </c>
      <c r="H117" s="367"/>
      <c r="I117" s="367"/>
      <c r="J117" s="367"/>
      <c r="K117" s="367"/>
      <c r="L117" s="367"/>
      <c r="M117" s="367"/>
      <c r="N117" s="367"/>
      <c r="O117" s="367"/>
      <c r="P117" s="367"/>
      <c r="Q117" s="367"/>
      <c r="R117" s="367"/>
      <c r="S117" s="367"/>
      <c r="T117" s="367"/>
      <c r="U117" s="367"/>
      <c r="V117" s="367"/>
      <c r="W117" s="367"/>
      <c r="X117" s="367"/>
      <c r="Y117" s="367"/>
      <c r="Z117" s="367"/>
      <c r="AA117" s="367"/>
      <c r="AB117" s="367"/>
    </row>
    <row r="118" spans="1:28" ht="16.5" customHeight="1" x14ac:dyDescent="0.4">
      <c r="B118" s="274">
        <v>5</v>
      </c>
      <c r="C118" s="460">
        <v>9</v>
      </c>
      <c r="D118" s="334">
        <v>0</v>
      </c>
      <c r="E118" s="334">
        <f t="shared" si="11"/>
        <v>0</v>
      </c>
      <c r="F118" s="461">
        <f t="shared" si="12"/>
        <v>0.112</v>
      </c>
      <c r="G118" s="462">
        <f t="shared" si="13"/>
        <v>0</v>
      </c>
      <c r="H118" s="367"/>
      <c r="I118" s="367"/>
      <c r="J118" s="367"/>
      <c r="K118" s="367"/>
      <c r="L118" s="367"/>
      <c r="M118" s="367"/>
      <c r="N118" s="367"/>
      <c r="O118" s="367"/>
      <c r="P118" s="367"/>
      <c r="Q118" s="367"/>
      <c r="R118" s="367"/>
      <c r="S118" s="367"/>
      <c r="T118" s="367"/>
      <c r="U118" s="367"/>
      <c r="V118" s="367"/>
      <c r="W118" s="367"/>
      <c r="X118" s="367"/>
      <c r="Y118" s="367"/>
      <c r="Z118" s="367"/>
      <c r="AA118" s="367"/>
      <c r="AB118" s="367"/>
    </row>
    <row r="119" spans="1:28" ht="16.5" customHeight="1" x14ac:dyDescent="0.4">
      <c r="B119" s="274">
        <v>6</v>
      </c>
      <c r="C119" s="460">
        <v>9</v>
      </c>
      <c r="D119" s="334">
        <v>0</v>
      </c>
      <c r="E119" s="334">
        <f t="shared" si="11"/>
        <v>0</v>
      </c>
      <c r="F119" s="461">
        <f t="shared" si="12"/>
        <v>0.112</v>
      </c>
      <c r="G119" s="462">
        <f t="shared" si="13"/>
        <v>0</v>
      </c>
      <c r="H119" s="367"/>
      <c r="I119" s="367"/>
      <c r="J119" s="367"/>
      <c r="K119" s="367"/>
      <c r="L119" s="367"/>
      <c r="M119" s="367"/>
      <c r="N119" s="367"/>
      <c r="O119" s="367"/>
      <c r="P119" s="367"/>
      <c r="Q119" s="367"/>
      <c r="R119" s="367"/>
      <c r="S119" s="367"/>
      <c r="T119" s="367"/>
      <c r="U119" s="367"/>
      <c r="V119" s="367"/>
      <c r="W119" s="367"/>
      <c r="X119" s="367"/>
      <c r="Y119" s="367"/>
      <c r="Z119" s="367"/>
      <c r="AA119" s="367"/>
      <c r="AB119" s="367"/>
    </row>
    <row r="120" spans="1:28" ht="16.5" customHeight="1" x14ac:dyDescent="0.4">
      <c r="B120" s="274">
        <v>7</v>
      </c>
      <c r="C120" s="460">
        <v>9</v>
      </c>
      <c r="D120" s="334">
        <v>0</v>
      </c>
      <c r="E120" s="334">
        <f t="shared" si="11"/>
        <v>0</v>
      </c>
      <c r="F120" s="461">
        <f t="shared" si="12"/>
        <v>0.112</v>
      </c>
      <c r="G120" s="462">
        <f t="shared" si="13"/>
        <v>0</v>
      </c>
      <c r="H120" s="367"/>
      <c r="I120" s="367"/>
      <c r="J120" s="367"/>
      <c r="K120" s="367"/>
      <c r="L120" s="367"/>
      <c r="M120" s="367"/>
      <c r="N120" s="367"/>
      <c r="O120" s="367"/>
      <c r="P120" s="367"/>
      <c r="Q120" s="367"/>
      <c r="R120" s="367"/>
      <c r="S120" s="367"/>
      <c r="T120" s="367"/>
      <c r="U120" s="367"/>
      <c r="V120" s="367"/>
      <c r="W120" s="367"/>
      <c r="X120" s="367"/>
      <c r="Y120" s="367"/>
      <c r="Z120" s="367"/>
      <c r="AA120" s="367"/>
      <c r="AB120" s="367"/>
    </row>
    <row r="121" spans="1:28" ht="16.5" customHeight="1" x14ac:dyDescent="0.4">
      <c r="B121" s="274">
        <v>8</v>
      </c>
      <c r="C121" s="460">
        <v>9</v>
      </c>
      <c r="D121" s="334">
        <v>0</v>
      </c>
      <c r="E121" s="334">
        <f t="shared" si="11"/>
        <v>0</v>
      </c>
      <c r="F121" s="461">
        <f t="shared" si="12"/>
        <v>0.112</v>
      </c>
      <c r="G121" s="462">
        <f t="shared" si="13"/>
        <v>0</v>
      </c>
      <c r="H121" s="367"/>
      <c r="I121" s="367"/>
      <c r="J121" s="367"/>
      <c r="K121" s="367"/>
      <c r="L121" s="367"/>
      <c r="M121" s="367"/>
      <c r="N121" s="367"/>
      <c r="O121" s="367"/>
      <c r="P121" s="367"/>
      <c r="Q121" s="367"/>
      <c r="R121" s="367"/>
      <c r="S121" s="367"/>
      <c r="T121" s="367"/>
      <c r="U121" s="367"/>
      <c r="V121" s="367"/>
      <c r="W121" s="367"/>
      <c r="X121" s="367"/>
      <c r="Y121" s="367"/>
      <c r="Z121" s="367"/>
      <c r="AA121" s="367"/>
      <c r="AB121" s="367"/>
    </row>
    <row r="122" spans="1:28" ht="16.5" customHeight="1" x14ac:dyDescent="0.4">
      <c r="B122" s="274">
        <v>9</v>
      </c>
      <c r="C122" s="460">
        <v>9</v>
      </c>
      <c r="D122" s="334">
        <v>0</v>
      </c>
      <c r="E122" s="334">
        <f t="shared" si="11"/>
        <v>0</v>
      </c>
      <c r="F122" s="461">
        <f t="shared" si="12"/>
        <v>0.112</v>
      </c>
      <c r="G122" s="462">
        <f t="shared" si="13"/>
        <v>0</v>
      </c>
      <c r="H122" s="367"/>
      <c r="I122" s="367"/>
      <c r="J122" s="367"/>
      <c r="K122" s="367"/>
      <c r="L122" s="367"/>
      <c r="M122" s="367"/>
      <c r="N122" s="367"/>
      <c r="O122" s="367"/>
      <c r="P122" s="367"/>
      <c r="Q122" s="367"/>
      <c r="R122" s="367"/>
      <c r="S122" s="367"/>
      <c r="T122" s="367"/>
      <c r="U122" s="367"/>
      <c r="V122" s="367"/>
      <c r="W122" s="367"/>
      <c r="X122" s="367"/>
      <c r="Y122" s="367"/>
      <c r="Z122" s="367"/>
      <c r="AA122" s="367"/>
      <c r="AB122" s="367"/>
    </row>
    <row r="123" spans="1:28" ht="16.5" customHeight="1" x14ac:dyDescent="0.4">
      <c r="B123" s="274">
        <v>10</v>
      </c>
      <c r="C123" s="460">
        <v>9</v>
      </c>
      <c r="D123" s="334">
        <v>0</v>
      </c>
      <c r="E123" s="334">
        <f t="shared" si="11"/>
        <v>0</v>
      </c>
      <c r="F123" s="461">
        <f t="shared" si="12"/>
        <v>0.112</v>
      </c>
      <c r="G123" s="462">
        <f t="shared" si="13"/>
        <v>0</v>
      </c>
      <c r="H123" s="367"/>
      <c r="I123" s="367"/>
      <c r="J123" s="367"/>
      <c r="K123" s="367"/>
      <c r="L123" s="367"/>
      <c r="M123" s="367"/>
      <c r="N123" s="367"/>
      <c r="O123" s="367"/>
      <c r="P123" s="367"/>
      <c r="Q123" s="367"/>
      <c r="R123" s="367"/>
      <c r="S123" s="367"/>
      <c r="T123" s="367"/>
      <c r="U123" s="367"/>
      <c r="V123" s="367"/>
      <c r="W123" s="367"/>
      <c r="X123" s="367"/>
      <c r="Y123" s="367"/>
      <c r="Z123" s="367"/>
      <c r="AA123" s="367"/>
      <c r="AB123" s="367"/>
    </row>
    <row r="124" spans="1:28" ht="16.5" customHeight="1" x14ac:dyDescent="0.4">
      <c r="B124" s="274">
        <v>11</v>
      </c>
      <c r="C124" s="460">
        <v>9</v>
      </c>
      <c r="D124" s="334">
        <v>0</v>
      </c>
      <c r="E124" s="334">
        <f t="shared" si="11"/>
        <v>0</v>
      </c>
      <c r="F124" s="461">
        <f t="shared" si="12"/>
        <v>0.112</v>
      </c>
      <c r="G124" s="462">
        <f t="shared" si="13"/>
        <v>0</v>
      </c>
      <c r="H124" s="367"/>
      <c r="I124" s="367"/>
      <c r="J124" s="367"/>
      <c r="K124" s="367"/>
      <c r="L124" s="367"/>
      <c r="M124" s="367"/>
      <c r="N124" s="367"/>
      <c r="O124" s="367"/>
      <c r="P124" s="367"/>
      <c r="Q124" s="367"/>
      <c r="R124" s="367"/>
      <c r="S124" s="367"/>
      <c r="T124" s="367"/>
      <c r="U124" s="367"/>
      <c r="V124" s="367"/>
      <c r="W124" s="367"/>
      <c r="X124" s="367"/>
      <c r="Y124" s="367"/>
      <c r="Z124" s="367"/>
      <c r="AA124" s="367"/>
      <c r="AB124" s="367"/>
    </row>
    <row r="125" spans="1:28" ht="16.5" customHeight="1" x14ac:dyDescent="0.4">
      <c r="B125" s="274">
        <v>12</v>
      </c>
      <c r="C125" s="460">
        <v>9</v>
      </c>
      <c r="D125" s="334">
        <v>0</v>
      </c>
      <c r="E125" s="334">
        <f t="shared" si="11"/>
        <v>0</v>
      </c>
      <c r="F125" s="461">
        <f t="shared" si="12"/>
        <v>0.112</v>
      </c>
      <c r="G125" s="462">
        <f t="shared" si="13"/>
        <v>0</v>
      </c>
      <c r="H125" s="367"/>
      <c r="I125" s="367"/>
      <c r="J125" s="367"/>
      <c r="K125" s="367"/>
      <c r="L125" s="367"/>
      <c r="M125" s="367"/>
      <c r="N125" s="367"/>
      <c r="O125" s="367"/>
      <c r="P125" s="367"/>
      <c r="Q125" s="367"/>
      <c r="R125" s="367"/>
      <c r="S125" s="367"/>
      <c r="T125" s="367"/>
      <c r="U125" s="367"/>
      <c r="V125" s="367"/>
      <c r="W125" s="367"/>
      <c r="X125" s="367"/>
      <c r="Y125" s="367"/>
      <c r="Z125" s="367"/>
      <c r="AA125" s="367"/>
      <c r="AB125" s="367"/>
    </row>
    <row r="126" spans="1:28" ht="16.5" customHeight="1" x14ac:dyDescent="0.4">
      <c r="B126" s="274">
        <v>13</v>
      </c>
      <c r="C126" s="460">
        <v>9</v>
      </c>
      <c r="D126" s="334">
        <v>0</v>
      </c>
      <c r="E126" s="334">
        <f t="shared" si="11"/>
        <v>0</v>
      </c>
      <c r="F126" s="461">
        <f t="shared" si="12"/>
        <v>0.112</v>
      </c>
      <c r="G126" s="462">
        <f t="shared" si="13"/>
        <v>0</v>
      </c>
      <c r="H126" s="367"/>
      <c r="I126" s="367"/>
      <c r="J126" s="367"/>
      <c r="K126" s="367"/>
      <c r="L126" s="367"/>
      <c r="M126" s="367"/>
      <c r="N126" s="367"/>
      <c r="O126" s="367"/>
      <c r="P126" s="367"/>
      <c r="Q126" s="367"/>
      <c r="R126" s="367"/>
      <c r="S126" s="367"/>
      <c r="T126" s="367"/>
      <c r="U126" s="367"/>
      <c r="V126" s="367"/>
      <c r="W126" s="367"/>
      <c r="X126" s="367"/>
      <c r="Y126" s="367"/>
      <c r="Z126" s="367"/>
      <c r="AA126" s="367"/>
      <c r="AB126" s="367"/>
    </row>
    <row r="127" spans="1:28" ht="16.5" customHeight="1" x14ac:dyDescent="0.4">
      <c r="B127" s="274">
        <v>14</v>
      </c>
      <c r="C127" s="460">
        <v>9</v>
      </c>
      <c r="D127" s="334">
        <v>0</v>
      </c>
      <c r="E127" s="334">
        <f t="shared" si="11"/>
        <v>0</v>
      </c>
      <c r="F127" s="461">
        <f t="shared" si="12"/>
        <v>0.112</v>
      </c>
      <c r="G127" s="462">
        <f t="shared" si="13"/>
        <v>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row>
    <row r="128" spans="1:28" ht="16.5" customHeight="1" x14ac:dyDescent="0.4">
      <c r="B128" s="274">
        <v>15</v>
      </c>
      <c r="C128" s="460">
        <v>9</v>
      </c>
      <c r="D128" s="334">
        <v>0</v>
      </c>
      <c r="E128" s="334">
        <f t="shared" si="11"/>
        <v>0</v>
      </c>
      <c r="F128" s="461">
        <f t="shared" si="12"/>
        <v>0.112</v>
      </c>
      <c r="G128" s="462">
        <f t="shared" si="13"/>
        <v>0</v>
      </c>
      <c r="H128" s="367"/>
      <c r="I128" s="367"/>
      <c r="J128" s="367"/>
      <c r="K128" s="367"/>
      <c r="L128" s="367"/>
      <c r="M128" s="367"/>
      <c r="N128" s="367"/>
      <c r="O128" s="367"/>
      <c r="P128" s="367"/>
      <c r="Q128" s="367"/>
      <c r="R128" s="367"/>
      <c r="S128" s="367"/>
      <c r="T128" s="367"/>
      <c r="U128" s="367"/>
      <c r="V128" s="367"/>
      <c r="W128" s="367"/>
      <c r="X128" s="367"/>
      <c r="Y128" s="367"/>
      <c r="Z128" s="367"/>
      <c r="AA128" s="367"/>
      <c r="AB128" s="367"/>
    </row>
    <row r="129" spans="1:28" ht="16.5" customHeight="1" x14ac:dyDescent="0.4">
      <c r="B129" s="274">
        <v>16</v>
      </c>
      <c r="C129" s="460">
        <v>9</v>
      </c>
      <c r="D129" s="334">
        <v>0</v>
      </c>
      <c r="E129" s="334">
        <f t="shared" si="11"/>
        <v>0</v>
      </c>
      <c r="F129" s="461">
        <f t="shared" si="12"/>
        <v>0.112</v>
      </c>
      <c r="G129" s="462">
        <f t="shared" si="13"/>
        <v>0</v>
      </c>
      <c r="H129" s="367"/>
      <c r="I129" s="367"/>
      <c r="J129" s="367"/>
      <c r="K129" s="367"/>
      <c r="L129" s="367"/>
      <c r="M129" s="367"/>
      <c r="N129" s="367"/>
      <c r="O129" s="367"/>
      <c r="P129" s="367"/>
      <c r="Q129" s="367"/>
      <c r="R129" s="367"/>
      <c r="S129" s="367"/>
      <c r="T129" s="367"/>
      <c r="U129" s="367"/>
      <c r="V129" s="367"/>
      <c r="W129" s="367"/>
      <c r="X129" s="367"/>
      <c r="Y129" s="367"/>
      <c r="Z129" s="367"/>
      <c r="AA129" s="367"/>
      <c r="AB129" s="367"/>
    </row>
    <row r="130" spans="1:28" ht="16.5" customHeight="1" x14ac:dyDescent="0.4">
      <c r="B130" s="274">
        <v>17</v>
      </c>
      <c r="C130" s="460">
        <v>9</v>
      </c>
      <c r="D130" s="334">
        <v>0</v>
      </c>
      <c r="E130" s="334">
        <f t="shared" si="11"/>
        <v>0</v>
      </c>
      <c r="F130" s="461">
        <f t="shared" si="12"/>
        <v>0.112</v>
      </c>
      <c r="G130" s="462">
        <f t="shared" si="13"/>
        <v>0</v>
      </c>
      <c r="H130" s="367"/>
      <c r="I130" s="367"/>
      <c r="J130" s="367"/>
      <c r="K130" s="367"/>
      <c r="L130" s="367"/>
      <c r="M130" s="367"/>
      <c r="N130" s="367"/>
      <c r="O130" s="367"/>
      <c r="P130" s="367"/>
      <c r="Q130" s="367"/>
      <c r="R130" s="367"/>
      <c r="S130" s="367"/>
      <c r="T130" s="367"/>
      <c r="U130" s="367"/>
      <c r="V130" s="367"/>
      <c r="W130" s="367"/>
      <c r="X130" s="367"/>
      <c r="Y130" s="367"/>
      <c r="Z130" s="367"/>
      <c r="AA130" s="367"/>
      <c r="AB130" s="367"/>
    </row>
    <row r="131" spans="1:28" ht="16.5" customHeight="1" x14ac:dyDescent="0.4">
      <c r="B131" s="274">
        <v>18</v>
      </c>
      <c r="C131" s="460">
        <v>9</v>
      </c>
      <c r="D131" s="334">
        <v>0</v>
      </c>
      <c r="E131" s="334">
        <f t="shared" si="11"/>
        <v>0</v>
      </c>
      <c r="F131" s="461">
        <f t="shared" si="12"/>
        <v>0.112</v>
      </c>
      <c r="G131" s="462">
        <f t="shared" si="13"/>
        <v>0</v>
      </c>
      <c r="H131" s="367"/>
      <c r="I131" s="367"/>
      <c r="J131" s="367"/>
      <c r="K131" s="367"/>
      <c r="L131" s="367"/>
      <c r="M131" s="367"/>
      <c r="N131" s="367"/>
      <c r="O131" s="367"/>
      <c r="P131" s="367"/>
      <c r="Q131" s="367"/>
      <c r="R131" s="367"/>
      <c r="S131" s="367"/>
      <c r="T131" s="367"/>
      <c r="U131" s="367"/>
      <c r="V131" s="367"/>
      <c r="W131" s="367"/>
      <c r="X131" s="367"/>
      <c r="Y131" s="367"/>
      <c r="Z131" s="367"/>
      <c r="AA131" s="367"/>
      <c r="AB131" s="367"/>
    </row>
    <row r="132" spans="1:28" ht="16.5" customHeight="1" x14ac:dyDescent="0.4">
      <c r="B132" s="274">
        <v>19</v>
      </c>
      <c r="C132" s="460">
        <v>9</v>
      </c>
      <c r="D132" s="334">
        <v>0</v>
      </c>
      <c r="E132" s="334">
        <f t="shared" si="11"/>
        <v>0</v>
      </c>
      <c r="F132" s="461">
        <f t="shared" si="12"/>
        <v>0.112</v>
      </c>
      <c r="G132" s="462">
        <f t="shared" si="13"/>
        <v>0</v>
      </c>
      <c r="H132" s="367"/>
      <c r="I132" s="367"/>
      <c r="J132" s="367"/>
      <c r="K132" s="367"/>
      <c r="L132" s="367"/>
      <c r="M132" s="367"/>
      <c r="N132" s="367"/>
      <c r="O132" s="367"/>
      <c r="P132" s="367"/>
      <c r="Q132" s="367"/>
      <c r="R132" s="367"/>
      <c r="S132" s="367"/>
      <c r="T132" s="367"/>
      <c r="U132" s="367"/>
      <c r="V132" s="367"/>
      <c r="W132" s="367"/>
      <c r="X132" s="367"/>
      <c r="Y132" s="367"/>
      <c r="Z132" s="367"/>
      <c r="AA132" s="367"/>
      <c r="AB132" s="367"/>
    </row>
    <row r="133" spans="1:28" ht="16.5" customHeight="1" x14ac:dyDescent="0.4">
      <c r="B133" s="274">
        <v>20</v>
      </c>
      <c r="C133" s="460">
        <v>9</v>
      </c>
      <c r="D133" s="334">
        <v>0</v>
      </c>
      <c r="E133" s="334">
        <f t="shared" si="11"/>
        <v>0</v>
      </c>
      <c r="F133" s="461">
        <f t="shared" si="12"/>
        <v>0.112</v>
      </c>
      <c r="G133" s="462">
        <f t="shared" si="13"/>
        <v>0</v>
      </c>
      <c r="H133" s="367"/>
      <c r="I133" s="367"/>
      <c r="J133" s="367"/>
      <c r="K133" s="367"/>
      <c r="L133" s="367"/>
      <c r="M133" s="367"/>
      <c r="N133" s="367"/>
      <c r="O133" s="367"/>
      <c r="P133" s="367"/>
      <c r="Q133" s="367"/>
      <c r="R133" s="367"/>
      <c r="S133" s="367"/>
      <c r="T133" s="367"/>
      <c r="U133" s="367"/>
      <c r="V133" s="367"/>
      <c r="W133" s="367"/>
      <c r="X133" s="367"/>
      <c r="Y133" s="367"/>
      <c r="Z133" s="367"/>
      <c r="AA133" s="367"/>
      <c r="AB133" s="367"/>
    </row>
    <row r="134" spans="1:28" ht="16.5" customHeight="1" x14ac:dyDescent="0.4">
      <c r="B134" s="274">
        <v>21</v>
      </c>
      <c r="C134" s="460">
        <v>9</v>
      </c>
      <c r="D134" s="334">
        <v>0</v>
      </c>
      <c r="E134" s="334">
        <f t="shared" si="11"/>
        <v>0</v>
      </c>
      <c r="F134" s="461">
        <f t="shared" si="12"/>
        <v>0.112</v>
      </c>
      <c r="G134" s="462">
        <f t="shared" si="13"/>
        <v>0</v>
      </c>
      <c r="H134" s="367"/>
      <c r="I134" s="367"/>
      <c r="J134" s="367"/>
      <c r="K134" s="367"/>
      <c r="L134" s="367"/>
      <c r="M134" s="367"/>
      <c r="N134" s="367"/>
      <c r="O134" s="367"/>
      <c r="P134" s="367"/>
      <c r="Q134" s="367"/>
      <c r="R134" s="367"/>
      <c r="S134" s="367"/>
      <c r="T134" s="367"/>
      <c r="U134" s="367"/>
      <c r="V134" s="367"/>
      <c r="W134" s="367"/>
      <c r="X134" s="367"/>
      <c r="Y134" s="367"/>
      <c r="Z134" s="367"/>
      <c r="AA134" s="367"/>
      <c r="AB134" s="367"/>
    </row>
    <row r="135" spans="1:28" ht="16.5" customHeight="1" x14ac:dyDescent="0.4">
      <c r="B135" s="274">
        <v>22</v>
      </c>
      <c r="C135" s="460">
        <v>9</v>
      </c>
      <c r="D135" s="334">
        <v>0</v>
      </c>
      <c r="E135" s="334">
        <f t="shared" si="11"/>
        <v>0</v>
      </c>
      <c r="F135" s="461">
        <f t="shared" si="12"/>
        <v>0.112</v>
      </c>
      <c r="G135" s="462">
        <f t="shared" si="13"/>
        <v>0</v>
      </c>
      <c r="H135" s="367"/>
      <c r="I135" s="367"/>
      <c r="J135" s="367"/>
      <c r="K135" s="367"/>
      <c r="L135" s="367"/>
      <c r="M135" s="367"/>
      <c r="N135" s="367"/>
      <c r="O135" s="367"/>
      <c r="P135" s="367"/>
      <c r="Q135" s="367"/>
      <c r="R135" s="367"/>
      <c r="S135" s="367"/>
      <c r="T135" s="367"/>
      <c r="U135" s="367"/>
      <c r="V135" s="367"/>
      <c r="W135" s="367"/>
      <c r="X135" s="367"/>
      <c r="Y135" s="367"/>
      <c r="Z135" s="367"/>
      <c r="AA135" s="367"/>
      <c r="AB135" s="367"/>
    </row>
    <row r="136" spans="1:28" ht="16.5" customHeight="1" x14ac:dyDescent="0.4">
      <c r="B136" s="457" t="s">
        <v>735</v>
      </c>
      <c r="C136" s="375"/>
      <c r="D136" s="375"/>
      <c r="E136" s="375"/>
      <c r="F136" s="375"/>
      <c r="G136" s="375"/>
      <c r="H136" s="367"/>
      <c r="I136" s="367"/>
      <c r="J136" s="367"/>
      <c r="K136" s="367"/>
      <c r="L136" s="367"/>
      <c r="M136" s="367"/>
      <c r="N136" s="367"/>
      <c r="O136" s="367"/>
      <c r="P136" s="367"/>
      <c r="Q136" s="367"/>
      <c r="R136" s="367"/>
      <c r="S136" s="367"/>
      <c r="T136" s="367"/>
      <c r="U136" s="367"/>
      <c r="V136" s="367"/>
      <c r="W136" s="367"/>
      <c r="X136" s="367"/>
      <c r="Y136" s="367"/>
      <c r="Z136" s="367"/>
      <c r="AA136" s="367"/>
      <c r="AB136" s="367"/>
    </row>
    <row r="137" spans="1:28" ht="16.5" customHeight="1" x14ac:dyDescent="0.4">
      <c r="B137" s="457" t="s">
        <v>736</v>
      </c>
      <c r="C137" s="375"/>
      <c r="D137" s="375"/>
      <c r="E137" s="375"/>
      <c r="F137" s="375"/>
      <c r="G137" s="375"/>
      <c r="H137" s="367"/>
      <c r="I137" s="367"/>
      <c r="J137" s="367"/>
      <c r="K137" s="367"/>
      <c r="L137" s="367"/>
      <c r="M137" s="367"/>
      <c r="N137" s="367"/>
      <c r="O137" s="367"/>
      <c r="P137" s="367"/>
      <c r="Q137" s="367"/>
      <c r="R137" s="367"/>
      <c r="S137" s="367"/>
      <c r="T137" s="367"/>
      <c r="U137" s="367"/>
      <c r="V137" s="367"/>
      <c r="W137" s="367"/>
      <c r="X137" s="367"/>
      <c r="Y137" s="367"/>
      <c r="Z137" s="367"/>
      <c r="AA137" s="367"/>
      <c r="AB137" s="367"/>
    </row>
    <row r="138" spans="1:28" ht="16.5" customHeight="1" x14ac:dyDescent="0.4">
      <c r="H138" s="66"/>
      <c r="I138" s="66"/>
      <c r="J138" s="66"/>
      <c r="K138" s="66"/>
    </row>
    <row r="139" spans="1:28" ht="16.5" customHeight="1" x14ac:dyDescent="0.4">
      <c r="B139" s="453"/>
      <c r="C139" s="454"/>
      <c r="D139" s="464"/>
      <c r="E139" s="464"/>
      <c r="F139" s="464"/>
      <c r="G139" s="455"/>
      <c r="H139" s="454"/>
      <c r="I139" s="454"/>
      <c r="J139" s="454"/>
      <c r="K139" s="456"/>
      <c r="L139" s="456"/>
      <c r="M139" s="456"/>
      <c r="N139" s="456"/>
      <c r="O139" s="456"/>
      <c r="P139" s="454"/>
      <c r="Q139" s="456"/>
      <c r="R139" s="456"/>
      <c r="S139" s="456"/>
      <c r="T139" s="456"/>
      <c r="U139" s="454"/>
      <c r="V139" s="454"/>
      <c r="W139" s="454"/>
      <c r="X139" s="454"/>
      <c r="Y139" s="454"/>
      <c r="Z139" s="454"/>
      <c r="AA139" s="454"/>
      <c r="AB139" s="454"/>
    </row>
    <row r="141" spans="1:28" ht="16.5" customHeight="1" x14ac:dyDescent="0.4">
      <c r="AB141" s="445" t="s">
        <v>766</v>
      </c>
    </row>
    <row r="142" spans="1:28" ht="16.5" customHeight="1" x14ac:dyDescent="0.4">
      <c r="A142" s="39">
        <v>5</v>
      </c>
      <c r="B142" s="447" t="s">
        <v>682</v>
      </c>
      <c r="C142" s="447" t="s">
        <v>1</v>
      </c>
      <c r="D142" s="448" t="s">
        <v>408</v>
      </c>
      <c r="E142" s="448" t="s">
        <v>643</v>
      </c>
      <c r="F142" s="459" t="s">
        <v>680</v>
      </c>
      <c r="G142" s="300" t="s">
        <v>681</v>
      </c>
      <c r="H142" s="300">
        <v>3</v>
      </c>
      <c r="I142" s="300">
        <v>4</v>
      </c>
      <c r="J142" s="300">
        <v>5</v>
      </c>
      <c r="K142" s="300">
        <v>6</v>
      </c>
      <c r="L142" s="300">
        <v>7</v>
      </c>
      <c r="M142" s="300">
        <v>8</v>
      </c>
      <c r="N142" s="300">
        <v>9</v>
      </c>
      <c r="O142" s="300">
        <v>10</v>
      </c>
      <c r="P142" s="300">
        <v>11</v>
      </c>
      <c r="Q142" s="300">
        <v>12</v>
      </c>
      <c r="R142" s="300">
        <v>13</v>
      </c>
      <c r="S142" s="300">
        <v>14</v>
      </c>
      <c r="T142" s="300">
        <v>15</v>
      </c>
      <c r="U142" s="300">
        <v>16</v>
      </c>
      <c r="V142" s="300">
        <v>17</v>
      </c>
      <c r="W142" s="300">
        <v>18</v>
      </c>
      <c r="X142" s="300">
        <v>19</v>
      </c>
      <c r="Y142" s="300">
        <v>20</v>
      </c>
      <c r="Z142" s="300">
        <v>21</v>
      </c>
      <c r="AA142" s="300">
        <v>22</v>
      </c>
      <c r="AB142" s="438" t="s">
        <v>767</v>
      </c>
    </row>
    <row r="143" spans="1:28" ht="16.5" customHeight="1" x14ac:dyDescent="0.4">
      <c r="B143" s="274">
        <v>3</v>
      </c>
      <c r="C143" s="460">
        <v>10</v>
      </c>
      <c r="D143" s="334">
        <f t="array" ref="D143:D162">TRANSPOSE(C10:V10)</f>
        <v>0</v>
      </c>
      <c r="E143" s="334">
        <f t="shared" ref="E143:E162" si="14">ROUNDDOWN($C$32*D143,0)</f>
        <v>0</v>
      </c>
      <c r="F143" s="461">
        <f t="shared" ref="F143:F162" si="15">ROUNDUP(1/C143,3)</f>
        <v>0.1</v>
      </c>
      <c r="G143" s="462">
        <f>ROUND(E143*F143,0)</f>
        <v>0</v>
      </c>
      <c r="H143" s="367"/>
      <c r="I143" s="367"/>
      <c r="J143" s="367"/>
      <c r="K143" s="367"/>
      <c r="L143" s="367"/>
      <c r="M143" s="367"/>
      <c r="N143" s="367"/>
      <c r="O143" s="367"/>
      <c r="P143" s="367"/>
      <c r="Q143" s="367"/>
      <c r="R143" s="367"/>
      <c r="S143" s="367"/>
      <c r="T143" s="367"/>
      <c r="U143" s="367"/>
      <c r="V143" s="367"/>
      <c r="W143" s="367"/>
      <c r="X143" s="367"/>
      <c r="Y143" s="367"/>
      <c r="Z143" s="367"/>
      <c r="AA143" s="367"/>
      <c r="AB143" s="367"/>
    </row>
    <row r="144" spans="1:28" ht="16.5" customHeight="1" x14ac:dyDescent="0.4">
      <c r="B144" s="274">
        <v>4</v>
      </c>
      <c r="C144" s="460">
        <v>10</v>
      </c>
      <c r="D144" s="334">
        <v>0</v>
      </c>
      <c r="E144" s="334">
        <f t="shared" si="14"/>
        <v>0</v>
      </c>
      <c r="F144" s="461">
        <f t="shared" si="15"/>
        <v>0.1</v>
      </c>
      <c r="G144" s="462">
        <f t="shared" ref="G144:G162" si="16">ROUND(E144*F144,0)</f>
        <v>0</v>
      </c>
      <c r="H144" s="367"/>
      <c r="I144" s="367"/>
      <c r="J144" s="367"/>
      <c r="K144" s="367"/>
      <c r="L144" s="367"/>
      <c r="M144" s="367"/>
      <c r="N144" s="367"/>
      <c r="O144" s="367"/>
      <c r="P144" s="367"/>
      <c r="Q144" s="367"/>
      <c r="R144" s="367"/>
      <c r="S144" s="367"/>
      <c r="T144" s="367"/>
      <c r="U144" s="367"/>
      <c r="V144" s="367"/>
      <c r="W144" s="367"/>
      <c r="X144" s="367"/>
      <c r="Y144" s="367"/>
      <c r="Z144" s="367"/>
      <c r="AA144" s="367"/>
      <c r="AB144" s="367"/>
    </row>
    <row r="145" spans="2:28" ht="16.5" customHeight="1" x14ac:dyDescent="0.4">
      <c r="B145" s="274">
        <v>5</v>
      </c>
      <c r="C145" s="460">
        <v>10</v>
      </c>
      <c r="D145" s="334">
        <v>0</v>
      </c>
      <c r="E145" s="334">
        <f t="shared" si="14"/>
        <v>0</v>
      </c>
      <c r="F145" s="461">
        <f t="shared" si="15"/>
        <v>0.1</v>
      </c>
      <c r="G145" s="462">
        <f t="shared" si="16"/>
        <v>0</v>
      </c>
      <c r="H145" s="367"/>
      <c r="I145" s="367"/>
      <c r="J145" s="367"/>
      <c r="K145" s="367"/>
      <c r="L145" s="367"/>
      <c r="M145" s="367"/>
      <c r="N145" s="367"/>
      <c r="O145" s="367"/>
      <c r="P145" s="367"/>
      <c r="Q145" s="367"/>
      <c r="R145" s="367"/>
      <c r="S145" s="367"/>
      <c r="T145" s="367"/>
      <c r="U145" s="367"/>
      <c r="V145" s="367"/>
      <c r="W145" s="367"/>
      <c r="X145" s="367"/>
      <c r="Y145" s="367"/>
      <c r="Z145" s="367"/>
      <c r="AA145" s="367"/>
      <c r="AB145" s="367"/>
    </row>
    <row r="146" spans="2:28" ht="16.5" customHeight="1" x14ac:dyDescent="0.4">
      <c r="B146" s="274">
        <v>6</v>
      </c>
      <c r="C146" s="460">
        <v>10</v>
      </c>
      <c r="D146" s="334">
        <v>0</v>
      </c>
      <c r="E146" s="334">
        <f t="shared" si="14"/>
        <v>0</v>
      </c>
      <c r="F146" s="461">
        <f t="shared" si="15"/>
        <v>0.1</v>
      </c>
      <c r="G146" s="462">
        <f t="shared" si="16"/>
        <v>0</v>
      </c>
      <c r="H146" s="367"/>
      <c r="I146" s="367"/>
      <c r="J146" s="367"/>
      <c r="K146" s="367"/>
      <c r="L146" s="367"/>
      <c r="M146" s="367"/>
      <c r="N146" s="367"/>
      <c r="O146" s="367"/>
      <c r="P146" s="367"/>
      <c r="Q146" s="367"/>
      <c r="R146" s="367"/>
      <c r="S146" s="367"/>
      <c r="T146" s="367"/>
      <c r="U146" s="367"/>
      <c r="V146" s="367"/>
      <c r="W146" s="367"/>
      <c r="X146" s="367"/>
      <c r="Y146" s="367"/>
      <c r="Z146" s="367"/>
      <c r="AA146" s="367"/>
      <c r="AB146" s="367"/>
    </row>
    <row r="147" spans="2:28" ht="16.5" customHeight="1" x14ac:dyDescent="0.4">
      <c r="B147" s="274">
        <v>7</v>
      </c>
      <c r="C147" s="460">
        <v>10</v>
      </c>
      <c r="D147" s="334">
        <v>0</v>
      </c>
      <c r="E147" s="334">
        <f t="shared" si="14"/>
        <v>0</v>
      </c>
      <c r="F147" s="461">
        <f t="shared" si="15"/>
        <v>0.1</v>
      </c>
      <c r="G147" s="462">
        <f t="shared" si="16"/>
        <v>0</v>
      </c>
      <c r="H147" s="367"/>
      <c r="I147" s="367"/>
      <c r="J147" s="367"/>
      <c r="K147" s="367"/>
      <c r="L147" s="367"/>
      <c r="M147" s="367"/>
      <c r="N147" s="367"/>
      <c r="O147" s="367"/>
      <c r="P147" s="367"/>
      <c r="Q147" s="367"/>
      <c r="R147" s="367"/>
      <c r="S147" s="367"/>
      <c r="T147" s="367"/>
      <c r="U147" s="367"/>
      <c r="V147" s="367"/>
      <c r="W147" s="367"/>
      <c r="X147" s="367"/>
      <c r="Y147" s="367"/>
      <c r="Z147" s="367"/>
      <c r="AA147" s="367"/>
      <c r="AB147" s="367"/>
    </row>
    <row r="148" spans="2:28" ht="16.5" customHeight="1" x14ac:dyDescent="0.4">
      <c r="B148" s="274">
        <v>8</v>
      </c>
      <c r="C148" s="460">
        <v>10</v>
      </c>
      <c r="D148" s="334">
        <v>0</v>
      </c>
      <c r="E148" s="334">
        <f t="shared" si="14"/>
        <v>0</v>
      </c>
      <c r="F148" s="461">
        <f t="shared" si="15"/>
        <v>0.1</v>
      </c>
      <c r="G148" s="462">
        <f t="shared" si="16"/>
        <v>0</v>
      </c>
      <c r="H148" s="367"/>
      <c r="I148" s="367"/>
      <c r="J148" s="367"/>
      <c r="K148" s="367"/>
      <c r="L148" s="367"/>
      <c r="M148" s="367"/>
      <c r="N148" s="367"/>
      <c r="O148" s="367"/>
      <c r="P148" s="367"/>
      <c r="Q148" s="367"/>
      <c r="R148" s="367"/>
      <c r="S148" s="367"/>
      <c r="T148" s="367"/>
      <c r="U148" s="367"/>
      <c r="V148" s="367"/>
      <c r="W148" s="367"/>
      <c r="X148" s="367"/>
      <c r="Y148" s="367"/>
      <c r="Z148" s="367"/>
      <c r="AA148" s="367"/>
      <c r="AB148" s="367"/>
    </row>
    <row r="149" spans="2:28" ht="16.5" customHeight="1" x14ac:dyDescent="0.4">
      <c r="B149" s="274">
        <v>9</v>
      </c>
      <c r="C149" s="460">
        <v>10</v>
      </c>
      <c r="D149" s="334">
        <v>0</v>
      </c>
      <c r="E149" s="334">
        <f t="shared" si="14"/>
        <v>0</v>
      </c>
      <c r="F149" s="461">
        <f t="shared" si="15"/>
        <v>0.1</v>
      </c>
      <c r="G149" s="462">
        <f t="shared" si="16"/>
        <v>0</v>
      </c>
      <c r="H149" s="367"/>
      <c r="I149" s="367"/>
      <c r="J149" s="367"/>
      <c r="K149" s="367"/>
      <c r="L149" s="367"/>
      <c r="M149" s="367"/>
      <c r="N149" s="367"/>
      <c r="O149" s="367"/>
      <c r="P149" s="367"/>
      <c r="Q149" s="367"/>
      <c r="R149" s="367"/>
      <c r="S149" s="367"/>
      <c r="T149" s="367"/>
      <c r="U149" s="367"/>
      <c r="V149" s="367"/>
      <c r="W149" s="367"/>
      <c r="X149" s="367"/>
      <c r="Y149" s="367"/>
      <c r="Z149" s="367"/>
      <c r="AA149" s="367"/>
      <c r="AB149" s="367"/>
    </row>
    <row r="150" spans="2:28" ht="16.5" customHeight="1" x14ac:dyDescent="0.4">
      <c r="B150" s="274">
        <v>10</v>
      </c>
      <c r="C150" s="460">
        <v>10</v>
      </c>
      <c r="D150" s="334">
        <v>0</v>
      </c>
      <c r="E150" s="334">
        <f t="shared" si="14"/>
        <v>0</v>
      </c>
      <c r="F150" s="461">
        <f t="shared" si="15"/>
        <v>0.1</v>
      </c>
      <c r="G150" s="462">
        <f t="shared" si="16"/>
        <v>0</v>
      </c>
      <c r="H150" s="367"/>
      <c r="I150" s="367"/>
      <c r="J150" s="367"/>
      <c r="K150" s="367"/>
      <c r="L150" s="367"/>
      <c r="M150" s="367"/>
      <c r="N150" s="367"/>
      <c r="O150" s="367"/>
      <c r="P150" s="367"/>
      <c r="Q150" s="367"/>
      <c r="R150" s="367"/>
      <c r="S150" s="367"/>
      <c r="T150" s="367"/>
      <c r="U150" s="367"/>
      <c r="V150" s="367"/>
      <c r="W150" s="367"/>
      <c r="X150" s="367"/>
      <c r="Y150" s="367"/>
      <c r="Z150" s="367"/>
      <c r="AA150" s="367"/>
      <c r="AB150" s="367"/>
    </row>
    <row r="151" spans="2:28" ht="16.5" customHeight="1" x14ac:dyDescent="0.4">
      <c r="B151" s="274">
        <v>11</v>
      </c>
      <c r="C151" s="460">
        <v>10</v>
      </c>
      <c r="D151" s="334">
        <v>0</v>
      </c>
      <c r="E151" s="334">
        <f t="shared" si="14"/>
        <v>0</v>
      </c>
      <c r="F151" s="461">
        <f t="shared" si="15"/>
        <v>0.1</v>
      </c>
      <c r="G151" s="462">
        <f t="shared" si="16"/>
        <v>0</v>
      </c>
      <c r="H151" s="367"/>
      <c r="I151" s="367"/>
      <c r="J151" s="367"/>
      <c r="K151" s="367"/>
      <c r="L151" s="367"/>
      <c r="M151" s="367"/>
      <c r="N151" s="367"/>
      <c r="O151" s="367"/>
      <c r="P151" s="367"/>
      <c r="Q151" s="367"/>
      <c r="R151" s="367"/>
      <c r="S151" s="367"/>
      <c r="T151" s="367"/>
      <c r="U151" s="367"/>
      <c r="V151" s="367"/>
      <c r="W151" s="367"/>
      <c r="X151" s="367"/>
      <c r="Y151" s="367"/>
      <c r="Z151" s="367"/>
      <c r="AA151" s="367"/>
      <c r="AB151" s="367"/>
    </row>
    <row r="152" spans="2:28" ht="16.5" customHeight="1" x14ac:dyDescent="0.4">
      <c r="B152" s="274">
        <v>12</v>
      </c>
      <c r="C152" s="460">
        <v>10</v>
      </c>
      <c r="D152" s="334">
        <v>0</v>
      </c>
      <c r="E152" s="334">
        <f t="shared" si="14"/>
        <v>0</v>
      </c>
      <c r="F152" s="461">
        <f t="shared" si="15"/>
        <v>0.1</v>
      </c>
      <c r="G152" s="462">
        <f t="shared" si="16"/>
        <v>0</v>
      </c>
      <c r="H152" s="367"/>
      <c r="I152" s="367"/>
      <c r="J152" s="367"/>
      <c r="K152" s="367"/>
      <c r="L152" s="367"/>
      <c r="M152" s="367"/>
      <c r="N152" s="367"/>
      <c r="O152" s="367"/>
      <c r="P152" s="367"/>
      <c r="Q152" s="367"/>
      <c r="R152" s="367"/>
      <c r="S152" s="367"/>
      <c r="T152" s="367"/>
      <c r="U152" s="367"/>
      <c r="V152" s="367"/>
      <c r="W152" s="367"/>
      <c r="X152" s="367"/>
      <c r="Y152" s="367"/>
      <c r="Z152" s="367"/>
      <c r="AA152" s="367"/>
      <c r="AB152" s="367"/>
    </row>
    <row r="153" spans="2:28" ht="16.5" customHeight="1" x14ac:dyDescent="0.4">
      <c r="B153" s="274">
        <v>13</v>
      </c>
      <c r="C153" s="460">
        <v>10</v>
      </c>
      <c r="D153" s="334">
        <v>0</v>
      </c>
      <c r="E153" s="334">
        <f t="shared" si="14"/>
        <v>0</v>
      </c>
      <c r="F153" s="461">
        <f t="shared" si="15"/>
        <v>0.1</v>
      </c>
      <c r="G153" s="462">
        <f t="shared" si="16"/>
        <v>0</v>
      </c>
      <c r="H153" s="367"/>
      <c r="I153" s="367"/>
      <c r="J153" s="367"/>
      <c r="K153" s="367"/>
      <c r="L153" s="367"/>
      <c r="M153" s="367"/>
      <c r="N153" s="367"/>
      <c r="O153" s="367"/>
      <c r="P153" s="367"/>
      <c r="Q153" s="367"/>
      <c r="R153" s="367"/>
      <c r="S153" s="367"/>
      <c r="T153" s="367"/>
      <c r="U153" s="367"/>
      <c r="V153" s="367"/>
      <c r="W153" s="367"/>
      <c r="X153" s="367"/>
      <c r="Y153" s="367"/>
      <c r="Z153" s="367"/>
      <c r="AA153" s="367"/>
      <c r="AB153" s="367"/>
    </row>
    <row r="154" spans="2:28" ht="16.5" customHeight="1" x14ac:dyDescent="0.4">
      <c r="B154" s="274">
        <v>14</v>
      </c>
      <c r="C154" s="460">
        <v>10</v>
      </c>
      <c r="D154" s="334">
        <v>0</v>
      </c>
      <c r="E154" s="334">
        <f t="shared" si="14"/>
        <v>0</v>
      </c>
      <c r="F154" s="461">
        <f t="shared" si="15"/>
        <v>0.1</v>
      </c>
      <c r="G154" s="462">
        <f t="shared" si="16"/>
        <v>0</v>
      </c>
      <c r="H154" s="367"/>
      <c r="I154" s="367"/>
      <c r="J154" s="367"/>
      <c r="K154" s="367"/>
      <c r="L154" s="367"/>
      <c r="M154" s="367"/>
      <c r="N154" s="367"/>
      <c r="O154" s="367"/>
      <c r="P154" s="367"/>
      <c r="Q154" s="367"/>
      <c r="R154" s="367"/>
      <c r="S154" s="367"/>
      <c r="T154" s="367"/>
      <c r="U154" s="367"/>
      <c r="V154" s="367"/>
      <c r="W154" s="367"/>
      <c r="X154" s="367"/>
      <c r="Y154" s="367"/>
      <c r="Z154" s="367"/>
      <c r="AA154" s="367"/>
      <c r="AB154" s="367"/>
    </row>
    <row r="155" spans="2:28" ht="16.5" customHeight="1" x14ac:dyDescent="0.4">
      <c r="B155" s="274">
        <v>15</v>
      </c>
      <c r="C155" s="460">
        <v>10</v>
      </c>
      <c r="D155" s="334">
        <v>0</v>
      </c>
      <c r="E155" s="334">
        <f t="shared" si="14"/>
        <v>0</v>
      </c>
      <c r="F155" s="461">
        <f t="shared" si="15"/>
        <v>0.1</v>
      </c>
      <c r="G155" s="462">
        <f t="shared" si="16"/>
        <v>0</v>
      </c>
      <c r="H155" s="367"/>
      <c r="I155" s="367"/>
      <c r="J155" s="367"/>
      <c r="K155" s="367"/>
      <c r="L155" s="367"/>
      <c r="M155" s="367"/>
      <c r="N155" s="367"/>
      <c r="O155" s="367"/>
      <c r="P155" s="367"/>
      <c r="Q155" s="367"/>
      <c r="R155" s="367"/>
      <c r="S155" s="367"/>
      <c r="T155" s="367"/>
      <c r="U155" s="367"/>
      <c r="V155" s="367"/>
      <c r="W155" s="367"/>
      <c r="X155" s="367"/>
      <c r="Y155" s="367"/>
      <c r="Z155" s="367"/>
      <c r="AA155" s="367"/>
      <c r="AB155" s="367"/>
    </row>
    <row r="156" spans="2:28" ht="16.5" customHeight="1" x14ac:dyDescent="0.4">
      <c r="B156" s="274">
        <v>16</v>
      </c>
      <c r="C156" s="460">
        <v>10</v>
      </c>
      <c r="D156" s="334">
        <v>0</v>
      </c>
      <c r="E156" s="334">
        <f t="shared" si="14"/>
        <v>0</v>
      </c>
      <c r="F156" s="461">
        <f t="shared" si="15"/>
        <v>0.1</v>
      </c>
      <c r="G156" s="462">
        <f t="shared" si="16"/>
        <v>0</v>
      </c>
      <c r="H156" s="367"/>
      <c r="I156" s="367"/>
      <c r="J156" s="367"/>
      <c r="K156" s="367"/>
      <c r="L156" s="367"/>
      <c r="M156" s="367"/>
      <c r="N156" s="367"/>
      <c r="O156" s="367"/>
      <c r="P156" s="367"/>
      <c r="Q156" s="367"/>
      <c r="R156" s="367"/>
      <c r="S156" s="367"/>
      <c r="T156" s="367"/>
      <c r="U156" s="367"/>
      <c r="V156" s="367"/>
      <c r="W156" s="367"/>
      <c r="X156" s="367"/>
      <c r="Y156" s="367"/>
      <c r="Z156" s="367"/>
      <c r="AA156" s="367"/>
      <c r="AB156" s="367"/>
    </row>
    <row r="157" spans="2:28" ht="16.5" customHeight="1" x14ac:dyDescent="0.4">
      <c r="B157" s="274">
        <v>17</v>
      </c>
      <c r="C157" s="460">
        <v>10</v>
      </c>
      <c r="D157" s="334">
        <v>0</v>
      </c>
      <c r="E157" s="334">
        <f t="shared" si="14"/>
        <v>0</v>
      </c>
      <c r="F157" s="461">
        <f t="shared" si="15"/>
        <v>0.1</v>
      </c>
      <c r="G157" s="462">
        <f t="shared" si="16"/>
        <v>0</v>
      </c>
      <c r="H157" s="367"/>
      <c r="I157" s="367"/>
      <c r="J157" s="367"/>
      <c r="K157" s="367"/>
      <c r="L157" s="367"/>
      <c r="M157" s="367"/>
      <c r="N157" s="367"/>
      <c r="O157" s="367"/>
      <c r="P157" s="367"/>
      <c r="Q157" s="367"/>
      <c r="R157" s="367"/>
      <c r="S157" s="367"/>
      <c r="T157" s="367"/>
      <c r="U157" s="367"/>
      <c r="V157" s="367"/>
      <c r="W157" s="367"/>
      <c r="X157" s="367"/>
      <c r="Y157" s="367"/>
      <c r="Z157" s="367"/>
      <c r="AA157" s="367"/>
      <c r="AB157" s="367"/>
    </row>
    <row r="158" spans="2:28" ht="16.5" customHeight="1" x14ac:dyDescent="0.4">
      <c r="B158" s="274">
        <v>18</v>
      </c>
      <c r="C158" s="460">
        <v>10</v>
      </c>
      <c r="D158" s="334">
        <v>0</v>
      </c>
      <c r="E158" s="334">
        <f t="shared" si="14"/>
        <v>0</v>
      </c>
      <c r="F158" s="461">
        <f t="shared" si="15"/>
        <v>0.1</v>
      </c>
      <c r="G158" s="462">
        <f t="shared" si="16"/>
        <v>0</v>
      </c>
      <c r="H158" s="367"/>
      <c r="I158" s="367"/>
      <c r="J158" s="367"/>
      <c r="K158" s="367"/>
      <c r="L158" s="367"/>
      <c r="M158" s="367"/>
      <c r="N158" s="367"/>
      <c r="O158" s="367"/>
      <c r="P158" s="367"/>
      <c r="Q158" s="367"/>
      <c r="R158" s="367"/>
      <c r="S158" s="367"/>
      <c r="T158" s="367"/>
      <c r="U158" s="367"/>
      <c r="V158" s="367"/>
      <c r="W158" s="367"/>
      <c r="X158" s="367"/>
      <c r="Y158" s="367"/>
      <c r="Z158" s="367"/>
      <c r="AA158" s="367"/>
      <c r="AB158" s="367"/>
    </row>
    <row r="159" spans="2:28" ht="16.5" customHeight="1" x14ac:dyDescent="0.4">
      <c r="B159" s="274">
        <v>19</v>
      </c>
      <c r="C159" s="460">
        <v>10</v>
      </c>
      <c r="D159" s="334">
        <v>0</v>
      </c>
      <c r="E159" s="334">
        <f t="shared" si="14"/>
        <v>0</v>
      </c>
      <c r="F159" s="461">
        <f t="shared" si="15"/>
        <v>0.1</v>
      </c>
      <c r="G159" s="462">
        <f t="shared" si="16"/>
        <v>0</v>
      </c>
      <c r="H159" s="367"/>
      <c r="I159" s="367"/>
      <c r="J159" s="367"/>
      <c r="K159" s="367"/>
      <c r="L159" s="367"/>
      <c r="M159" s="367"/>
      <c r="N159" s="367"/>
      <c r="O159" s="367"/>
      <c r="P159" s="367"/>
      <c r="Q159" s="367"/>
      <c r="R159" s="367"/>
      <c r="S159" s="367"/>
      <c r="T159" s="367"/>
      <c r="U159" s="367"/>
      <c r="V159" s="367"/>
      <c r="W159" s="367"/>
      <c r="X159" s="367"/>
      <c r="Y159" s="367"/>
      <c r="Z159" s="367"/>
      <c r="AA159" s="367"/>
      <c r="AB159" s="367"/>
    </row>
    <row r="160" spans="2:28" ht="16.5" customHeight="1" x14ac:dyDescent="0.4">
      <c r="B160" s="274">
        <v>20</v>
      </c>
      <c r="C160" s="460">
        <v>10</v>
      </c>
      <c r="D160" s="334">
        <v>0</v>
      </c>
      <c r="E160" s="334">
        <f t="shared" si="14"/>
        <v>0</v>
      </c>
      <c r="F160" s="461">
        <f t="shared" si="15"/>
        <v>0.1</v>
      </c>
      <c r="G160" s="462">
        <f t="shared" si="16"/>
        <v>0</v>
      </c>
      <c r="H160" s="367"/>
      <c r="I160" s="367"/>
      <c r="J160" s="367"/>
      <c r="K160" s="367"/>
      <c r="L160" s="367"/>
      <c r="M160" s="367"/>
      <c r="N160" s="367"/>
      <c r="O160" s="367"/>
      <c r="P160" s="367"/>
      <c r="Q160" s="367"/>
      <c r="R160" s="367"/>
      <c r="S160" s="367"/>
      <c r="T160" s="367"/>
      <c r="U160" s="367"/>
      <c r="V160" s="367"/>
      <c r="W160" s="367"/>
      <c r="X160" s="367"/>
      <c r="Y160" s="367"/>
      <c r="Z160" s="367"/>
      <c r="AA160" s="367"/>
      <c r="AB160" s="367"/>
    </row>
    <row r="161" spans="1:28" ht="16.5" customHeight="1" x14ac:dyDescent="0.4">
      <c r="B161" s="274">
        <v>21</v>
      </c>
      <c r="C161" s="460">
        <v>10</v>
      </c>
      <c r="D161" s="334">
        <v>0</v>
      </c>
      <c r="E161" s="334">
        <f t="shared" si="14"/>
        <v>0</v>
      </c>
      <c r="F161" s="461">
        <f t="shared" si="15"/>
        <v>0.1</v>
      </c>
      <c r="G161" s="462">
        <f t="shared" si="16"/>
        <v>0</v>
      </c>
      <c r="H161" s="367"/>
      <c r="I161" s="367"/>
      <c r="J161" s="367"/>
      <c r="K161" s="367"/>
      <c r="L161" s="367"/>
      <c r="M161" s="367"/>
      <c r="N161" s="367"/>
      <c r="O161" s="367"/>
      <c r="P161" s="367"/>
      <c r="Q161" s="367"/>
      <c r="R161" s="367"/>
      <c r="S161" s="367"/>
      <c r="T161" s="367"/>
      <c r="U161" s="367"/>
      <c r="V161" s="367"/>
      <c r="W161" s="367"/>
      <c r="X161" s="367"/>
      <c r="Y161" s="367"/>
      <c r="Z161" s="367"/>
      <c r="AA161" s="367"/>
      <c r="AB161" s="367"/>
    </row>
    <row r="162" spans="1:28" ht="16.5" customHeight="1" x14ac:dyDescent="0.4">
      <c r="B162" s="274">
        <v>22</v>
      </c>
      <c r="C162" s="460">
        <v>10</v>
      </c>
      <c r="D162" s="334">
        <v>0</v>
      </c>
      <c r="E162" s="334">
        <f t="shared" si="14"/>
        <v>0</v>
      </c>
      <c r="F162" s="461">
        <f t="shared" si="15"/>
        <v>0.1</v>
      </c>
      <c r="G162" s="462">
        <f t="shared" si="16"/>
        <v>0</v>
      </c>
      <c r="H162" s="367"/>
      <c r="I162" s="367"/>
      <c r="J162" s="367"/>
      <c r="K162" s="367"/>
      <c r="L162" s="367"/>
      <c r="M162" s="367"/>
      <c r="N162" s="367"/>
      <c r="O162" s="367"/>
      <c r="P162" s="367"/>
      <c r="Q162" s="367"/>
      <c r="R162" s="367"/>
      <c r="S162" s="367"/>
      <c r="T162" s="367"/>
      <c r="U162" s="367"/>
      <c r="V162" s="367"/>
      <c r="W162" s="367"/>
      <c r="X162" s="367"/>
      <c r="Y162" s="367"/>
      <c r="Z162" s="367"/>
      <c r="AA162" s="367"/>
      <c r="AB162" s="367"/>
    </row>
    <row r="163" spans="1:28" ht="16.5" customHeight="1" x14ac:dyDescent="0.4">
      <c r="B163" s="457" t="s">
        <v>735</v>
      </c>
      <c r="C163" s="375"/>
      <c r="D163" s="375"/>
      <c r="E163" s="375"/>
      <c r="F163" s="375"/>
      <c r="G163" s="375"/>
      <c r="H163" s="367"/>
      <c r="I163" s="367"/>
      <c r="J163" s="367"/>
      <c r="K163" s="367"/>
      <c r="L163" s="367"/>
      <c r="M163" s="367"/>
      <c r="N163" s="367"/>
      <c r="O163" s="367"/>
      <c r="P163" s="367"/>
      <c r="Q163" s="367"/>
      <c r="R163" s="367"/>
      <c r="S163" s="367"/>
      <c r="T163" s="367"/>
      <c r="U163" s="367"/>
      <c r="V163" s="367"/>
      <c r="W163" s="367"/>
      <c r="X163" s="367"/>
      <c r="Y163" s="367"/>
      <c r="Z163" s="367"/>
      <c r="AA163" s="367"/>
      <c r="AB163" s="367"/>
    </row>
    <row r="164" spans="1:28" ht="16.5" customHeight="1" x14ac:dyDescent="0.4">
      <c r="B164" s="457" t="s">
        <v>736</v>
      </c>
      <c r="C164" s="375"/>
      <c r="D164" s="375"/>
      <c r="E164" s="375"/>
      <c r="F164" s="375"/>
      <c r="G164" s="375"/>
      <c r="H164" s="367"/>
      <c r="I164" s="367"/>
      <c r="J164" s="367"/>
      <c r="K164" s="367"/>
      <c r="L164" s="367"/>
      <c r="M164" s="367"/>
      <c r="N164" s="367"/>
      <c r="O164" s="367"/>
      <c r="P164" s="367"/>
      <c r="Q164" s="367"/>
      <c r="R164" s="367"/>
      <c r="S164" s="367"/>
      <c r="T164" s="367"/>
      <c r="U164" s="367"/>
      <c r="V164" s="367"/>
      <c r="W164" s="367"/>
      <c r="X164" s="367"/>
      <c r="Y164" s="367"/>
      <c r="Z164" s="367"/>
      <c r="AA164" s="367"/>
      <c r="AB164" s="367"/>
    </row>
    <row r="165" spans="1:28" ht="16.5" customHeight="1" x14ac:dyDescent="0.4">
      <c r="H165" s="66"/>
      <c r="I165" s="66"/>
      <c r="J165" s="66"/>
      <c r="K165" s="66"/>
    </row>
    <row r="166" spans="1:28" ht="16.5" customHeight="1" x14ac:dyDescent="0.4">
      <c r="B166" s="453"/>
      <c r="C166" s="454"/>
      <c r="D166" s="464"/>
      <c r="E166" s="464"/>
      <c r="F166" s="464"/>
      <c r="G166" s="455"/>
      <c r="H166" s="454"/>
      <c r="I166" s="454"/>
      <c r="J166" s="454"/>
      <c r="K166" s="456"/>
      <c r="L166" s="456"/>
      <c r="M166" s="456"/>
      <c r="N166" s="456"/>
      <c r="O166" s="456"/>
      <c r="P166" s="454"/>
      <c r="Q166" s="456"/>
      <c r="R166" s="456"/>
      <c r="S166" s="456"/>
      <c r="T166" s="456"/>
      <c r="U166" s="454"/>
      <c r="V166" s="454"/>
      <c r="W166" s="454"/>
      <c r="X166" s="454"/>
      <c r="Y166" s="454"/>
      <c r="Z166" s="454"/>
      <c r="AA166" s="454"/>
      <c r="AB166" s="454"/>
    </row>
    <row r="168" spans="1:28" ht="16.5" customHeight="1" x14ac:dyDescent="0.4">
      <c r="AB168" s="445" t="s">
        <v>766</v>
      </c>
    </row>
    <row r="169" spans="1:28" ht="16.5" customHeight="1" x14ac:dyDescent="0.4">
      <c r="A169" s="39">
        <v>6</v>
      </c>
      <c r="B169" s="447" t="s">
        <v>682</v>
      </c>
      <c r="C169" s="447" t="s">
        <v>1</v>
      </c>
      <c r="D169" s="448" t="s">
        <v>408</v>
      </c>
      <c r="E169" s="448" t="s">
        <v>643</v>
      </c>
      <c r="F169" s="459" t="s">
        <v>680</v>
      </c>
      <c r="G169" s="300" t="s">
        <v>681</v>
      </c>
      <c r="H169" s="300">
        <v>3</v>
      </c>
      <c r="I169" s="300">
        <v>4</v>
      </c>
      <c r="J169" s="300">
        <v>5</v>
      </c>
      <c r="K169" s="300">
        <v>6</v>
      </c>
      <c r="L169" s="300">
        <v>7</v>
      </c>
      <c r="M169" s="300">
        <v>8</v>
      </c>
      <c r="N169" s="300">
        <v>9</v>
      </c>
      <c r="O169" s="300">
        <v>10</v>
      </c>
      <c r="P169" s="300">
        <v>11</v>
      </c>
      <c r="Q169" s="300">
        <v>12</v>
      </c>
      <c r="R169" s="300">
        <v>13</v>
      </c>
      <c r="S169" s="300">
        <v>14</v>
      </c>
      <c r="T169" s="300">
        <v>15</v>
      </c>
      <c r="U169" s="300">
        <v>16</v>
      </c>
      <c r="V169" s="300">
        <v>17</v>
      </c>
      <c r="W169" s="300">
        <v>18</v>
      </c>
      <c r="X169" s="300">
        <v>19</v>
      </c>
      <c r="Y169" s="300">
        <v>20</v>
      </c>
      <c r="Z169" s="300">
        <v>21</v>
      </c>
      <c r="AA169" s="300">
        <v>22</v>
      </c>
      <c r="AB169" s="438" t="s">
        <v>767</v>
      </c>
    </row>
    <row r="170" spans="1:28" ht="16.5" customHeight="1" x14ac:dyDescent="0.4">
      <c r="B170" s="274">
        <v>3</v>
      </c>
      <c r="C170" s="460">
        <v>11</v>
      </c>
      <c r="D170" s="334">
        <f t="array" ref="D170:D189">TRANSPOSE(C11:V11)</f>
        <v>0</v>
      </c>
      <c r="E170" s="334">
        <f t="shared" ref="E170:E189" si="17">ROUNDDOWN($C$32*D170,0)</f>
        <v>0</v>
      </c>
      <c r="F170" s="461">
        <f t="shared" ref="F170:F189" si="18">ROUNDUP(1/C170,3)</f>
        <v>9.0999999999999998E-2</v>
      </c>
      <c r="G170" s="462">
        <f>ROUND(E170*F170,0)</f>
        <v>0</v>
      </c>
      <c r="H170" s="367"/>
      <c r="I170" s="367"/>
      <c r="J170" s="367"/>
      <c r="K170" s="367"/>
      <c r="L170" s="367"/>
      <c r="M170" s="367"/>
      <c r="N170" s="367"/>
      <c r="O170" s="367"/>
      <c r="P170" s="367"/>
      <c r="Q170" s="367"/>
      <c r="R170" s="367"/>
      <c r="S170" s="367"/>
      <c r="T170" s="367"/>
      <c r="U170" s="367"/>
      <c r="V170" s="367"/>
      <c r="W170" s="367"/>
      <c r="X170" s="367"/>
      <c r="Y170" s="367"/>
      <c r="Z170" s="367"/>
      <c r="AA170" s="367"/>
      <c r="AB170" s="367"/>
    </row>
    <row r="171" spans="1:28" ht="16.5" customHeight="1" x14ac:dyDescent="0.4">
      <c r="B171" s="274">
        <v>4</v>
      </c>
      <c r="C171" s="460">
        <v>11</v>
      </c>
      <c r="D171" s="334">
        <v>0</v>
      </c>
      <c r="E171" s="334">
        <f t="shared" si="17"/>
        <v>0</v>
      </c>
      <c r="F171" s="461">
        <f t="shared" si="18"/>
        <v>9.0999999999999998E-2</v>
      </c>
      <c r="G171" s="462">
        <f t="shared" ref="G171:G189" si="19">ROUND(E171*F171,0)</f>
        <v>0</v>
      </c>
      <c r="H171" s="367"/>
      <c r="I171" s="367"/>
      <c r="J171" s="367"/>
      <c r="K171" s="367"/>
      <c r="L171" s="367"/>
      <c r="M171" s="367"/>
      <c r="N171" s="367"/>
      <c r="O171" s="367"/>
      <c r="P171" s="367"/>
      <c r="Q171" s="367"/>
      <c r="R171" s="367"/>
      <c r="S171" s="367"/>
      <c r="T171" s="367"/>
      <c r="U171" s="367"/>
      <c r="V171" s="367"/>
      <c r="W171" s="367"/>
      <c r="X171" s="367"/>
      <c r="Y171" s="367"/>
      <c r="Z171" s="367"/>
      <c r="AA171" s="367"/>
      <c r="AB171" s="367"/>
    </row>
    <row r="172" spans="1:28" ht="16.5" customHeight="1" x14ac:dyDescent="0.4">
      <c r="B172" s="274">
        <v>5</v>
      </c>
      <c r="C172" s="460">
        <v>11</v>
      </c>
      <c r="D172" s="334">
        <v>0</v>
      </c>
      <c r="E172" s="334">
        <f t="shared" si="17"/>
        <v>0</v>
      </c>
      <c r="F172" s="461">
        <f t="shared" si="18"/>
        <v>9.0999999999999998E-2</v>
      </c>
      <c r="G172" s="462">
        <f t="shared" si="19"/>
        <v>0</v>
      </c>
      <c r="H172" s="367"/>
      <c r="I172" s="367"/>
      <c r="J172" s="367"/>
      <c r="K172" s="367"/>
      <c r="L172" s="367"/>
      <c r="M172" s="367"/>
      <c r="N172" s="367"/>
      <c r="O172" s="367"/>
      <c r="P172" s="367"/>
      <c r="Q172" s="367"/>
      <c r="R172" s="367"/>
      <c r="S172" s="367"/>
      <c r="T172" s="367"/>
      <c r="U172" s="367"/>
      <c r="V172" s="367"/>
      <c r="W172" s="367"/>
      <c r="X172" s="367"/>
      <c r="Y172" s="367"/>
      <c r="Z172" s="367"/>
      <c r="AA172" s="367"/>
      <c r="AB172" s="367"/>
    </row>
    <row r="173" spans="1:28" ht="16.5" customHeight="1" x14ac:dyDescent="0.4">
      <c r="B173" s="274">
        <v>6</v>
      </c>
      <c r="C173" s="460">
        <v>11</v>
      </c>
      <c r="D173" s="334">
        <v>0</v>
      </c>
      <c r="E173" s="334">
        <f t="shared" si="17"/>
        <v>0</v>
      </c>
      <c r="F173" s="461">
        <f t="shared" si="18"/>
        <v>9.0999999999999998E-2</v>
      </c>
      <c r="G173" s="462">
        <f t="shared" si="19"/>
        <v>0</v>
      </c>
      <c r="H173" s="367"/>
      <c r="I173" s="367"/>
      <c r="J173" s="367"/>
      <c r="K173" s="367"/>
      <c r="L173" s="367"/>
      <c r="M173" s="367"/>
      <c r="N173" s="367"/>
      <c r="O173" s="367"/>
      <c r="P173" s="367"/>
      <c r="Q173" s="367"/>
      <c r="R173" s="367"/>
      <c r="S173" s="367"/>
      <c r="T173" s="367"/>
      <c r="U173" s="367"/>
      <c r="V173" s="367"/>
      <c r="W173" s="367"/>
      <c r="X173" s="367"/>
      <c r="Y173" s="367"/>
      <c r="Z173" s="367"/>
      <c r="AA173" s="367"/>
      <c r="AB173" s="367"/>
    </row>
    <row r="174" spans="1:28" ht="16.5" customHeight="1" x14ac:dyDescent="0.4">
      <c r="B174" s="274">
        <v>7</v>
      </c>
      <c r="C174" s="460">
        <v>11</v>
      </c>
      <c r="D174" s="334">
        <v>0</v>
      </c>
      <c r="E174" s="334">
        <f t="shared" si="17"/>
        <v>0</v>
      </c>
      <c r="F174" s="461">
        <f t="shared" si="18"/>
        <v>9.0999999999999998E-2</v>
      </c>
      <c r="G174" s="462">
        <f t="shared" si="19"/>
        <v>0</v>
      </c>
      <c r="H174" s="367"/>
      <c r="I174" s="367"/>
      <c r="J174" s="367"/>
      <c r="K174" s="367"/>
      <c r="L174" s="367"/>
      <c r="M174" s="367"/>
      <c r="N174" s="367"/>
      <c r="O174" s="367"/>
      <c r="P174" s="367"/>
      <c r="Q174" s="367"/>
      <c r="R174" s="367"/>
      <c r="S174" s="367"/>
      <c r="T174" s="367"/>
      <c r="U174" s="367"/>
      <c r="V174" s="367"/>
      <c r="W174" s="367"/>
      <c r="X174" s="367"/>
      <c r="Y174" s="367"/>
      <c r="Z174" s="367"/>
      <c r="AA174" s="367"/>
      <c r="AB174" s="367"/>
    </row>
    <row r="175" spans="1:28" ht="16.5" customHeight="1" x14ac:dyDescent="0.4">
      <c r="B175" s="274">
        <v>8</v>
      </c>
      <c r="C175" s="460">
        <v>11</v>
      </c>
      <c r="D175" s="334">
        <v>0</v>
      </c>
      <c r="E175" s="334">
        <f t="shared" si="17"/>
        <v>0</v>
      </c>
      <c r="F175" s="461">
        <f t="shared" si="18"/>
        <v>9.0999999999999998E-2</v>
      </c>
      <c r="G175" s="462">
        <f t="shared" si="19"/>
        <v>0</v>
      </c>
      <c r="H175" s="367"/>
      <c r="I175" s="367"/>
      <c r="J175" s="367"/>
      <c r="K175" s="367"/>
      <c r="L175" s="367"/>
      <c r="M175" s="367"/>
      <c r="N175" s="367"/>
      <c r="O175" s="367"/>
      <c r="P175" s="367"/>
      <c r="Q175" s="367"/>
      <c r="R175" s="367"/>
      <c r="S175" s="367"/>
      <c r="T175" s="367"/>
      <c r="U175" s="367"/>
      <c r="V175" s="367"/>
      <c r="W175" s="367"/>
      <c r="X175" s="367"/>
      <c r="Y175" s="367"/>
      <c r="Z175" s="367"/>
      <c r="AA175" s="367"/>
      <c r="AB175" s="367"/>
    </row>
    <row r="176" spans="1:28" ht="16.5" customHeight="1" x14ac:dyDescent="0.4">
      <c r="B176" s="274">
        <v>9</v>
      </c>
      <c r="C176" s="460">
        <v>11</v>
      </c>
      <c r="D176" s="334">
        <v>0</v>
      </c>
      <c r="E176" s="334">
        <f t="shared" si="17"/>
        <v>0</v>
      </c>
      <c r="F176" s="461">
        <f t="shared" si="18"/>
        <v>9.0999999999999998E-2</v>
      </c>
      <c r="G176" s="462">
        <f t="shared" si="19"/>
        <v>0</v>
      </c>
      <c r="H176" s="367"/>
      <c r="I176" s="367"/>
      <c r="J176" s="367"/>
      <c r="K176" s="367"/>
      <c r="L176" s="367"/>
      <c r="M176" s="367"/>
      <c r="N176" s="367"/>
      <c r="O176" s="367"/>
      <c r="P176" s="367"/>
      <c r="Q176" s="367"/>
      <c r="R176" s="367"/>
      <c r="S176" s="367"/>
      <c r="T176" s="367"/>
      <c r="U176" s="367"/>
      <c r="V176" s="367"/>
      <c r="W176" s="367"/>
      <c r="X176" s="367"/>
      <c r="Y176" s="367"/>
      <c r="Z176" s="367"/>
      <c r="AA176" s="367"/>
      <c r="AB176" s="367"/>
    </row>
    <row r="177" spans="2:28" ht="16.5" customHeight="1" x14ac:dyDescent="0.4">
      <c r="B177" s="274">
        <v>10</v>
      </c>
      <c r="C177" s="460">
        <v>11</v>
      </c>
      <c r="D177" s="334">
        <v>0</v>
      </c>
      <c r="E177" s="334">
        <f t="shared" si="17"/>
        <v>0</v>
      </c>
      <c r="F177" s="461">
        <f t="shared" si="18"/>
        <v>9.0999999999999998E-2</v>
      </c>
      <c r="G177" s="462">
        <f t="shared" si="19"/>
        <v>0</v>
      </c>
      <c r="H177" s="367"/>
      <c r="I177" s="367"/>
      <c r="J177" s="367"/>
      <c r="K177" s="367"/>
      <c r="L177" s="367"/>
      <c r="M177" s="367"/>
      <c r="N177" s="367"/>
      <c r="O177" s="367"/>
      <c r="P177" s="367"/>
      <c r="Q177" s="367"/>
      <c r="R177" s="367"/>
      <c r="S177" s="367"/>
      <c r="T177" s="367"/>
      <c r="U177" s="367"/>
      <c r="V177" s="367"/>
      <c r="W177" s="367"/>
      <c r="X177" s="367"/>
      <c r="Y177" s="367"/>
      <c r="Z177" s="367"/>
      <c r="AA177" s="367"/>
      <c r="AB177" s="367"/>
    </row>
    <row r="178" spans="2:28" ht="16.5" customHeight="1" x14ac:dyDescent="0.4">
      <c r="B178" s="274">
        <v>11</v>
      </c>
      <c r="C178" s="460">
        <v>11</v>
      </c>
      <c r="D178" s="334">
        <v>0</v>
      </c>
      <c r="E178" s="334">
        <f t="shared" si="17"/>
        <v>0</v>
      </c>
      <c r="F178" s="461">
        <f t="shared" si="18"/>
        <v>9.0999999999999998E-2</v>
      </c>
      <c r="G178" s="462">
        <f t="shared" si="19"/>
        <v>0</v>
      </c>
      <c r="H178" s="367"/>
      <c r="I178" s="367"/>
      <c r="J178" s="367"/>
      <c r="K178" s="367"/>
      <c r="L178" s="367"/>
      <c r="M178" s="367"/>
      <c r="N178" s="367"/>
      <c r="O178" s="367"/>
      <c r="P178" s="367"/>
      <c r="Q178" s="367"/>
      <c r="R178" s="367"/>
      <c r="S178" s="367"/>
      <c r="T178" s="367"/>
      <c r="U178" s="367"/>
      <c r="V178" s="367"/>
      <c r="W178" s="367"/>
      <c r="X178" s="367"/>
      <c r="Y178" s="367"/>
      <c r="Z178" s="367"/>
      <c r="AA178" s="367"/>
      <c r="AB178" s="367"/>
    </row>
    <row r="179" spans="2:28" ht="16.5" customHeight="1" x14ac:dyDescent="0.4">
      <c r="B179" s="274">
        <v>12</v>
      </c>
      <c r="C179" s="460">
        <v>11</v>
      </c>
      <c r="D179" s="334">
        <v>0</v>
      </c>
      <c r="E179" s="334">
        <f t="shared" si="17"/>
        <v>0</v>
      </c>
      <c r="F179" s="461">
        <f t="shared" si="18"/>
        <v>9.0999999999999998E-2</v>
      </c>
      <c r="G179" s="462">
        <f t="shared" si="19"/>
        <v>0</v>
      </c>
      <c r="H179" s="367"/>
      <c r="I179" s="367"/>
      <c r="J179" s="367"/>
      <c r="K179" s="367"/>
      <c r="L179" s="367"/>
      <c r="M179" s="367"/>
      <c r="N179" s="367"/>
      <c r="O179" s="367"/>
      <c r="P179" s="367"/>
      <c r="Q179" s="367"/>
      <c r="R179" s="367"/>
      <c r="S179" s="367"/>
      <c r="T179" s="367"/>
      <c r="U179" s="367"/>
      <c r="V179" s="367"/>
      <c r="W179" s="367"/>
      <c r="X179" s="367"/>
      <c r="Y179" s="367"/>
      <c r="Z179" s="367"/>
      <c r="AA179" s="367"/>
      <c r="AB179" s="367"/>
    </row>
    <row r="180" spans="2:28" ht="16.5" customHeight="1" x14ac:dyDescent="0.4">
      <c r="B180" s="274">
        <v>13</v>
      </c>
      <c r="C180" s="460">
        <v>11</v>
      </c>
      <c r="D180" s="334">
        <v>0</v>
      </c>
      <c r="E180" s="334">
        <f t="shared" si="17"/>
        <v>0</v>
      </c>
      <c r="F180" s="461">
        <f t="shared" si="18"/>
        <v>9.0999999999999998E-2</v>
      </c>
      <c r="G180" s="462">
        <f t="shared" si="19"/>
        <v>0</v>
      </c>
      <c r="H180" s="367"/>
      <c r="I180" s="367"/>
      <c r="J180" s="367"/>
      <c r="K180" s="367"/>
      <c r="L180" s="367"/>
      <c r="M180" s="367"/>
      <c r="N180" s="367"/>
      <c r="O180" s="367"/>
      <c r="P180" s="367"/>
      <c r="Q180" s="367"/>
      <c r="R180" s="367"/>
      <c r="S180" s="367"/>
      <c r="T180" s="367"/>
      <c r="U180" s="367"/>
      <c r="V180" s="367"/>
      <c r="W180" s="367"/>
      <c r="X180" s="367"/>
      <c r="Y180" s="367"/>
      <c r="Z180" s="367"/>
      <c r="AA180" s="367"/>
      <c r="AB180" s="367"/>
    </row>
    <row r="181" spans="2:28" ht="16.5" customHeight="1" x14ac:dyDescent="0.4">
      <c r="B181" s="274">
        <v>14</v>
      </c>
      <c r="C181" s="460">
        <v>11</v>
      </c>
      <c r="D181" s="334">
        <v>0</v>
      </c>
      <c r="E181" s="334">
        <f t="shared" si="17"/>
        <v>0</v>
      </c>
      <c r="F181" s="461">
        <f t="shared" si="18"/>
        <v>9.0999999999999998E-2</v>
      </c>
      <c r="G181" s="462">
        <f t="shared" si="19"/>
        <v>0</v>
      </c>
      <c r="H181" s="367"/>
      <c r="I181" s="367"/>
      <c r="J181" s="367"/>
      <c r="K181" s="367"/>
      <c r="L181" s="367"/>
      <c r="M181" s="367"/>
      <c r="N181" s="367"/>
      <c r="O181" s="367"/>
      <c r="P181" s="367"/>
      <c r="Q181" s="367"/>
      <c r="R181" s="367"/>
      <c r="S181" s="367"/>
      <c r="T181" s="367"/>
      <c r="U181" s="367"/>
      <c r="V181" s="367"/>
      <c r="W181" s="367"/>
      <c r="X181" s="367"/>
      <c r="Y181" s="367"/>
      <c r="Z181" s="367"/>
      <c r="AA181" s="367"/>
      <c r="AB181" s="367"/>
    </row>
    <row r="182" spans="2:28" ht="16.5" customHeight="1" x14ac:dyDescent="0.4">
      <c r="B182" s="274">
        <v>15</v>
      </c>
      <c r="C182" s="460">
        <v>11</v>
      </c>
      <c r="D182" s="334">
        <v>0</v>
      </c>
      <c r="E182" s="334">
        <f t="shared" si="17"/>
        <v>0</v>
      </c>
      <c r="F182" s="461">
        <f t="shared" si="18"/>
        <v>9.0999999999999998E-2</v>
      </c>
      <c r="G182" s="462">
        <f t="shared" si="19"/>
        <v>0</v>
      </c>
      <c r="H182" s="367"/>
      <c r="I182" s="367"/>
      <c r="J182" s="367"/>
      <c r="K182" s="367"/>
      <c r="L182" s="367"/>
      <c r="M182" s="367"/>
      <c r="N182" s="367"/>
      <c r="O182" s="367"/>
      <c r="P182" s="367"/>
      <c r="Q182" s="367"/>
      <c r="R182" s="367"/>
      <c r="S182" s="367"/>
      <c r="T182" s="367"/>
      <c r="U182" s="367"/>
      <c r="V182" s="367"/>
      <c r="W182" s="367"/>
      <c r="X182" s="367"/>
      <c r="Y182" s="367"/>
      <c r="Z182" s="367"/>
      <c r="AA182" s="367"/>
      <c r="AB182" s="367"/>
    </row>
    <row r="183" spans="2:28" ht="16.5" customHeight="1" x14ac:dyDescent="0.4">
      <c r="B183" s="274">
        <v>16</v>
      </c>
      <c r="C183" s="460">
        <v>11</v>
      </c>
      <c r="D183" s="334">
        <v>0</v>
      </c>
      <c r="E183" s="334">
        <f t="shared" si="17"/>
        <v>0</v>
      </c>
      <c r="F183" s="461">
        <f t="shared" si="18"/>
        <v>9.0999999999999998E-2</v>
      </c>
      <c r="G183" s="462">
        <f t="shared" si="19"/>
        <v>0</v>
      </c>
      <c r="H183" s="367"/>
      <c r="I183" s="367"/>
      <c r="J183" s="367"/>
      <c r="K183" s="367"/>
      <c r="L183" s="367"/>
      <c r="M183" s="367"/>
      <c r="N183" s="367"/>
      <c r="O183" s="367"/>
      <c r="P183" s="367"/>
      <c r="Q183" s="367"/>
      <c r="R183" s="367"/>
      <c r="S183" s="367"/>
      <c r="T183" s="367"/>
      <c r="U183" s="367"/>
      <c r="V183" s="367"/>
      <c r="W183" s="367"/>
      <c r="X183" s="367"/>
      <c r="Y183" s="367"/>
      <c r="Z183" s="367"/>
      <c r="AA183" s="367"/>
      <c r="AB183" s="367"/>
    </row>
    <row r="184" spans="2:28" ht="16.5" customHeight="1" x14ac:dyDescent="0.4">
      <c r="B184" s="274">
        <v>17</v>
      </c>
      <c r="C184" s="460">
        <v>11</v>
      </c>
      <c r="D184" s="334">
        <v>0</v>
      </c>
      <c r="E184" s="334">
        <f t="shared" si="17"/>
        <v>0</v>
      </c>
      <c r="F184" s="461">
        <f t="shared" si="18"/>
        <v>9.0999999999999998E-2</v>
      </c>
      <c r="G184" s="462">
        <f t="shared" si="19"/>
        <v>0</v>
      </c>
      <c r="H184" s="367"/>
      <c r="I184" s="367"/>
      <c r="J184" s="367"/>
      <c r="K184" s="367"/>
      <c r="L184" s="367"/>
      <c r="M184" s="367"/>
      <c r="N184" s="367"/>
      <c r="O184" s="367"/>
      <c r="P184" s="367"/>
      <c r="Q184" s="367"/>
      <c r="R184" s="367"/>
      <c r="S184" s="367"/>
      <c r="T184" s="367"/>
      <c r="U184" s="367"/>
      <c r="V184" s="367"/>
      <c r="W184" s="367"/>
      <c r="X184" s="367"/>
      <c r="Y184" s="367"/>
      <c r="Z184" s="367"/>
      <c r="AA184" s="367"/>
      <c r="AB184" s="367"/>
    </row>
    <row r="185" spans="2:28" ht="16.5" customHeight="1" x14ac:dyDescent="0.4">
      <c r="B185" s="274">
        <v>18</v>
      </c>
      <c r="C185" s="460">
        <v>11</v>
      </c>
      <c r="D185" s="334">
        <v>0</v>
      </c>
      <c r="E185" s="334">
        <f t="shared" si="17"/>
        <v>0</v>
      </c>
      <c r="F185" s="461">
        <f t="shared" si="18"/>
        <v>9.0999999999999998E-2</v>
      </c>
      <c r="G185" s="462">
        <f t="shared" si="19"/>
        <v>0</v>
      </c>
      <c r="H185" s="367"/>
      <c r="I185" s="367"/>
      <c r="J185" s="367"/>
      <c r="K185" s="367"/>
      <c r="L185" s="367"/>
      <c r="M185" s="367"/>
      <c r="N185" s="367"/>
      <c r="O185" s="367"/>
      <c r="P185" s="367"/>
      <c r="Q185" s="367"/>
      <c r="R185" s="367"/>
      <c r="S185" s="367"/>
      <c r="T185" s="367"/>
      <c r="U185" s="367"/>
      <c r="V185" s="367"/>
      <c r="W185" s="367"/>
      <c r="X185" s="367"/>
      <c r="Y185" s="367"/>
      <c r="Z185" s="367"/>
      <c r="AA185" s="367"/>
      <c r="AB185" s="367"/>
    </row>
    <row r="186" spans="2:28" ht="16.5" customHeight="1" x14ac:dyDescent="0.4">
      <c r="B186" s="274">
        <v>19</v>
      </c>
      <c r="C186" s="460">
        <v>11</v>
      </c>
      <c r="D186" s="334">
        <v>0</v>
      </c>
      <c r="E186" s="334">
        <f t="shared" si="17"/>
        <v>0</v>
      </c>
      <c r="F186" s="461">
        <f t="shared" si="18"/>
        <v>9.0999999999999998E-2</v>
      </c>
      <c r="G186" s="462">
        <f t="shared" si="19"/>
        <v>0</v>
      </c>
      <c r="H186" s="367"/>
      <c r="I186" s="367"/>
      <c r="J186" s="367"/>
      <c r="K186" s="367"/>
      <c r="L186" s="367"/>
      <c r="M186" s="367"/>
      <c r="N186" s="367"/>
      <c r="O186" s="367"/>
      <c r="P186" s="367"/>
      <c r="Q186" s="367"/>
      <c r="R186" s="367"/>
      <c r="S186" s="367"/>
      <c r="T186" s="367"/>
      <c r="U186" s="367"/>
      <c r="V186" s="367"/>
      <c r="W186" s="367"/>
      <c r="X186" s="367"/>
      <c r="Y186" s="367"/>
      <c r="Z186" s="367"/>
      <c r="AA186" s="367"/>
      <c r="AB186" s="367"/>
    </row>
    <row r="187" spans="2:28" ht="16.5" customHeight="1" x14ac:dyDescent="0.4">
      <c r="B187" s="274">
        <v>20</v>
      </c>
      <c r="C187" s="460">
        <v>11</v>
      </c>
      <c r="D187" s="334">
        <v>0</v>
      </c>
      <c r="E187" s="334">
        <f t="shared" si="17"/>
        <v>0</v>
      </c>
      <c r="F187" s="461">
        <f t="shared" si="18"/>
        <v>9.0999999999999998E-2</v>
      </c>
      <c r="G187" s="462">
        <f t="shared" si="19"/>
        <v>0</v>
      </c>
      <c r="H187" s="367"/>
      <c r="I187" s="367"/>
      <c r="J187" s="367"/>
      <c r="K187" s="367"/>
      <c r="L187" s="367"/>
      <c r="M187" s="367"/>
      <c r="N187" s="367"/>
      <c r="O187" s="367"/>
      <c r="P187" s="367"/>
      <c r="Q187" s="367"/>
      <c r="R187" s="367"/>
      <c r="S187" s="367"/>
      <c r="T187" s="367"/>
      <c r="U187" s="367"/>
      <c r="V187" s="367"/>
      <c r="W187" s="367"/>
      <c r="X187" s="367"/>
      <c r="Y187" s="367"/>
      <c r="Z187" s="367"/>
      <c r="AA187" s="367"/>
      <c r="AB187" s="367"/>
    </row>
    <row r="188" spans="2:28" ht="16.5" customHeight="1" x14ac:dyDescent="0.4">
      <c r="B188" s="274">
        <v>21</v>
      </c>
      <c r="C188" s="460">
        <v>11</v>
      </c>
      <c r="D188" s="334">
        <v>0</v>
      </c>
      <c r="E188" s="334">
        <f t="shared" si="17"/>
        <v>0</v>
      </c>
      <c r="F188" s="461">
        <f t="shared" si="18"/>
        <v>9.0999999999999998E-2</v>
      </c>
      <c r="G188" s="462">
        <f t="shared" si="19"/>
        <v>0</v>
      </c>
      <c r="H188" s="367"/>
      <c r="I188" s="367"/>
      <c r="J188" s="367"/>
      <c r="K188" s="367"/>
      <c r="L188" s="367"/>
      <c r="M188" s="367"/>
      <c r="N188" s="367"/>
      <c r="O188" s="367"/>
      <c r="P188" s="367"/>
      <c r="Q188" s="367"/>
      <c r="R188" s="367"/>
      <c r="S188" s="367"/>
      <c r="T188" s="367"/>
      <c r="U188" s="367"/>
      <c r="V188" s="367"/>
      <c r="W188" s="367"/>
      <c r="X188" s="367"/>
      <c r="Y188" s="367"/>
      <c r="Z188" s="367"/>
      <c r="AA188" s="367"/>
      <c r="AB188" s="367"/>
    </row>
    <row r="189" spans="2:28" ht="16.5" customHeight="1" x14ac:dyDescent="0.4">
      <c r="B189" s="274">
        <v>22</v>
      </c>
      <c r="C189" s="460">
        <v>11</v>
      </c>
      <c r="D189" s="334">
        <v>0</v>
      </c>
      <c r="E189" s="334">
        <f t="shared" si="17"/>
        <v>0</v>
      </c>
      <c r="F189" s="461">
        <f t="shared" si="18"/>
        <v>9.0999999999999998E-2</v>
      </c>
      <c r="G189" s="462">
        <f t="shared" si="19"/>
        <v>0</v>
      </c>
      <c r="H189" s="367"/>
      <c r="I189" s="367"/>
      <c r="J189" s="367"/>
      <c r="K189" s="367"/>
      <c r="L189" s="367"/>
      <c r="M189" s="367"/>
      <c r="N189" s="367"/>
      <c r="O189" s="367"/>
      <c r="P189" s="367"/>
      <c r="Q189" s="367"/>
      <c r="R189" s="367"/>
      <c r="S189" s="367"/>
      <c r="T189" s="367"/>
      <c r="U189" s="367"/>
      <c r="V189" s="367"/>
      <c r="W189" s="367"/>
      <c r="X189" s="367"/>
      <c r="Y189" s="367"/>
      <c r="Z189" s="367"/>
      <c r="AA189" s="367"/>
      <c r="AB189" s="367"/>
    </row>
    <row r="190" spans="2:28" ht="16.5" customHeight="1" x14ac:dyDescent="0.4">
      <c r="B190" s="457" t="s">
        <v>735</v>
      </c>
      <c r="C190" s="375"/>
      <c r="D190" s="375"/>
      <c r="E190" s="375"/>
      <c r="F190" s="375"/>
      <c r="G190" s="375"/>
      <c r="H190" s="367"/>
      <c r="I190" s="367"/>
      <c r="J190" s="367"/>
      <c r="K190" s="367"/>
      <c r="L190" s="367"/>
      <c r="M190" s="367"/>
      <c r="N190" s="367"/>
      <c r="O190" s="367"/>
      <c r="P190" s="367"/>
      <c r="Q190" s="367"/>
      <c r="R190" s="367"/>
      <c r="S190" s="367"/>
      <c r="T190" s="367"/>
      <c r="U190" s="367"/>
      <c r="V190" s="367"/>
      <c r="W190" s="367"/>
      <c r="X190" s="367"/>
      <c r="Y190" s="367"/>
      <c r="Z190" s="367"/>
      <c r="AA190" s="367"/>
      <c r="AB190" s="367"/>
    </row>
    <row r="191" spans="2:28" ht="16.5" customHeight="1" x14ac:dyDescent="0.4">
      <c r="B191" s="457" t="s">
        <v>736</v>
      </c>
      <c r="C191" s="375"/>
      <c r="D191" s="375"/>
      <c r="E191" s="375"/>
      <c r="F191" s="375"/>
      <c r="G191" s="375"/>
      <c r="H191" s="367"/>
      <c r="I191" s="367"/>
      <c r="J191" s="367"/>
      <c r="K191" s="367"/>
      <c r="L191" s="367"/>
      <c r="M191" s="367"/>
      <c r="N191" s="367"/>
      <c r="O191" s="367"/>
      <c r="P191" s="367"/>
      <c r="Q191" s="367"/>
      <c r="R191" s="367"/>
      <c r="S191" s="367"/>
      <c r="T191" s="367"/>
      <c r="U191" s="367"/>
      <c r="V191" s="367"/>
      <c r="W191" s="367"/>
      <c r="X191" s="367"/>
      <c r="Y191" s="367"/>
      <c r="Z191" s="367"/>
      <c r="AA191" s="367"/>
      <c r="AB191" s="367"/>
    </row>
    <row r="192" spans="2:28" ht="16.5" customHeight="1" x14ac:dyDescent="0.4">
      <c r="H192" s="66"/>
      <c r="I192" s="66"/>
      <c r="J192" s="66"/>
      <c r="K192" s="66"/>
    </row>
    <row r="193" spans="1:28" ht="16.5" customHeight="1" x14ac:dyDescent="0.4">
      <c r="B193" s="453"/>
      <c r="C193" s="454"/>
      <c r="D193" s="464"/>
      <c r="E193" s="464"/>
      <c r="F193" s="464"/>
      <c r="G193" s="455"/>
      <c r="H193" s="454"/>
      <c r="I193" s="454"/>
      <c r="J193" s="454"/>
      <c r="K193" s="456"/>
      <c r="L193" s="456"/>
      <c r="M193" s="456"/>
      <c r="N193" s="456"/>
      <c r="O193" s="456"/>
      <c r="P193" s="454"/>
      <c r="Q193" s="456"/>
      <c r="R193" s="456"/>
      <c r="S193" s="456"/>
      <c r="T193" s="456"/>
      <c r="U193" s="454"/>
      <c r="V193" s="454"/>
      <c r="W193" s="454"/>
      <c r="X193" s="454"/>
      <c r="Y193" s="454"/>
      <c r="Z193" s="454"/>
      <c r="AA193" s="454"/>
      <c r="AB193" s="454"/>
    </row>
    <row r="195" spans="1:28" ht="16.5" customHeight="1" x14ac:dyDescent="0.4">
      <c r="AB195" s="445" t="s">
        <v>766</v>
      </c>
    </row>
    <row r="196" spans="1:28" ht="16.5" customHeight="1" x14ac:dyDescent="0.4">
      <c r="A196" s="39">
        <v>7</v>
      </c>
      <c r="B196" s="447" t="s">
        <v>682</v>
      </c>
      <c r="C196" s="447" t="s">
        <v>1</v>
      </c>
      <c r="D196" s="448" t="s">
        <v>408</v>
      </c>
      <c r="E196" s="448" t="s">
        <v>643</v>
      </c>
      <c r="F196" s="459" t="s">
        <v>680</v>
      </c>
      <c r="G196" s="300" t="s">
        <v>681</v>
      </c>
      <c r="H196" s="300">
        <v>3</v>
      </c>
      <c r="I196" s="300">
        <v>4</v>
      </c>
      <c r="J196" s="300">
        <v>5</v>
      </c>
      <c r="K196" s="300">
        <v>6</v>
      </c>
      <c r="L196" s="300">
        <v>7</v>
      </c>
      <c r="M196" s="300">
        <v>8</v>
      </c>
      <c r="N196" s="300">
        <v>9</v>
      </c>
      <c r="O196" s="300">
        <v>10</v>
      </c>
      <c r="P196" s="300">
        <v>11</v>
      </c>
      <c r="Q196" s="300">
        <v>12</v>
      </c>
      <c r="R196" s="300">
        <v>13</v>
      </c>
      <c r="S196" s="300">
        <v>14</v>
      </c>
      <c r="T196" s="300">
        <v>15</v>
      </c>
      <c r="U196" s="300">
        <v>16</v>
      </c>
      <c r="V196" s="300">
        <v>17</v>
      </c>
      <c r="W196" s="300">
        <v>18</v>
      </c>
      <c r="X196" s="300">
        <v>19</v>
      </c>
      <c r="Y196" s="300">
        <v>20</v>
      </c>
      <c r="Z196" s="300">
        <v>21</v>
      </c>
      <c r="AA196" s="300">
        <v>22</v>
      </c>
      <c r="AB196" s="438" t="s">
        <v>767</v>
      </c>
    </row>
    <row r="197" spans="1:28" ht="16.5" customHeight="1" x14ac:dyDescent="0.4">
      <c r="B197" s="274">
        <v>3</v>
      </c>
      <c r="C197" s="460">
        <v>13</v>
      </c>
      <c r="D197" s="334">
        <f t="array" ref="D197:D216">TRANSPOSE(C12:V12)</f>
        <v>0</v>
      </c>
      <c r="E197" s="334">
        <f t="shared" ref="E197:E216" si="20">ROUNDDOWN($C$32*D197,0)</f>
        <v>0</v>
      </c>
      <c r="F197" s="461">
        <f t="shared" ref="F197:F216" si="21">ROUNDUP(1/C197,3)</f>
        <v>7.6999999999999999E-2</v>
      </c>
      <c r="G197" s="462">
        <f>ROUND(E197*F197,0)</f>
        <v>0</v>
      </c>
      <c r="H197" s="367"/>
      <c r="I197" s="367"/>
      <c r="J197" s="367"/>
      <c r="K197" s="367"/>
      <c r="L197" s="367"/>
      <c r="M197" s="367"/>
      <c r="N197" s="367"/>
      <c r="O197" s="367"/>
      <c r="P197" s="367"/>
      <c r="Q197" s="367"/>
      <c r="R197" s="367"/>
      <c r="S197" s="367"/>
      <c r="T197" s="367"/>
      <c r="U197" s="367"/>
      <c r="V197" s="367"/>
      <c r="W197" s="367"/>
      <c r="X197" s="367"/>
      <c r="Y197" s="367"/>
      <c r="Z197" s="367"/>
      <c r="AA197" s="367"/>
      <c r="AB197" s="367"/>
    </row>
    <row r="198" spans="1:28" ht="16.5" customHeight="1" x14ac:dyDescent="0.4">
      <c r="B198" s="274">
        <v>4</v>
      </c>
      <c r="C198" s="460">
        <v>13</v>
      </c>
      <c r="D198" s="334">
        <v>0</v>
      </c>
      <c r="E198" s="334">
        <f t="shared" si="20"/>
        <v>0</v>
      </c>
      <c r="F198" s="461">
        <f t="shared" si="21"/>
        <v>7.6999999999999999E-2</v>
      </c>
      <c r="G198" s="462">
        <f t="shared" ref="G198:G216" si="22">ROUND(E198*F198,0)</f>
        <v>0</v>
      </c>
      <c r="H198" s="367"/>
      <c r="I198" s="367"/>
      <c r="J198" s="367"/>
      <c r="K198" s="367"/>
      <c r="L198" s="367"/>
      <c r="M198" s="367"/>
      <c r="N198" s="367"/>
      <c r="O198" s="367"/>
      <c r="P198" s="367"/>
      <c r="Q198" s="367"/>
      <c r="R198" s="367"/>
      <c r="S198" s="367"/>
      <c r="T198" s="367"/>
      <c r="U198" s="367"/>
      <c r="V198" s="367"/>
      <c r="W198" s="367"/>
      <c r="X198" s="367"/>
      <c r="Y198" s="367"/>
      <c r="Z198" s="367"/>
      <c r="AA198" s="367"/>
      <c r="AB198" s="367"/>
    </row>
    <row r="199" spans="1:28" ht="16.5" customHeight="1" x14ac:dyDescent="0.4">
      <c r="B199" s="274">
        <v>5</v>
      </c>
      <c r="C199" s="460">
        <v>13</v>
      </c>
      <c r="D199" s="334">
        <v>0</v>
      </c>
      <c r="E199" s="334">
        <f t="shared" si="20"/>
        <v>0</v>
      </c>
      <c r="F199" s="461">
        <f t="shared" si="21"/>
        <v>7.6999999999999999E-2</v>
      </c>
      <c r="G199" s="462">
        <f t="shared" si="22"/>
        <v>0</v>
      </c>
      <c r="H199" s="367"/>
      <c r="I199" s="367"/>
      <c r="J199" s="367"/>
      <c r="K199" s="367"/>
      <c r="L199" s="367"/>
      <c r="M199" s="367"/>
      <c r="N199" s="367"/>
      <c r="O199" s="367"/>
      <c r="P199" s="367"/>
      <c r="Q199" s="367"/>
      <c r="R199" s="367"/>
      <c r="S199" s="367"/>
      <c r="T199" s="367"/>
      <c r="U199" s="367"/>
      <c r="V199" s="367"/>
      <c r="W199" s="367"/>
      <c r="X199" s="367"/>
      <c r="Y199" s="367"/>
      <c r="Z199" s="367"/>
      <c r="AA199" s="367"/>
      <c r="AB199" s="367"/>
    </row>
    <row r="200" spans="1:28" ht="16.5" customHeight="1" x14ac:dyDescent="0.4">
      <c r="B200" s="274">
        <v>6</v>
      </c>
      <c r="C200" s="460">
        <v>13</v>
      </c>
      <c r="D200" s="334">
        <v>0</v>
      </c>
      <c r="E200" s="334">
        <f t="shared" si="20"/>
        <v>0</v>
      </c>
      <c r="F200" s="461">
        <f t="shared" si="21"/>
        <v>7.6999999999999999E-2</v>
      </c>
      <c r="G200" s="462">
        <f t="shared" si="22"/>
        <v>0</v>
      </c>
      <c r="H200" s="367"/>
      <c r="I200" s="367"/>
      <c r="J200" s="367"/>
      <c r="K200" s="367"/>
      <c r="L200" s="367"/>
      <c r="M200" s="367"/>
      <c r="N200" s="367"/>
      <c r="O200" s="367"/>
      <c r="P200" s="367"/>
      <c r="Q200" s="367"/>
      <c r="R200" s="367"/>
      <c r="S200" s="367"/>
      <c r="T200" s="367"/>
      <c r="U200" s="367"/>
      <c r="V200" s="367"/>
      <c r="W200" s="367"/>
      <c r="X200" s="367"/>
      <c r="Y200" s="367"/>
      <c r="Z200" s="367"/>
      <c r="AA200" s="367"/>
      <c r="AB200" s="367"/>
    </row>
    <row r="201" spans="1:28" ht="16.5" customHeight="1" x14ac:dyDescent="0.4">
      <c r="B201" s="274">
        <v>7</v>
      </c>
      <c r="C201" s="460">
        <v>13</v>
      </c>
      <c r="D201" s="334">
        <v>0</v>
      </c>
      <c r="E201" s="334">
        <f t="shared" si="20"/>
        <v>0</v>
      </c>
      <c r="F201" s="461">
        <f t="shared" si="21"/>
        <v>7.6999999999999999E-2</v>
      </c>
      <c r="G201" s="462">
        <f t="shared" si="22"/>
        <v>0</v>
      </c>
      <c r="H201" s="367"/>
      <c r="I201" s="367"/>
      <c r="J201" s="367"/>
      <c r="K201" s="367"/>
      <c r="L201" s="367"/>
      <c r="M201" s="367"/>
      <c r="N201" s="367"/>
      <c r="O201" s="367"/>
      <c r="P201" s="367"/>
      <c r="Q201" s="367"/>
      <c r="R201" s="367"/>
      <c r="S201" s="367"/>
      <c r="T201" s="367"/>
      <c r="U201" s="367"/>
      <c r="V201" s="367"/>
      <c r="W201" s="367"/>
      <c r="X201" s="367"/>
      <c r="Y201" s="367"/>
      <c r="Z201" s="367"/>
      <c r="AA201" s="367"/>
      <c r="AB201" s="367"/>
    </row>
    <row r="202" spans="1:28" ht="16.5" customHeight="1" x14ac:dyDescent="0.4">
      <c r="B202" s="274">
        <v>8</v>
      </c>
      <c r="C202" s="460">
        <v>13</v>
      </c>
      <c r="D202" s="334">
        <v>0</v>
      </c>
      <c r="E202" s="334">
        <f t="shared" si="20"/>
        <v>0</v>
      </c>
      <c r="F202" s="461">
        <f t="shared" si="21"/>
        <v>7.6999999999999999E-2</v>
      </c>
      <c r="G202" s="462">
        <f t="shared" si="22"/>
        <v>0</v>
      </c>
      <c r="H202" s="367"/>
      <c r="I202" s="367"/>
      <c r="J202" s="367"/>
      <c r="K202" s="367"/>
      <c r="L202" s="367"/>
      <c r="M202" s="367"/>
      <c r="N202" s="367"/>
      <c r="O202" s="367"/>
      <c r="P202" s="367"/>
      <c r="Q202" s="367"/>
      <c r="R202" s="367"/>
      <c r="S202" s="367"/>
      <c r="T202" s="367"/>
      <c r="U202" s="367"/>
      <c r="V202" s="367"/>
      <c r="W202" s="367"/>
      <c r="X202" s="367"/>
      <c r="Y202" s="367"/>
      <c r="Z202" s="367"/>
      <c r="AA202" s="367"/>
      <c r="AB202" s="367"/>
    </row>
    <row r="203" spans="1:28" ht="16.5" customHeight="1" x14ac:dyDescent="0.4">
      <c r="B203" s="274">
        <v>9</v>
      </c>
      <c r="C203" s="460">
        <v>13</v>
      </c>
      <c r="D203" s="334">
        <v>0</v>
      </c>
      <c r="E203" s="334">
        <f t="shared" si="20"/>
        <v>0</v>
      </c>
      <c r="F203" s="461">
        <f t="shared" si="21"/>
        <v>7.6999999999999999E-2</v>
      </c>
      <c r="G203" s="462">
        <f t="shared" si="22"/>
        <v>0</v>
      </c>
      <c r="H203" s="367"/>
      <c r="I203" s="367"/>
      <c r="J203" s="367"/>
      <c r="K203" s="367"/>
      <c r="L203" s="367"/>
      <c r="M203" s="367"/>
      <c r="N203" s="367"/>
      <c r="O203" s="367"/>
      <c r="P203" s="367"/>
      <c r="Q203" s="367"/>
      <c r="R203" s="367"/>
      <c r="S203" s="367"/>
      <c r="T203" s="367"/>
      <c r="U203" s="367"/>
      <c r="V203" s="367"/>
      <c r="W203" s="367"/>
      <c r="X203" s="367"/>
      <c r="Y203" s="367"/>
      <c r="Z203" s="367"/>
      <c r="AA203" s="367"/>
      <c r="AB203" s="367"/>
    </row>
    <row r="204" spans="1:28" ht="16.5" customHeight="1" x14ac:dyDescent="0.4">
      <c r="B204" s="274">
        <v>10</v>
      </c>
      <c r="C204" s="460">
        <v>13</v>
      </c>
      <c r="D204" s="334">
        <v>0</v>
      </c>
      <c r="E204" s="334">
        <f t="shared" si="20"/>
        <v>0</v>
      </c>
      <c r="F204" s="461">
        <f t="shared" si="21"/>
        <v>7.6999999999999999E-2</v>
      </c>
      <c r="G204" s="462">
        <f t="shared" si="22"/>
        <v>0</v>
      </c>
      <c r="H204" s="367"/>
      <c r="I204" s="367"/>
      <c r="J204" s="367"/>
      <c r="K204" s="367"/>
      <c r="L204" s="367"/>
      <c r="M204" s="367"/>
      <c r="N204" s="367"/>
      <c r="O204" s="367"/>
      <c r="P204" s="367"/>
      <c r="Q204" s="367"/>
      <c r="R204" s="367"/>
      <c r="S204" s="367"/>
      <c r="T204" s="367"/>
      <c r="U204" s="367"/>
      <c r="V204" s="367"/>
      <c r="W204" s="367"/>
      <c r="X204" s="367"/>
      <c r="Y204" s="367"/>
      <c r="Z204" s="367"/>
      <c r="AA204" s="367"/>
      <c r="AB204" s="367"/>
    </row>
    <row r="205" spans="1:28" ht="16.5" customHeight="1" x14ac:dyDescent="0.4">
      <c r="B205" s="274">
        <v>11</v>
      </c>
      <c r="C205" s="460">
        <v>13</v>
      </c>
      <c r="D205" s="334">
        <v>0</v>
      </c>
      <c r="E205" s="334">
        <f t="shared" si="20"/>
        <v>0</v>
      </c>
      <c r="F205" s="461">
        <f t="shared" si="21"/>
        <v>7.6999999999999999E-2</v>
      </c>
      <c r="G205" s="462">
        <f t="shared" si="22"/>
        <v>0</v>
      </c>
      <c r="H205" s="367"/>
      <c r="I205" s="367"/>
      <c r="J205" s="367"/>
      <c r="K205" s="367"/>
      <c r="L205" s="367"/>
      <c r="M205" s="367"/>
      <c r="N205" s="367"/>
      <c r="O205" s="367"/>
      <c r="P205" s="367"/>
      <c r="Q205" s="367"/>
      <c r="R205" s="367"/>
      <c r="S205" s="367"/>
      <c r="T205" s="367"/>
      <c r="U205" s="367"/>
      <c r="V205" s="367"/>
      <c r="W205" s="367"/>
      <c r="X205" s="367"/>
      <c r="Y205" s="367"/>
      <c r="Z205" s="367"/>
      <c r="AA205" s="367"/>
      <c r="AB205" s="367"/>
    </row>
    <row r="206" spans="1:28" ht="16.5" customHeight="1" x14ac:dyDescent="0.4">
      <c r="B206" s="274">
        <v>12</v>
      </c>
      <c r="C206" s="460">
        <v>13</v>
      </c>
      <c r="D206" s="334">
        <v>0</v>
      </c>
      <c r="E206" s="334">
        <f t="shared" si="20"/>
        <v>0</v>
      </c>
      <c r="F206" s="461">
        <f t="shared" si="21"/>
        <v>7.6999999999999999E-2</v>
      </c>
      <c r="G206" s="462">
        <f t="shared" si="22"/>
        <v>0</v>
      </c>
      <c r="H206" s="367"/>
      <c r="I206" s="367"/>
      <c r="J206" s="367"/>
      <c r="K206" s="367"/>
      <c r="L206" s="367"/>
      <c r="M206" s="367"/>
      <c r="N206" s="367"/>
      <c r="O206" s="367"/>
      <c r="P206" s="367"/>
      <c r="Q206" s="367"/>
      <c r="R206" s="367"/>
      <c r="S206" s="367"/>
      <c r="T206" s="367"/>
      <c r="U206" s="367"/>
      <c r="V206" s="367"/>
      <c r="W206" s="367"/>
      <c r="X206" s="367"/>
      <c r="Y206" s="367"/>
      <c r="Z206" s="367"/>
      <c r="AA206" s="367"/>
      <c r="AB206" s="367"/>
    </row>
    <row r="207" spans="1:28" ht="16.5" customHeight="1" x14ac:dyDescent="0.4">
      <c r="B207" s="274">
        <v>13</v>
      </c>
      <c r="C207" s="460">
        <v>13</v>
      </c>
      <c r="D207" s="334">
        <v>0</v>
      </c>
      <c r="E207" s="334">
        <f t="shared" si="20"/>
        <v>0</v>
      </c>
      <c r="F207" s="461">
        <f t="shared" si="21"/>
        <v>7.6999999999999999E-2</v>
      </c>
      <c r="G207" s="462">
        <f t="shared" si="22"/>
        <v>0</v>
      </c>
      <c r="H207" s="367"/>
      <c r="I207" s="367"/>
      <c r="J207" s="367"/>
      <c r="K207" s="367"/>
      <c r="L207" s="367"/>
      <c r="M207" s="367"/>
      <c r="N207" s="367"/>
      <c r="O207" s="367"/>
      <c r="P207" s="367"/>
      <c r="Q207" s="367"/>
      <c r="R207" s="367"/>
      <c r="S207" s="367"/>
      <c r="T207" s="367"/>
      <c r="U207" s="367"/>
      <c r="V207" s="367"/>
      <c r="W207" s="367"/>
      <c r="X207" s="367"/>
      <c r="Y207" s="367"/>
      <c r="Z207" s="367"/>
      <c r="AA207" s="367"/>
      <c r="AB207" s="367"/>
    </row>
    <row r="208" spans="1:28" ht="16.5" customHeight="1" x14ac:dyDescent="0.4">
      <c r="B208" s="274">
        <v>14</v>
      </c>
      <c r="C208" s="460">
        <v>13</v>
      </c>
      <c r="D208" s="334">
        <v>0</v>
      </c>
      <c r="E208" s="334">
        <f t="shared" si="20"/>
        <v>0</v>
      </c>
      <c r="F208" s="461">
        <f t="shared" si="21"/>
        <v>7.6999999999999999E-2</v>
      </c>
      <c r="G208" s="462">
        <f t="shared" si="22"/>
        <v>0</v>
      </c>
      <c r="H208" s="367"/>
      <c r="I208" s="367"/>
      <c r="J208" s="367"/>
      <c r="K208" s="367"/>
      <c r="L208" s="367"/>
      <c r="M208" s="367"/>
      <c r="N208" s="367"/>
      <c r="O208" s="367"/>
      <c r="P208" s="367"/>
      <c r="Q208" s="367"/>
      <c r="R208" s="367"/>
      <c r="S208" s="367"/>
      <c r="T208" s="367"/>
      <c r="U208" s="367"/>
      <c r="V208" s="367"/>
      <c r="W208" s="367"/>
      <c r="X208" s="367"/>
      <c r="Y208" s="367"/>
      <c r="Z208" s="367"/>
      <c r="AA208" s="367"/>
      <c r="AB208" s="367"/>
    </row>
    <row r="209" spans="1:28" ht="16.5" customHeight="1" x14ac:dyDescent="0.4">
      <c r="B209" s="274">
        <v>15</v>
      </c>
      <c r="C209" s="460">
        <v>13</v>
      </c>
      <c r="D209" s="334">
        <v>0</v>
      </c>
      <c r="E209" s="334">
        <f t="shared" si="20"/>
        <v>0</v>
      </c>
      <c r="F209" s="461">
        <f t="shared" si="21"/>
        <v>7.6999999999999999E-2</v>
      </c>
      <c r="G209" s="462">
        <f t="shared" si="22"/>
        <v>0</v>
      </c>
      <c r="H209" s="367"/>
      <c r="I209" s="367"/>
      <c r="J209" s="367"/>
      <c r="K209" s="367"/>
      <c r="L209" s="367"/>
      <c r="M209" s="367"/>
      <c r="N209" s="367"/>
      <c r="O209" s="367"/>
      <c r="P209" s="367"/>
      <c r="Q209" s="367"/>
      <c r="R209" s="367"/>
      <c r="S209" s="367"/>
      <c r="T209" s="367"/>
      <c r="U209" s="367"/>
      <c r="V209" s="367"/>
      <c r="W209" s="367"/>
      <c r="X209" s="367"/>
      <c r="Y209" s="367"/>
      <c r="Z209" s="367"/>
      <c r="AA209" s="367"/>
      <c r="AB209" s="367"/>
    </row>
    <row r="210" spans="1:28" ht="16.5" customHeight="1" x14ac:dyDescent="0.4">
      <c r="B210" s="274">
        <v>16</v>
      </c>
      <c r="C210" s="460">
        <v>13</v>
      </c>
      <c r="D210" s="334">
        <v>0</v>
      </c>
      <c r="E210" s="334">
        <f t="shared" si="20"/>
        <v>0</v>
      </c>
      <c r="F210" s="461">
        <f t="shared" si="21"/>
        <v>7.6999999999999999E-2</v>
      </c>
      <c r="G210" s="462">
        <f t="shared" si="22"/>
        <v>0</v>
      </c>
      <c r="H210" s="367"/>
      <c r="I210" s="367"/>
      <c r="J210" s="367"/>
      <c r="K210" s="367"/>
      <c r="L210" s="367"/>
      <c r="M210" s="367"/>
      <c r="N210" s="367"/>
      <c r="O210" s="367"/>
      <c r="P210" s="367"/>
      <c r="Q210" s="367"/>
      <c r="R210" s="367"/>
      <c r="S210" s="367"/>
      <c r="T210" s="367"/>
      <c r="U210" s="367"/>
      <c r="V210" s="367"/>
      <c r="W210" s="367"/>
      <c r="X210" s="367"/>
      <c r="Y210" s="367"/>
      <c r="Z210" s="367"/>
      <c r="AA210" s="367"/>
      <c r="AB210" s="367"/>
    </row>
    <row r="211" spans="1:28" ht="16.5" customHeight="1" x14ac:dyDescent="0.4">
      <c r="B211" s="274">
        <v>17</v>
      </c>
      <c r="C211" s="460">
        <v>13</v>
      </c>
      <c r="D211" s="334">
        <v>0</v>
      </c>
      <c r="E211" s="334">
        <f t="shared" si="20"/>
        <v>0</v>
      </c>
      <c r="F211" s="461">
        <f t="shared" si="21"/>
        <v>7.6999999999999999E-2</v>
      </c>
      <c r="G211" s="462">
        <f t="shared" si="22"/>
        <v>0</v>
      </c>
      <c r="H211" s="367"/>
      <c r="I211" s="367"/>
      <c r="J211" s="367"/>
      <c r="K211" s="367"/>
      <c r="L211" s="367"/>
      <c r="M211" s="367"/>
      <c r="N211" s="367"/>
      <c r="O211" s="367"/>
      <c r="P211" s="367"/>
      <c r="Q211" s="367"/>
      <c r="R211" s="367"/>
      <c r="S211" s="367"/>
      <c r="T211" s="367"/>
      <c r="U211" s="367"/>
      <c r="V211" s="367"/>
      <c r="W211" s="367"/>
      <c r="X211" s="367"/>
      <c r="Y211" s="367"/>
      <c r="Z211" s="367"/>
      <c r="AA211" s="367"/>
      <c r="AB211" s="367"/>
    </row>
    <row r="212" spans="1:28" ht="16.5" customHeight="1" x14ac:dyDescent="0.4">
      <c r="B212" s="274">
        <v>18</v>
      </c>
      <c r="C212" s="460">
        <v>13</v>
      </c>
      <c r="D212" s="334">
        <v>0</v>
      </c>
      <c r="E212" s="334">
        <f t="shared" si="20"/>
        <v>0</v>
      </c>
      <c r="F212" s="461">
        <f t="shared" si="21"/>
        <v>7.6999999999999999E-2</v>
      </c>
      <c r="G212" s="462">
        <f t="shared" si="22"/>
        <v>0</v>
      </c>
      <c r="H212" s="367"/>
      <c r="I212" s="367"/>
      <c r="J212" s="367"/>
      <c r="K212" s="367"/>
      <c r="L212" s="367"/>
      <c r="M212" s="367"/>
      <c r="N212" s="367"/>
      <c r="O212" s="367"/>
      <c r="P212" s="367"/>
      <c r="Q212" s="367"/>
      <c r="R212" s="367"/>
      <c r="S212" s="367"/>
      <c r="T212" s="367"/>
      <c r="U212" s="367"/>
      <c r="V212" s="367"/>
      <c r="W212" s="367"/>
      <c r="X212" s="367"/>
      <c r="Y212" s="367"/>
      <c r="Z212" s="367"/>
      <c r="AA212" s="367"/>
      <c r="AB212" s="367"/>
    </row>
    <row r="213" spans="1:28" ht="16.5" customHeight="1" x14ac:dyDescent="0.4">
      <c r="B213" s="274">
        <v>19</v>
      </c>
      <c r="C213" s="460">
        <v>13</v>
      </c>
      <c r="D213" s="334">
        <v>0</v>
      </c>
      <c r="E213" s="334">
        <f t="shared" si="20"/>
        <v>0</v>
      </c>
      <c r="F213" s="461">
        <f t="shared" si="21"/>
        <v>7.6999999999999999E-2</v>
      </c>
      <c r="G213" s="462">
        <f t="shared" si="22"/>
        <v>0</v>
      </c>
      <c r="H213" s="367"/>
      <c r="I213" s="367"/>
      <c r="J213" s="367"/>
      <c r="K213" s="367"/>
      <c r="L213" s="367"/>
      <c r="M213" s="367"/>
      <c r="N213" s="367"/>
      <c r="O213" s="367"/>
      <c r="P213" s="367"/>
      <c r="Q213" s="367"/>
      <c r="R213" s="367"/>
      <c r="S213" s="367"/>
      <c r="T213" s="367"/>
      <c r="U213" s="367"/>
      <c r="V213" s="367"/>
      <c r="W213" s="367"/>
      <c r="X213" s="367"/>
      <c r="Y213" s="367"/>
      <c r="Z213" s="367"/>
      <c r="AA213" s="367"/>
      <c r="AB213" s="367"/>
    </row>
    <row r="214" spans="1:28" ht="16.5" customHeight="1" x14ac:dyDescent="0.4">
      <c r="B214" s="274">
        <v>20</v>
      </c>
      <c r="C214" s="460">
        <v>13</v>
      </c>
      <c r="D214" s="334">
        <v>0</v>
      </c>
      <c r="E214" s="334">
        <f t="shared" si="20"/>
        <v>0</v>
      </c>
      <c r="F214" s="461">
        <f t="shared" si="21"/>
        <v>7.6999999999999999E-2</v>
      </c>
      <c r="G214" s="462">
        <f t="shared" si="22"/>
        <v>0</v>
      </c>
      <c r="H214" s="367"/>
      <c r="I214" s="367"/>
      <c r="J214" s="367"/>
      <c r="K214" s="367"/>
      <c r="L214" s="367"/>
      <c r="M214" s="367"/>
      <c r="N214" s="367"/>
      <c r="O214" s="367"/>
      <c r="P214" s="367"/>
      <c r="Q214" s="367"/>
      <c r="R214" s="367"/>
      <c r="S214" s="367"/>
      <c r="T214" s="367"/>
      <c r="U214" s="367"/>
      <c r="V214" s="367"/>
      <c r="W214" s="367"/>
      <c r="X214" s="367"/>
      <c r="Y214" s="367"/>
      <c r="Z214" s="367"/>
      <c r="AA214" s="367"/>
      <c r="AB214" s="367"/>
    </row>
    <row r="215" spans="1:28" ht="16.5" customHeight="1" x14ac:dyDescent="0.4">
      <c r="B215" s="274">
        <v>21</v>
      </c>
      <c r="C215" s="460">
        <v>13</v>
      </c>
      <c r="D215" s="334">
        <v>0</v>
      </c>
      <c r="E215" s="334">
        <f t="shared" si="20"/>
        <v>0</v>
      </c>
      <c r="F215" s="461">
        <f t="shared" si="21"/>
        <v>7.6999999999999999E-2</v>
      </c>
      <c r="G215" s="462">
        <f t="shared" si="22"/>
        <v>0</v>
      </c>
      <c r="H215" s="367"/>
      <c r="I215" s="367"/>
      <c r="J215" s="367"/>
      <c r="K215" s="367"/>
      <c r="L215" s="367"/>
      <c r="M215" s="367"/>
      <c r="N215" s="367"/>
      <c r="O215" s="367"/>
      <c r="P215" s="367"/>
      <c r="Q215" s="367"/>
      <c r="R215" s="367"/>
      <c r="S215" s="367"/>
      <c r="T215" s="367"/>
      <c r="U215" s="367"/>
      <c r="V215" s="367"/>
      <c r="W215" s="367"/>
      <c r="X215" s="367"/>
      <c r="Y215" s="367"/>
      <c r="Z215" s="367"/>
      <c r="AA215" s="367"/>
      <c r="AB215" s="367"/>
    </row>
    <row r="216" spans="1:28" ht="16.5" customHeight="1" x14ac:dyDescent="0.4">
      <c r="B216" s="274">
        <v>22</v>
      </c>
      <c r="C216" s="460">
        <v>13</v>
      </c>
      <c r="D216" s="334">
        <v>0</v>
      </c>
      <c r="E216" s="334">
        <f t="shared" si="20"/>
        <v>0</v>
      </c>
      <c r="F216" s="461">
        <f t="shared" si="21"/>
        <v>7.6999999999999999E-2</v>
      </c>
      <c r="G216" s="462">
        <f t="shared" si="22"/>
        <v>0</v>
      </c>
      <c r="H216" s="367"/>
      <c r="I216" s="367"/>
      <c r="J216" s="367"/>
      <c r="K216" s="367"/>
      <c r="L216" s="367"/>
      <c r="M216" s="367"/>
      <c r="N216" s="367"/>
      <c r="O216" s="367"/>
      <c r="P216" s="367"/>
      <c r="Q216" s="367"/>
      <c r="R216" s="367"/>
      <c r="S216" s="367"/>
      <c r="T216" s="367"/>
      <c r="U216" s="367"/>
      <c r="V216" s="367"/>
      <c r="W216" s="367"/>
      <c r="X216" s="367"/>
      <c r="Y216" s="367"/>
      <c r="Z216" s="367"/>
      <c r="AA216" s="367"/>
      <c r="AB216" s="367"/>
    </row>
    <row r="217" spans="1:28" ht="16.5" customHeight="1" x14ac:dyDescent="0.4">
      <c r="B217" s="457" t="s">
        <v>735</v>
      </c>
      <c r="C217" s="375"/>
      <c r="D217" s="375"/>
      <c r="E217" s="375"/>
      <c r="F217" s="375"/>
      <c r="G217" s="375"/>
      <c r="H217" s="367"/>
      <c r="I217" s="367"/>
      <c r="J217" s="367"/>
      <c r="K217" s="367"/>
      <c r="L217" s="367"/>
      <c r="M217" s="367"/>
      <c r="N217" s="367"/>
      <c r="O217" s="367"/>
      <c r="P217" s="367"/>
      <c r="Q217" s="367"/>
      <c r="R217" s="367"/>
      <c r="S217" s="367"/>
      <c r="T217" s="367"/>
      <c r="U217" s="367"/>
      <c r="V217" s="367"/>
      <c r="W217" s="367"/>
      <c r="X217" s="367"/>
      <c r="Y217" s="367"/>
      <c r="Z217" s="367"/>
      <c r="AA217" s="367"/>
      <c r="AB217" s="367"/>
    </row>
    <row r="218" spans="1:28" ht="16.5" customHeight="1" x14ac:dyDescent="0.4">
      <c r="B218" s="457" t="s">
        <v>736</v>
      </c>
      <c r="C218" s="375"/>
      <c r="D218" s="375"/>
      <c r="E218" s="375"/>
      <c r="F218" s="375"/>
      <c r="G218" s="375"/>
      <c r="H218" s="367"/>
      <c r="I218" s="367"/>
      <c r="J218" s="367"/>
      <c r="K218" s="367"/>
      <c r="L218" s="367"/>
      <c r="M218" s="367"/>
      <c r="N218" s="367"/>
      <c r="O218" s="367"/>
      <c r="P218" s="367"/>
      <c r="Q218" s="367"/>
      <c r="R218" s="367"/>
      <c r="S218" s="367"/>
      <c r="T218" s="367"/>
      <c r="U218" s="367"/>
      <c r="V218" s="367"/>
      <c r="W218" s="367"/>
      <c r="X218" s="367"/>
      <c r="Y218" s="367"/>
      <c r="Z218" s="367"/>
      <c r="AA218" s="367"/>
      <c r="AB218" s="367"/>
    </row>
    <row r="219" spans="1:28" ht="16.5" customHeight="1" x14ac:dyDescent="0.4">
      <c r="H219" s="66"/>
      <c r="I219" s="66"/>
      <c r="J219" s="66"/>
      <c r="K219" s="66"/>
    </row>
    <row r="220" spans="1:28" ht="16.5" customHeight="1" x14ac:dyDescent="0.4">
      <c r="B220" s="453"/>
      <c r="C220" s="454"/>
      <c r="D220" s="464"/>
      <c r="E220" s="464"/>
      <c r="F220" s="464"/>
      <c r="G220" s="455"/>
      <c r="H220" s="454"/>
      <c r="I220" s="454"/>
      <c r="J220" s="454"/>
      <c r="K220" s="456"/>
      <c r="L220" s="456"/>
      <c r="M220" s="456"/>
      <c r="N220" s="456"/>
      <c r="O220" s="456"/>
      <c r="P220" s="454"/>
      <c r="Q220" s="456"/>
      <c r="R220" s="456"/>
      <c r="S220" s="456"/>
      <c r="T220" s="456"/>
      <c r="U220" s="454"/>
      <c r="V220" s="454"/>
      <c r="W220" s="454"/>
      <c r="X220" s="454"/>
      <c r="Y220" s="454"/>
      <c r="Z220" s="454"/>
      <c r="AA220" s="454"/>
      <c r="AB220" s="454"/>
    </row>
    <row r="222" spans="1:28" ht="16.5" customHeight="1" x14ac:dyDescent="0.4">
      <c r="AB222" s="445" t="s">
        <v>766</v>
      </c>
    </row>
    <row r="223" spans="1:28" ht="16.5" customHeight="1" x14ac:dyDescent="0.4">
      <c r="A223" s="39">
        <v>8</v>
      </c>
      <c r="B223" s="447" t="s">
        <v>682</v>
      </c>
      <c r="C223" s="447" t="s">
        <v>1</v>
      </c>
      <c r="D223" s="448" t="s">
        <v>408</v>
      </c>
      <c r="E223" s="448" t="s">
        <v>643</v>
      </c>
      <c r="F223" s="459" t="s">
        <v>680</v>
      </c>
      <c r="G223" s="300" t="s">
        <v>681</v>
      </c>
      <c r="H223" s="300">
        <v>3</v>
      </c>
      <c r="I223" s="300">
        <v>4</v>
      </c>
      <c r="J223" s="300">
        <v>5</v>
      </c>
      <c r="K223" s="300">
        <v>6</v>
      </c>
      <c r="L223" s="300">
        <v>7</v>
      </c>
      <c r="M223" s="300">
        <v>8</v>
      </c>
      <c r="N223" s="300">
        <v>9</v>
      </c>
      <c r="O223" s="300">
        <v>10</v>
      </c>
      <c r="P223" s="300">
        <v>11</v>
      </c>
      <c r="Q223" s="300">
        <v>12</v>
      </c>
      <c r="R223" s="300">
        <v>13</v>
      </c>
      <c r="S223" s="300">
        <v>14</v>
      </c>
      <c r="T223" s="300">
        <v>15</v>
      </c>
      <c r="U223" s="300">
        <v>16</v>
      </c>
      <c r="V223" s="300">
        <v>17</v>
      </c>
      <c r="W223" s="300">
        <v>18</v>
      </c>
      <c r="X223" s="300">
        <v>19</v>
      </c>
      <c r="Y223" s="300">
        <v>20</v>
      </c>
      <c r="Z223" s="300">
        <v>21</v>
      </c>
      <c r="AA223" s="300">
        <v>22</v>
      </c>
      <c r="AB223" s="438" t="s">
        <v>767</v>
      </c>
    </row>
    <row r="224" spans="1:28" ht="16.5" customHeight="1" x14ac:dyDescent="0.4">
      <c r="B224" s="274">
        <v>3</v>
      </c>
      <c r="C224" s="460">
        <v>15</v>
      </c>
      <c r="D224" s="334">
        <f t="array" ref="D224:D243">TRANSPOSE(C13:V13)</f>
        <v>0</v>
      </c>
      <c r="E224" s="334">
        <f t="shared" ref="E224:E243" si="23">ROUNDDOWN($C$32*D224,0)</f>
        <v>0</v>
      </c>
      <c r="F224" s="461">
        <f t="shared" ref="F224:F243" si="24">ROUNDUP(1/C224,3)</f>
        <v>6.7000000000000004E-2</v>
      </c>
      <c r="G224" s="462">
        <f>ROUND(E224*F224,0)</f>
        <v>0</v>
      </c>
      <c r="H224" s="367"/>
      <c r="I224" s="367"/>
      <c r="J224" s="367"/>
      <c r="K224" s="367"/>
      <c r="L224" s="367"/>
      <c r="M224" s="367"/>
      <c r="N224" s="367"/>
      <c r="O224" s="367"/>
      <c r="P224" s="367"/>
      <c r="Q224" s="367"/>
      <c r="R224" s="367"/>
      <c r="S224" s="367"/>
      <c r="T224" s="367"/>
      <c r="U224" s="367"/>
      <c r="V224" s="367"/>
      <c r="W224" s="367"/>
      <c r="X224" s="367"/>
      <c r="Y224" s="367"/>
      <c r="Z224" s="367"/>
      <c r="AA224" s="367"/>
      <c r="AB224" s="367"/>
    </row>
    <row r="225" spans="2:28" ht="16.5" customHeight="1" x14ac:dyDescent="0.4">
      <c r="B225" s="274">
        <v>4</v>
      </c>
      <c r="C225" s="460">
        <v>15</v>
      </c>
      <c r="D225" s="334">
        <v>0</v>
      </c>
      <c r="E225" s="334">
        <f t="shared" si="23"/>
        <v>0</v>
      </c>
      <c r="F225" s="461">
        <f t="shared" si="24"/>
        <v>6.7000000000000004E-2</v>
      </c>
      <c r="G225" s="462">
        <f t="shared" ref="G225:G243" si="25">ROUND(E225*F225,0)</f>
        <v>0</v>
      </c>
      <c r="H225" s="367"/>
      <c r="I225" s="367"/>
      <c r="J225" s="367"/>
      <c r="K225" s="367"/>
      <c r="L225" s="367"/>
      <c r="M225" s="367"/>
      <c r="N225" s="367"/>
      <c r="O225" s="367"/>
      <c r="P225" s="367"/>
      <c r="Q225" s="367"/>
      <c r="R225" s="367"/>
      <c r="S225" s="367"/>
      <c r="T225" s="367"/>
      <c r="U225" s="367"/>
      <c r="V225" s="367"/>
      <c r="W225" s="367"/>
      <c r="X225" s="367"/>
      <c r="Y225" s="367"/>
      <c r="Z225" s="367"/>
      <c r="AA225" s="367"/>
      <c r="AB225" s="367"/>
    </row>
    <row r="226" spans="2:28" ht="16.5" customHeight="1" x14ac:dyDescent="0.4">
      <c r="B226" s="274">
        <v>5</v>
      </c>
      <c r="C226" s="460">
        <v>15</v>
      </c>
      <c r="D226" s="334">
        <v>0</v>
      </c>
      <c r="E226" s="334">
        <f t="shared" si="23"/>
        <v>0</v>
      </c>
      <c r="F226" s="461">
        <f t="shared" si="24"/>
        <v>6.7000000000000004E-2</v>
      </c>
      <c r="G226" s="462">
        <f t="shared" si="25"/>
        <v>0</v>
      </c>
      <c r="H226" s="367"/>
      <c r="I226" s="367"/>
      <c r="J226" s="367"/>
      <c r="K226" s="367"/>
      <c r="L226" s="367"/>
      <c r="M226" s="367"/>
      <c r="N226" s="367"/>
      <c r="O226" s="367"/>
      <c r="P226" s="367"/>
      <c r="Q226" s="367"/>
      <c r="R226" s="367"/>
      <c r="S226" s="367"/>
      <c r="T226" s="367"/>
      <c r="U226" s="367"/>
      <c r="V226" s="367"/>
      <c r="W226" s="367"/>
      <c r="X226" s="367"/>
      <c r="Y226" s="367"/>
      <c r="Z226" s="367"/>
      <c r="AA226" s="367"/>
      <c r="AB226" s="367"/>
    </row>
    <row r="227" spans="2:28" ht="16.5" customHeight="1" x14ac:dyDescent="0.4">
      <c r="B227" s="274">
        <v>6</v>
      </c>
      <c r="C227" s="460">
        <v>15</v>
      </c>
      <c r="D227" s="334">
        <v>0</v>
      </c>
      <c r="E227" s="334">
        <f t="shared" si="23"/>
        <v>0</v>
      </c>
      <c r="F227" s="461">
        <f t="shared" si="24"/>
        <v>6.7000000000000004E-2</v>
      </c>
      <c r="G227" s="462">
        <f t="shared" si="25"/>
        <v>0</v>
      </c>
      <c r="H227" s="367"/>
      <c r="I227" s="367"/>
      <c r="J227" s="367"/>
      <c r="K227" s="367"/>
      <c r="L227" s="367"/>
      <c r="M227" s="367"/>
      <c r="N227" s="367"/>
      <c r="O227" s="367"/>
      <c r="P227" s="367"/>
      <c r="Q227" s="367"/>
      <c r="R227" s="367"/>
      <c r="S227" s="367"/>
      <c r="T227" s="367"/>
      <c r="U227" s="367"/>
      <c r="V227" s="367"/>
      <c r="W227" s="367"/>
      <c r="X227" s="367"/>
      <c r="Y227" s="367"/>
      <c r="Z227" s="367"/>
      <c r="AA227" s="367"/>
      <c r="AB227" s="367"/>
    </row>
    <row r="228" spans="2:28" ht="16.5" customHeight="1" x14ac:dyDescent="0.4">
      <c r="B228" s="274">
        <v>7</v>
      </c>
      <c r="C228" s="460">
        <v>15</v>
      </c>
      <c r="D228" s="334">
        <v>0</v>
      </c>
      <c r="E228" s="334">
        <f t="shared" si="23"/>
        <v>0</v>
      </c>
      <c r="F228" s="461">
        <f t="shared" si="24"/>
        <v>6.7000000000000004E-2</v>
      </c>
      <c r="G228" s="462">
        <f t="shared" si="25"/>
        <v>0</v>
      </c>
      <c r="H228" s="367"/>
      <c r="I228" s="367"/>
      <c r="J228" s="367"/>
      <c r="K228" s="367"/>
      <c r="L228" s="367"/>
      <c r="M228" s="367"/>
      <c r="N228" s="367"/>
      <c r="O228" s="367"/>
      <c r="P228" s="367"/>
      <c r="Q228" s="367"/>
      <c r="R228" s="367"/>
      <c r="S228" s="367"/>
      <c r="T228" s="367"/>
      <c r="U228" s="367"/>
      <c r="V228" s="367"/>
      <c r="W228" s="367"/>
      <c r="X228" s="367"/>
      <c r="Y228" s="367"/>
      <c r="Z228" s="367"/>
      <c r="AA228" s="367"/>
      <c r="AB228" s="367"/>
    </row>
    <row r="229" spans="2:28" ht="16.5" customHeight="1" x14ac:dyDescent="0.4">
      <c r="B229" s="274">
        <v>8</v>
      </c>
      <c r="C229" s="460">
        <v>15</v>
      </c>
      <c r="D229" s="334">
        <v>0</v>
      </c>
      <c r="E229" s="334">
        <f t="shared" si="23"/>
        <v>0</v>
      </c>
      <c r="F229" s="461">
        <f t="shared" si="24"/>
        <v>6.7000000000000004E-2</v>
      </c>
      <c r="G229" s="462">
        <f t="shared" si="25"/>
        <v>0</v>
      </c>
      <c r="H229" s="367"/>
      <c r="I229" s="367"/>
      <c r="J229" s="367"/>
      <c r="K229" s="367"/>
      <c r="L229" s="367"/>
      <c r="M229" s="367"/>
      <c r="N229" s="367"/>
      <c r="O229" s="367"/>
      <c r="P229" s="367"/>
      <c r="Q229" s="367"/>
      <c r="R229" s="367"/>
      <c r="S229" s="367"/>
      <c r="T229" s="367"/>
      <c r="U229" s="367"/>
      <c r="V229" s="367"/>
      <c r="W229" s="367"/>
      <c r="X229" s="367"/>
      <c r="Y229" s="367"/>
      <c r="Z229" s="367"/>
      <c r="AA229" s="367"/>
      <c r="AB229" s="367"/>
    </row>
    <row r="230" spans="2:28" ht="16.5" customHeight="1" x14ac:dyDescent="0.4">
      <c r="B230" s="274">
        <v>9</v>
      </c>
      <c r="C230" s="460">
        <v>15</v>
      </c>
      <c r="D230" s="334">
        <v>0</v>
      </c>
      <c r="E230" s="334">
        <f t="shared" si="23"/>
        <v>0</v>
      </c>
      <c r="F230" s="461">
        <f t="shared" si="24"/>
        <v>6.7000000000000004E-2</v>
      </c>
      <c r="G230" s="462">
        <f t="shared" si="25"/>
        <v>0</v>
      </c>
      <c r="H230" s="367"/>
      <c r="I230" s="367"/>
      <c r="J230" s="367"/>
      <c r="K230" s="367"/>
      <c r="L230" s="367"/>
      <c r="M230" s="367"/>
      <c r="N230" s="367"/>
      <c r="O230" s="367"/>
      <c r="P230" s="367"/>
      <c r="Q230" s="367"/>
      <c r="R230" s="367"/>
      <c r="S230" s="367"/>
      <c r="T230" s="367"/>
      <c r="U230" s="367"/>
      <c r="V230" s="367"/>
      <c r="W230" s="367"/>
      <c r="X230" s="367"/>
      <c r="Y230" s="367"/>
      <c r="Z230" s="367"/>
      <c r="AA230" s="367"/>
      <c r="AB230" s="367"/>
    </row>
    <row r="231" spans="2:28" ht="16.5" customHeight="1" x14ac:dyDescent="0.4">
      <c r="B231" s="274">
        <v>10</v>
      </c>
      <c r="C231" s="460">
        <v>15</v>
      </c>
      <c r="D231" s="334">
        <v>0</v>
      </c>
      <c r="E231" s="334">
        <f t="shared" si="23"/>
        <v>0</v>
      </c>
      <c r="F231" s="461">
        <f t="shared" si="24"/>
        <v>6.7000000000000004E-2</v>
      </c>
      <c r="G231" s="462">
        <f t="shared" si="25"/>
        <v>0</v>
      </c>
      <c r="H231" s="367"/>
      <c r="I231" s="367"/>
      <c r="J231" s="367"/>
      <c r="K231" s="367"/>
      <c r="L231" s="367"/>
      <c r="M231" s="367"/>
      <c r="N231" s="367"/>
      <c r="O231" s="367"/>
      <c r="P231" s="367"/>
      <c r="Q231" s="367"/>
      <c r="R231" s="367"/>
      <c r="S231" s="367"/>
      <c r="T231" s="367"/>
      <c r="U231" s="367"/>
      <c r="V231" s="367"/>
      <c r="W231" s="367"/>
      <c r="X231" s="367"/>
      <c r="Y231" s="367"/>
      <c r="Z231" s="367"/>
      <c r="AA231" s="367"/>
      <c r="AB231" s="367"/>
    </row>
    <row r="232" spans="2:28" ht="16.5" customHeight="1" x14ac:dyDescent="0.4">
      <c r="B232" s="274">
        <v>11</v>
      </c>
      <c r="C232" s="460">
        <v>15</v>
      </c>
      <c r="D232" s="334">
        <v>0</v>
      </c>
      <c r="E232" s="334">
        <f t="shared" si="23"/>
        <v>0</v>
      </c>
      <c r="F232" s="461">
        <f t="shared" si="24"/>
        <v>6.7000000000000004E-2</v>
      </c>
      <c r="G232" s="462">
        <f t="shared" si="25"/>
        <v>0</v>
      </c>
      <c r="H232" s="367"/>
      <c r="I232" s="367"/>
      <c r="J232" s="367"/>
      <c r="K232" s="367"/>
      <c r="L232" s="367"/>
      <c r="M232" s="367"/>
      <c r="N232" s="367"/>
      <c r="O232" s="367"/>
      <c r="P232" s="367"/>
      <c r="Q232" s="367"/>
      <c r="R232" s="367"/>
      <c r="S232" s="367"/>
      <c r="T232" s="367"/>
      <c r="U232" s="367"/>
      <c r="V232" s="367"/>
      <c r="W232" s="367"/>
      <c r="X232" s="367"/>
      <c r="Y232" s="367"/>
      <c r="Z232" s="367"/>
      <c r="AA232" s="367"/>
      <c r="AB232" s="367"/>
    </row>
    <row r="233" spans="2:28" ht="16.5" customHeight="1" x14ac:dyDescent="0.4">
      <c r="B233" s="274">
        <v>12</v>
      </c>
      <c r="C233" s="460">
        <v>15</v>
      </c>
      <c r="D233" s="334">
        <v>0</v>
      </c>
      <c r="E233" s="334">
        <f t="shared" si="23"/>
        <v>0</v>
      </c>
      <c r="F233" s="461">
        <f t="shared" si="24"/>
        <v>6.7000000000000004E-2</v>
      </c>
      <c r="G233" s="462">
        <f t="shared" si="25"/>
        <v>0</v>
      </c>
      <c r="H233" s="367"/>
      <c r="I233" s="367"/>
      <c r="J233" s="367"/>
      <c r="K233" s="367"/>
      <c r="L233" s="367"/>
      <c r="M233" s="367"/>
      <c r="N233" s="367"/>
      <c r="O233" s="367"/>
      <c r="P233" s="367"/>
      <c r="Q233" s="367"/>
      <c r="R233" s="367"/>
      <c r="S233" s="367"/>
      <c r="T233" s="367"/>
      <c r="U233" s="367"/>
      <c r="V233" s="367"/>
      <c r="W233" s="367"/>
      <c r="X233" s="367"/>
      <c r="Y233" s="367"/>
      <c r="Z233" s="367"/>
      <c r="AA233" s="367"/>
      <c r="AB233" s="367"/>
    </row>
    <row r="234" spans="2:28" ht="16.5" customHeight="1" x14ac:dyDescent="0.4">
      <c r="B234" s="274">
        <v>13</v>
      </c>
      <c r="C234" s="460">
        <v>15</v>
      </c>
      <c r="D234" s="334">
        <v>0</v>
      </c>
      <c r="E234" s="334">
        <f t="shared" si="23"/>
        <v>0</v>
      </c>
      <c r="F234" s="461">
        <f t="shared" si="24"/>
        <v>6.7000000000000004E-2</v>
      </c>
      <c r="G234" s="462">
        <f t="shared" si="25"/>
        <v>0</v>
      </c>
      <c r="H234" s="367"/>
      <c r="I234" s="367"/>
      <c r="J234" s="367"/>
      <c r="K234" s="367"/>
      <c r="L234" s="367"/>
      <c r="M234" s="367"/>
      <c r="N234" s="367"/>
      <c r="O234" s="367"/>
      <c r="P234" s="367"/>
      <c r="Q234" s="367"/>
      <c r="R234" s="367"/>
      <c r="S234" s="367"/>
      <c r="T234" s="367"/>
      <c r="U234" s="367"/>
      <c r="V234" s="367"/>
      <c r="W234" s="367"/>
      <c r="X234" s="367"/>
      <c r="Y234" s="367"/>
      <c r="Z234" s="367"/>
      <c r="AA234" s="367"/>
      <c r="AB234" s="367"/>
    </row>
    <row r="235" spans="2:28" ht="16.5" customHeight="1" x14ac:dyDescent="0.4">
      <c r="B235" s="274">
        <v>14</v>
      </c>
      <c r="C235" s="460">
        <v>15</v>
      </c>
      <c r="D235" s="334">
        <v>0</v>
      </c>
      <c r="E235" s="334">
        <f t="shared" si="23"/>
        <v>0</v>
      </c>
      <c r="F235" s="461">
        <f t="shared" si="24"/>
        <v>6.7000000000000004E-2</v>
      </c>
      <c r="G235" s="462">
        <f t="shared" si="25"/>
        <v>0</v>
      </c>
      <c r="H235" s="367"/>
      <c r="I235" s="367"/>
      <c r="J235" s="367"/>
      <c r="K235" s="367"/>
      <c r="L235" s="367"/>
      <c r="M235" s="367"/>
      <c r="N235" s="367"/>
      <c r="O235" s="367"/>
      <c r="P235" s="367"/>
      <c r="Q235" s="367"/>
      <c r="R235" s="367"/>
      <c r="S235" s="367"/>
      <c r="T235" s="367"/>
      <c r="U235" s="367"/>
      <c r="V235" s="367"/>
      <c r="W235" s="367"/>
      <c r="X235" s="367"/>
      <c r="Y235" s="367"/>
      <c r="Z235" s="367"/>
      <c r="AA235" s="367"/>
      <c r="AB235" s="367"/>
    </row>
    <row r="236" spans="2:28" ht="16.5" customHeight="1" x14ac:dyDescent="0.4">
      <c r="B236" s="274">
        <v>15</v>
      </c>
      <c r="C236" s="460">
        <v>15</v>
      </c>
      <c r="D236" s="334">
        <v>0</v>
      </c>
      <c r="E236" s="334">
        <f t="shared" si="23"/>
        <v>0</v>
      </c>
      <c r="F236" s="461">
        <f t="shared" si="24"/>
        <v>6.7000000000000004E-2</v>
      </c>
      <c r="G236" s="462">
        <f t="shared" si="25"/>
        <v>0</v>
      </c>
      <c r="H236" s="367"/>
      <c r="I236" s="367"/>
      <c r="J236" s="367"/>
      <c r="K236" s="367"/>
      <c r="L236" s="367"/>
      <c r="M236" s="367"/>
      <c r="N236" s="367"/>
      <c r="O236" s="367"/>
      <c r="P236" s="367"/>
      <c r="Q236" s="367"/>
      <c r="R236" s="367"/>
      <c r="S236" s="367"/>
      <c r="T236" s="367"/>
      <c r="U236" s="367"/>
      <c r="V236" s="367"/>
      <c r="W236" s="367"/>
      <c r="X236" s="367"/>
      <c r="Y236" s="367"/>
      <c r="Z236" s="367"/>
      <c r="AA236" s="367"/>
      <c r="AB236" s="367"/>
    </row>
    <row r="237" spans="2:28" ht="16.5" customHeight="1" x14ac:dyDescent="0.4">
      <c r="B237" s="274">
        <v>16</v>
      </c>
      <c r="C237" s="460">
        <v>15</v>
      </c>
      <c r="D237" s="334">
        <v>0</v>
      </c>
      <c r="E237" s="334">
        <f t="shared" si="23"/>
        <v>0</v>
      </c>
      <c r="F237" s="461">
        <f t="shared" si="24"/>
        <v>6.7000000000000004E-2</v>
      </c>
      <c r="G237" s="462">
        <f t="shared" si="25"/>
        <v>0</v>
      </c>
      <c r="H237" s="367"/>
      <c r="I237" s="367"/>
      <c r="J237" s="367"/>
      <c r="K237" s="367"/>
      <c r="L237" s="367"/>
      <c r="M237" s="367"/>
      <c r="N237" s="367"/>
      <c r="O237" s="367"/>
      <c r="P237" s="367"/>
      <c r="Q237" s="367"/>
      <c r="R237" s="367"/>
      <c r="S237" s="367"/>
      <c r="T237" s="367"/>
      <c r="U237" s="367"/>
      <c r="V237" s="367"/>
      <c r="W237" s="367"/>
      <c r="X237" s="367"/>
      <c r="Y237" s="367"/>
      <c r="Z237" s="367"/>
      <c r="AA237" s="367"/>
      <c r="AB237" s="367"/>
    </row>
    <row r="238" spans="2:28" ht="16.5" customHeight="1" x14ac:dyDescent="0.4">
      <c r="B238" s="274">
        <v>17</v>
      </c>
      <c r="C238" s="460">
        <v>15</v>
      </c>
      <c r="D238" s="334">
        <v>0</v>
      </c>
      <c r="E238" s="334">
        <f t="shared" si="23"/>
        <v>0</v>
      </c>
      <c r="F238" s="461">
        <f t="shared" si="24"/>
        <v>6.7000000000000004E-2</v>
      </c>
      <c r="G238" s="462">
        <f t="shared" si="25"/>
        <v>0</v>
      </c>
      <c r="H238" s="367"/>
      <c r="I238" s="367"/>
      <c r="J238" s="367"/>
      <c r="K238" s="367"/>
      <c r="L238" s="367"/>
      <c r="M238" s="367"/>
      <c r="N238" s="367"/>
      <c r="O238" s="367"/>
      <c r="P238" s="367"/>
      <c r="Q238" s="367"/>
      <c r="R238" s="367"/>
      <c r="S238" s="367"/>
      <c r="T238" s="367"/>
      <c r="U238" s="367"/>
      <c r="V238" s="367"/>
      <c r="W238" s="367"/>
      <c r="X238" s="367"/>
      <c r="Y238" s="367"/>
      <c r="Z238" s="367"/>
      <c r="AA238" s="367"/>
      <c r="AB238" s="367"/>
    </row>
    <row r="239" spans="2:28" ht="16.5" customHeight="1" x14ac:dyDescent="0.4">
      <c r="B239" s="274">
        <v>18</v>
      </c>
      <c r="C239" s="460">
        <v>15</v>
      </c>
      <c r="D239" s="334">
        <v>0</v>
      </c>
      <c r="E239" s="334">
        <f t="shared" si="23"/>
        <v>0</v>
      </c>
      <c r="F239" s="461">
        <f t="shared" si="24"/>
        <v>6.7000000000000004E-2</v>
      </c>
      <c r="G239" s="462">
        <f t="shared" si="25"/>
        <v>0</v>
      </c>
      <c r="H239" s="367"/>
      <c r="I239" s="367"/>
      <c r="J239" s="367"/>
      <c r="K239" s="367"/>
      <c r="L239" s="367"/>
      <c r="M239" s="367"/>
      <c r="N239" s="367"/>
      <c r="O239" s="367"/>
      <c r="P239" s="367"/>
      <c r="Q239" s="367"/>
      <c r="R239" s="367"/>
      <c r="S239" s="367"/>
      <c r="T239" s="367"/>
      <c r="U239" s="367"/>
      <c r="V239" s="367"/>
      <c r="W239" s="367"/>
      <c r="X239" s="367"/>
      <c r="Y239" s="367"/>
      <c r="Z239" s="367"/>
      <c r="AA239" s="367"/>
      <c r="AB239" s="367"/>
    </row>
    <row r="240" spans="2:28" ht="16.5" customHeight="1" x14ac:dyDescent="0.4">
      <c r="B240" s="274">
        <v>19</v>
      </c>
      <c r="C240" s="460">
        <v>15</v>
      </c>
      <c r="D240" s="334">
        <v>0</v>
      </c>
      <c r="E240" s="334">
        <f t="shared" si="23"/>
        <v>0</v>
      </c>
      <c r="F240" s="461">
        <f t="shared" si="24"/>
        <v>6.7000000000000004E-2</v>
      </c>
      <c r="G240" s="462">
        <f t="shared" si="25"/>
        <v>0</v>
      </c>
      <c r="H240" s="367"/>
      <c r="I240" s="367"/>
      <c r="J240" s="367"/>
      <c r="K240" s="367"/>
      <c r="L240" s="367"/>
      <c r="M240" s="367"/>
      <c r="N240" s="367"/>
      <c r="O240" s="367"/>
      <c r="P240" s="367"/>
      <c r="Q240" s="367"/>
      <c r="R240" s="367"/>
      <c r="S240" s="367"/>
      <c r="T240" s="367"/>
      <c r="U240" s="367"/>
      <c r="V240" s="367"/>
      <c r="W240" s="367"/>
      <c r="X240" s="367"/>
      <c r="Y240" s="367"/>
      <c r="Z240" s="367"/>
      <c r="AA240" s="367"/>
      <c r="AB240" s="367"/>
    </row>
    <row r="241" spans="1:28" ht="16.5" customHeight="1" x14ac:dyDescent="0.4">
      <c r="B241" s="274">
        <v>20</v>
      </c>
      <c r="C241" s="460">
        <v>15</v>
      </c>
      <c r="D241" s="334">
        <v>0</v>
      </c>
      <c r="E241" s="334">
        <f t="shared" si="23"/>
        <v>0</v>
      </c>
      <c r="F241" s="461">
        <f t="shared" si="24"/>
        <v>6.7000000000000004E-2</v>
      </c>
      <c r="G241" s="462">
        <f t="shared" si="25"/>
        <v>0</v>
      </c>
      <c r="H241" s="367"/>
      <c r="I241" s="367"/>
      <c r="J241" s="367"/>
      <c r="K241" s="367"/>
      <c r="L241" s="367"/>
      <c r="M241" s="367"/>
      <c r="N241" s="367"/>
      <c r="O241" s="367"/>
      <c r="P241" s="367"/>
      <c r="Q241" s="367"/>
      <c r="R241" s="367"/>
      <c r="S241" s="367"/>
      <c r="T241" s="367"/>
      <c r="U241" s="367"/>
      <c r="V241" s="367"/>
      <c r="W241" s="367"/>
      <c r="X241" s="367"/>
      <c r="Y241" s="367"/>
      <c r="Z241" s="367"/>
      <c r="AA241" s="367"/>
      <c r="AB241" s="367"/>
    </row>
    <row r="242" spans="1:28" ht="16.5" customHeight="1" x14ac:dyDescent="0.4">
      <c r="B242" s="274">
        <v>21</v>
      </c>
      <c r="C242" s="460">
        <v>15</v>
      </c>
      <c r="D242" s="334">
        <v>0</v>
      </c>
      <c r="E242" s="334">
        <f t="shared" si="23"/>
        <v>0</v>
      </c>
      <c r="F242" s="461">
        <f t="shared" si="24"/>
        <v>6.7000000000000004E-2</v>
      </c>
      <c r="G242" s="462">
        <f t="shared" si="25"/>
        <v>0</v>
      </c>
      <c r="H242" s="367"/>
      <c r="I242" s="367"/>
      <c r="J242" s="367"/>
      <c r="K242" s="367"/>
      <c r="L242" s="367"/>
      <c r="M242" s="367"/>
      <c r="N242" s="367"/>
      <c r="O242" s="367"/>
      <c r="P242" s="367"/>
      <c r="Q242" s="367"/>
      <c r="R242" s="367"/>
      <c r="S242" s="367"/>
      <c r="T242" s="367"/>
      <c r="U242" s="367"/>
      <c r="V242" s="367"/>
      <c r="W242" s="367"/>
      <c r="X242" s="367"/>
      <c r="Y242" s="367"/>
      <c r="Z242" s="367"/>
      <c r="AA242" s="367"/>
      <c r="AB242" s="367"/>
    </row>
    <row r="243" spans="1:28" ht="16.5" customHeight="1" x14ac:dyDescent="0.4">
      <c r="B243" s="274">
        <v>22</v>
      </c>
      <c r="C243" s="460">
        <v>15</v>
      </c>
      <c r="D243" s="334">
        <v>0</v>
      </c>
      <c r="E243" s="334">
        <f t="shared" si="23"/>
        <v>0</v>
      </c>
      <c r="F243" s="461">
        <f t="shared" si="24"/>
        <v>6.7000000000000004E-2</v>
      </c>
      <c r="G243" s="462">
        <f t="shared" si="25"/>
        <v>0</v>
      </c>
      <c r="H243" s="367"/>
      <c r="I243" s="367"/>
      <c r="J243" s="367"/>
      <c r="K243" s="367"/>
      <c r="L243" s="367"/>
      <c r="M243" s="367"/>
      <c r="N243" s="367"/>
      <c r="O243" s="367"/>
      <c r="P243" s="367"/>
      <c r="Q243" s="367"/>
      <c r="R243" s="367"/>
      <c r="S243" s="367"/>
      <c r="T243" s="367"/>
      <c r="U243" s="367"/>
      <c r="V243" s="367"/>
      <c r="W243" s="367"/>
      <c r="X243" s="367"/>
      <c r="Y243" s="367"/>
      <c r="Z243" s="367"/>
      <c r="AA243" s="367"/>
      <c r="AB243" s="367"/>
    </row>
    <row r="244" spans="1:28" ht="16.5" customHeight="1" x14ac:dyDescent="0.4">
      <c r="B244" s="457" t="s">
        <v>735</v>
      </c>
      <c r="C244" s="375"/>
      <c r="D244" s="375"/>
      <c r="E244" s="375"/>
      <c r="F244" s="375"/>
      <c r="G244" s="375"/>
      <c r="H244" s="367"/>
      <c r="I244" s="367"/>
      <c r="J244" s="367"/>
      <c r="K244" s="367"/>
      <c r="L244" s="367"/>
      <c r="M244" s="367"/>
      <c r="N244" s="367"/>
      <c r="O244" s="367"/>
      <c r="P244" s="367"/>
      <c r="Q244" s="367"/>
      <c r="R244" s="367"/>
      <c r="S244" s="367"/>
      <c r="T244" s="367"/>
      <c r="U244" s="367"/>
      <c r="V244" s="367"/>
      <c r="W244" s="367"/>
      <c r="X244" s="367"/>
      <c r="Y244" s="367"/>
      <c r="Z244" s="367"/>
      <c r="AA244" s="367"/>
      <c r="AB244" s="367"/>
    </row>
    <row r="245" spans="1:28" ht="16.5" customHeight="1" x14ac:dyDescent="0.4">
      <c r="B245" s="457" t="s">
        <v>736</v>
      </c>
      <c r="C245" s="375"/>
      <c r="D245" s="375"/>
      <c r="E245" s="375"/>
      <c r="F245" s="375"/>
      <c r="G245" s="375"/>
      <c r="H245" s="367"/>
      <c r="I245" s="367"/>
      <c r="J245" s="367"/>
      <c r="K245" s="367"/>
      <c r="L245" s="367"/>
      <c r="M245" s="367"/>
      <c r="N245" s="367"/>
      <c r="O245" s="367"/>
      <c r="P245" s="367"/>
      <c r="Q245" s="367"/>
      <c r="R245" s="367"/>
      <c r="S245" s="367"/>
      <c r="T245" s="367"/>
      <c r="U245" s="367"/>
      <c r="V245" s="367"/>
      <c r="W245" s="367"/>
      <c r="X245" s="367"/>
      <c r="Y245" s="367"/>
      <c r="Z245" s="367"/>
      <c r="AA245" s="367"/>
      <c r="AB245" s="367"/>
    </row>
    <row r="246" spans="1:28" ht="16.5" customHeight="1" x14ac:dyDescent="0.4">
      <c r="H246" s="66"/>
      <c r="I246" s="66"/>
      <c r="J246" s="66"/>
      <c r="K246" s="66"/>
    </row>
    <row r="247" spans="1:28" ht="16.5" customHeight="1" x14ac:dyDescent="0.4">
      <c r="B247" s="453"/>
      <c r="C247" s="454"/>
      <c r="D247" s="464"/>
      <c r="E247" s="464"/>
      <c r="F247" s="464"/>
      <c r="G247" s="455"/>
      <c r="H247" s="454"/>
      <c r="I247" s="454"/>
      <c r="J247" s="454"/>
      <c r="K247" s="456"/>
      <c r="L247" s="456"/>
      <c r="M247" s="456"/>
      <c r="N247" s="456"/>
      <c r="O247" s="456"/>
      <c r="P247" s="454"/>
      <c r="Q247" s="456"/>
      <c r="R247" s="456"/>
      <c r="S247" s="456"/>
      <c r="T247" s="456"/>
      <c r="U247" s="454"/>
      <c r="V247" s="454"/>
      <c r="W247" s="454"/>
      <c r="X247" s="454"/>
      <c r="Y247" s="454"/>
      <c r="Z247" s="454"/>
      <c r="AA247" s="454"/>
      <c r="AB247" s="454"/>
    </row>
    <row r="249" spans="1:28" ht="16.5" customHeight="1" x14ac:dyDescent="0.4">
      <c r="AB249" s="445" t="s">
        <v>766</v>
      </c>
    </row>
    <row r="250" spans="1:28" ht="16.5" customHeight="1" x14ac:dyDescent="0.4">
      <c r="A250" s="39">
        <v>9</v>
      </c>
      <c r="B250" s="447" t="s">
        <v>682</v>
      </c>
      <c r="C250" s="447" t="s">
        <v>1</v>
      </c>
      <c r="D250" s="448" t="s">
        <v>408</v>
      </c>
      <c r="E250" s="448" t="s">
        <v>643</v>
      </c>
      <c r="F250" s="459" t="s">
        <v>680</v>
      </c>
      <c r="G250" s="300" t="s">
        <v>681</v>
      </c>
      <c r="H250" s="300">
        <v>3</v>
      </c>
      <c r="I250" s="300">
        <v>4</v>
      </c>
      <c r="J250" s="300">
        <v>5</v>
      </c>
      <c r="K250" s="300">
        <v>6</v>
      </c>
      <c r="L250" s="300">
        <v>7</v>
      </c>
      <c r="M250" s="300">
        <v>8</v>
      </c>
      <c r="N250" s="300">
        <v>9</v>
      </c>
      <c r="O250" s="300">
        <v>10</v>
      </c>
      <c r="P250" s="300">
        <v>11</v>
      </c>
      <c r="Q250" s="300">
        <v>12</v>
      </c>
      <c r="R250" s="300">
        <v>13</v>
      </c>
      <c r="S250" s="300">
        <v>14</v>
      </c>
      <c r="T250" s="300">
        <v>15</v>
      </c>
      <c r="U250" s="300">
        <v>16</v>
      </c>
      <c r="V250" s="300">
        <v>17</v>
      </c>
      <c r="W250" s="300">
        <v>18</v>
      </c>
      <c r="X250" s="300">
        <v>19</v>
      </c>
      <c r="Y250" s="300">
        <v>20</v>
      </c>
      <c r="Z250" s="300">
        <v>21</v>
      </c>
      <c r="AA250" s="300">
        <v>22</v>
      </c>
      <c r="AB250" s="438" t="s">
        <v>767</v>
      </c>
    </row>
    <row r="251" spans="1:28" ht="16.5" customHeight="1" x14ac:dyDescent="0.4">
      <c r="B251" s="274">
        <v>3</v>
      </c>
      <c r="C251" s="460">
        <v>17</v>
      </c>
      <c r="D251" s="334">
        <f t="array" ref="D251:D270">TRANSPOSE(C14:V14)</f>
        <v>0</v>
      </c>
      <c r="E251" s="334">
        <f t="shared" ref="E251:E270" si="26">ROUNDDOWN($C$32*D251,0)</f>
        <v>0</v>
      </c>
      <c r="F251" s="461">
        <f t="shared" ref="F251:F270" si="27">ROUNDUP(1/C251,3)</f>
        <v>5.9000000000000004E-2</v>
      </c>
      <c r="G251" s="462">
        <f>ROUND(E251*F251,0)</f>
        <v>0</v>
      </c>
      <c r="H251" s="367"/>
      <c r="I251" s="367"/>
      <c r="J251" s="367"/>
      <c r="K251" s="367"/>
      <c r="L251" s="367"/>
      <c r="M251" s="367"/>
      <c r="N251" s="367"/>
      <c r="O251" s="367"/>
      <c r="P251" s="367"/>
      <c r="Q251" s="367"/>
      <c r="R251" s="367"/>
      <c r="S251" s="367"/>
      <c r="T251" s="367"/>
      <c r="U251" s="367"/>
      <c r="V251" s="367"/>
      <c r="W251" s="367"/>
      <c r="X251" s="367"/>
      <c r="Y251" s="367"/>
      <c r="Z251" s="367"/>
      <c r="AA251" s="367"/>
      <c r="AB251" s="367"/>
    </row>
    <row r="252" spans="1:28" ht="16.5" customHeight="1" x14ac:dyDescent="0.4">
      <c r="B252" s="274">
        <v>4</v>
      </c>
      <c r="C252" s="460">
        <v>17</v>
      </c>
      <c r="D252" s="334">
        <v>0</v>
      </c>
      <c r="E252" s="334">
        <f t="shared" si="26"/>
        <v>0</v>
      </c>
      <c r="F252" s="461">
        <f t="shared" si="27"/>
        <v>5.9000000000000004E-2</v>
      </c>
      <c r="G252" s="462">
        <f t="shared" ref="G252:G270" si="28">ROUND(E252*F252,0)</f>
        <v>0</v>
      </c>
      <c r="H252" s="367"/>
      <c r="I252" s="367"/>
      <c r="J252" s="367"/>
      <c r="K252" s="367"/>
      <c r="L252" s="367"/>
      <c r="M252" s="367"/>
      <c r="N252" s="367"/>
      <c r="O252" s="367"/>
      <c r="P252" s="367"/>
      <c r="Q252" s="367"/>
      <c r="R252" s="367"/>
      <c r="S252" s="367"/>
      <c r="T252" s="367"/>
      <c r="U252" s="367"/>
      <c r="V252" s="367"/>
      <c r="W252" s="367"/>
      <c r="X252" s="367"/>
      <c r="Y252" s="367"/>
      <c r="Z252" s="367"/>
      <c r="AA252" s="367"/>
      <c r="AB252" s="367"/>
    </row>
    <row r="253" spans="1:28" ht="16.5" customHeight="1" x14ac:dyDescent="0.4">
      <c r="B253" s="274">
        <v>5</v>
      </c>
      <c r="C253" s="460">
        <v>17</v>
      </c>
      <c r="D253" s="334">
        <v>0</v>
      </c>
      <c r="E253" s="334">
        <f t="shared" si="26"/>
        <v>0</v>
      </c>
      <c r="F253" s="461">
        <f t="shared" si="27"/>
        <v>5.9000000000000004E-2</v>
      </c>
      <c r="G253" s="462">
        <f t="shared" si="28"/>
        <v>0</v>
      </c>
      <c r="H253" s="367"/>
      <c r="I253" s="367"/>
      <c r="J253" s="367"/>
      <c r="K253" s="367"/>
      <c r="L253" s="367"/>
      <c r="M253" s="367"/>
      <c r="N253" s="367"/>
      <c r="O253" s="367"/>
      <c r="P253" s="367"/>
      <c r="Q253" s="367"/>
      <c r="R253" s="367"/>
      <c r="S253" s="367"/>
      <c r="T253" s="367"/>
      <c r="U253" s="367"/>
      <c r="V253" s="367"/>
      <c r="W253" s="367"/>
      <c r="X253" s="367"/>
      <c r="Y253" s="367"/>
      <c r="Z253" s="367"/>
      <c r="AA253" s="367"/>
      <c r="AB253" s="367"/>
    </row>
    <row r="254" spans="1:28" ht="16.5" customHeight="1" x14ac:dyDescent="0.4">
      <c r="B254" s="274">
        <v>6</v>
      </c>
      <c r="C254" s="460">
        <v>17</v>
      </c>
      <c r="D254" s="334">
        <v>0</v>
      </c>
      <c r="E254" s="334">
        <f t="shared" si="26"/>
        <v>0</v>
      </c>
      <c r="F254" s="461">
        <f t="shared" si="27"/>
        <v>5.9000000000000004E-2</v>
      </c>
      <c r="G254" s="462">
        <f t="shared" si="28"/>
        <v>0</v>
      </c>
      <c r="H254" s="367"/>
      <c r="I254" s="367"/>
      <c r="J254" s="367"/>
      <c r="K254" s="367"/>
      <c r="L254" s="367"/>
      <c r="M254" s="367"/>
      <c r="N254" s="367"/>
      <c r="O254" s="367"/>
      <c r="P254" s="367"/>
      <c r="Q254" s="367"/>
      <c r="R254" s="367"/>
      <c r="S254" s="367"/>
      <c r="T254" s="367"/>
      <c r="U254" s="367"/>
      <c r="V254" s="367"/>
      <c r="W254" s="367"/>
      <c r="X254" s="367"/>
      <c r="Y254" s="367"/>
      <c r="Z254" s="367"/>
      <c r="AA254" s="367"/>
      <c r="AB254" s="367"/>
    </row>
    <row r="255" spans="1:28" ht="16.5" customHeight="1" x14ac:dyDescent="0.4">
      <c r="B255" s="274">
        <v>7</v>
      </c>
      <c r="C255" s="460">
        <v>17</v>
      </c>
      <c r="D255" s="334">
        <v>0</v>
      </c>
      <c r="E255" s="334">
        <f t="shared" si="26"/>
        <v>0</v>
      </c>
      <c r="F255" s="461">
        <f t="shared" si="27"/>
        <v>5.9000000000000004E-2</v>
      </c>
      <c r="G255" s="462">
        <f t="shared" si="28"/>
        <v>0</v>
      </c>
      <c r="H255" s="367"/>
      <c r="I255" s="367"/>
      <c r="J255" s="367"/>
      <c r="K255" s="367"/>
      <c r="L255" s="367"/>
      <c r="M255" s="367"/>
      <c r="N255" s="367"/>
      <c r="O255" s="367"/>
      <c r="P255" s="367"/>
      <c r="Q255" s="367"/>
      <c r="R255" s="367"/>
      <c r="S255" s="367"/>
      <c r="T255" s="367"/>
      <c r="U255" s="367"/>
      <c r="V255" s="367"/>
      <c r="W255" s="367"/>
      <c r="X255" s="367"/>
      <c r="Y255" s="367"/>
      <c r="Z255" s="367"/>
      <c r="AA255" s="367"/>
      <c r="AB255" s="367"/>
    </row>
    <row r="256" spans="1:28" ht="16.5" customHeight="1" x14ac:dyDescent="0.4">
      <c r="B256" s="274">
        <v>8</v>
      </c>
      <c r="C256" s="460">
        <v>17</v>
      </c>
      <c r="D256" s="334">
        <v>0</v>
      </c>
      <c r="E256" s="334">
        <f t="shared" si="26"/>
        <v>0</v>
      </c>
      <c r="F256" s="461">
        <f t="shared" si="27"/>
        <v>5.9000000000000004E-2</v>
      </c>
      <c r="G256" s="462">
        <f t="shared" si="28"/>
        <v>0</v>
      </c>
      <c r="H256" s="367"/>
      <c r="I256" s="367"/>
      <c r="J256" s="367"/>
      <c r="K256" s="367"/>
      <c r="L256" s="367"/>
      <c r="M256" s="367"/>
      <c r="N256" s="367"/>
      <c r="O256" s="367"/>
      <c r="P256" s="367"/>
      <c r="Q256" s="367"/>
      <c r="R256" s="367"/>
      <c r="S256" s="367"/>
      <c r="T256" s="367"/>
      <c r="U256" s="367"/>
      <c r="V256" s="367"/>
      <c r="W256" s="367"/>
      <c r="X256" s="367"/>
      <c r="Y256" s="367"/>
      <c r="Z256" s="367"/>
      <c r="AA256" s="367"/>
      <c r="AB256" s="367"/>
    </row>
    <row r="257" spans="2:28" ht="16.5" customHeight="1" x14ac:dyDescent="0.4">
      <c r="B257" s="274">
        <v>9</v>
      </c>
      <c r="C257" s="460">
        <v>17</v>
      </c>
      <c r="D257" s="334">
        <v>0</v>
      </c>
      <c r="E257" s="334">
        <f t="shared" si="26"/>
        <v>0</v>
      </c>
      <c r="F257" s="461">
        <f t="shared" si="27"/>
        <v>5.9000000000000004E-2</v>
      </c>
      <c r="G257" s="462">
        <f t="shared" si="28"/>
        <v>0</v>
      </c>
      <c r="H257" s="367"/>
      <c r="I257" s="367"/>
      <c r="J257" s="367"/>
      <c r="K257" s="367"/>
      <c r="L257" s="367"/>
      <c r="M257" s="367"/>
      <c r="N257" s="367"/>
      <c r="O257" s="367"/>
      <c r="P257" s="367"/>
      <c r="Q257" s="367"/>
      <c r="R257" s="367"/>
      <c r="S257" s="367"/>
      <c r="T257" s="367"/>
      <c r="U257" s="367"/>
      <c r="V257" s="367"/>
      <c r="W257" s="367"/>
      <c r="X257" s="367"/>
      <c r="Y257" s="367"/>
      <c r="Z257" s="367"/>
      <c r="AA257" s="367"/>
      <c r="AB257" s="367"/>
    </row>
    <row r="258" spans="2:28" ht="16.5" customHeight="1" x14ac:dyDescent="0.4">
      <c r="B258" s="274">
        <v>10</v>
      </c>
      <c r="C258" s="460">
        <v>17</v>
      </c>
      <c r="D258" s="334">
        <v>0</v>
      </c>
      <c r="E258" s="334">
        <f t="shared" si="26"/>
        <v>0</v>
      </c>
      <c r="F258" s="461">
        <f t="shared" si="27"/>
        <v>5.9000000000000004E-2</v>
      </c>
      <c r="G258" s="462">
        <f t="shared" si="28"/>
        <v>0</v>
      </c>
      <c r="H258" s="367"/>
      <c r="I258" s="367"/>
      <c r="J258" s="367"/>
      <c r="K258" s="367"/>
      <c r="L258" s="367"/>
      <c r="M258" s="367"/>
      <c r="N258" s="367"/>
      <c r="O258" s="367"/>
      <c r="P258" s="367"/>
      <c r="Q258" s="367"/>
      <c r="R258" s="367"/>
      <c r="S258" s="367"/>
      <c r="T258" s="367"/>
      <c r="U258" s="367"/>
      <c r="V258" s="367"/>
      <c r="W258" s="367"/>
      <c r="X258" s="367"/>
      <c r="Y258" s="367"/>
      <c r="Z258" s="367"/>
      <c r="AA258" s="367"/>
      <c r="AB258" s="367"/>
    </row>
    <row r="259" spans="2:28" ht="16.5" customHeight="1" x14ac:dyDescent="0.4">
      <c r="B259" s="274">
        <v>11</v>
      </c>
      <c r="C259" s="460">
        <v>17</v>
      </c>
      <c r="D259" s="334">
        <v>0</v>
      </c>
      <c r="E259" s="334">
        <f t="shared" si="26"/>
        <v>0</v>
      </c>
      <c r="F259" s="461">
        <f t="shared" si="27"/>
        <v>5.9000000000000004E-2</v>
      </c>
      <c r="G259" s="462">
        <f t="shared" si="28"/>
        <v>0</v>
      </c>
      <c r="H259" s="367"/>
      <c r="I259" s="367"/>
      <c r="J259" s="367"/>
      <c r="K259" s="367"/>
      <c r="L259" s="367"/>
      <c r="M259" s="367"/>
      <c r="N259" s="367"/>
      <c r="O259" s="367"/>
      <c r="P259" s="367"/>
      <c r="Q259" s="367"/>
      <c r="R259" s="367"/>
      <c r="S259" s="367"/>
      <c r="T259" s="367"/>
      <c r="U259" s="367"/>
      <c r="V259" s="367"/>
      <c r="W259" s="367"/>
      <c r="X259" s="367"/>
      <c r="Y259" s="367"/>
      <c r="Z259" s="367"/>
      <c r="AA259" s="367"/>
      <c r="AB259" s="367"/>
    </row>
    <row r="260" spans="2:28" ht="16.5" customHeight="1" x14ac:dyDescent="0.4">
      <c r="B260" s="274">
        <v>12</v>
      </c>
      <c r="C260" s="460">
        <v>17</v>
      </c>
      <c r="D260" s="334">
        <v>0</v>
      </c>
      <c r="E260" s="334">
        <f t="shared" si="26"/>
        <v>0</v>
      </c>
      <c r="F260" s="461">
        <f t="shared" si="27"/>
        <v>5.9000000000000004E-2</v>
      </c>
      <c r="G260" s="462">
        <f t="shared" si="28"/>
        <v>0</v>
      </c>
      <c r="H260" s="367"/>
      <c r="I260" s="367"/>
      <c r="J260" s="367"/>
      <c r="K260" s="367"/>
      <c r="L260" s="367"/>
      <c r="M260" s="367"/>
      <c r="N260" s="367"/>
      <c r="O260" s="367"/>
      <c r="P260" s="367"/>
      <c r="Q260" s="367"/>
      <c r="R260" s="367"/>
      <c r="S260" s="367"/>
      <c r="T260" s="367"/>
      <c r="U260" s="367"/>
      <c r="V260" s="367"/>
      <c r="W260" s="367"/>
      <c r="X260" s="367"/>
      <c r="Y260" s="367"/>
      <c r="Z260" s="367"/>
      <c r="AA260" s="367"/>
      <c r="AB260" s="367"/>
    </row>
    <row r="261" spans="2:28" ht="16.5" customHeight="1" x14ac:dyDescent="0.4">
      <c r="B261" s="274">
        <v>13</v>
      </c>
      <c r="C261" s="460">
        <v>17</v>
      </c>
      <c r="D261" s="334">
        <v>0</v>
      </c>
      <c r="E261" s="334">
        <f t="shared" si="26"/>
        <v>0</v>
      </c>
      <c r="F261" s="461">
        <f t="shared" si="27"/>
        <v>5.9000000000000004E-2</v>
      </c>
      <c r="G261" s="462">
        <f t="shared" si="28"/>
        <v>0</v>
      </c>
      <c r="H261" s="367"/>
      <c r="I261" s="367"/>
      <c r="J261" s="367"/>
      <c r="K261" s="367"/>
      <c r="L261" s="367"/>
      <c r="M261" s="367"/>
      <c r="N261" s="367"/>
      <c r="O261" s="367"/>
      <c r="P261" s="367"/>
      <c r="Q261" s="367"/>
      <c r="R261" s="367"/>
      <c r="S261" s="367"/>
      <c r="T261" s="367"/>
      <c r="U261" s="367"/>
      <c r="V261" s="367"/>
      <c r="W261" s="367"/>
      <c r="X261" s="367"/>
      <c r="Y261" s="367"/>
      <c r="Z261" s="367"/>
      <c r="AA261" s="367"/>
      <c r="AB261" s="367"/>
    </row>
    <row r="262" spans="2:28" ht="16.5" customHeight="1" x14ac:dyDescent="0.4">
      <c r="B262" s="274">
        <v>14</v>
      </c>
      <c r="C262" s="460">
        <v>17</v>
      </c>
      <c r="D262" s="334">
        <v>0</v>
      </c>
      <c r="E262" s="334">
        <f t="shared" si="26"/>
        <v>0</v>
      </c>
      <c r="F262" s="461">
        <f t="shared" si="27"/>
        <v>5.9000000000000004E-2</v>
      </c>
      <c r="G262" s="462">
        <f t="shared" si="28"/>
        <v>0</v>
      </c>
      <c r="H262" s="367"/>
      <c r="I262" s="367"/>
      <c r="J262" s="367"/>
      <c r="K262" s="367"/>
      <c r="L262" s="367"/>
      <c r="M262" s="367"/>
      <c r="N262" s="367"/>
      <c r="O262" s="367"/>
      <c r="P262" s="367"/>
      <c r="Q262" s="367"/>
      <c r="R262" s="367"/>
      <c r="S262" s="367"/>
      <c r="T262" s="367"/>
      <c r="U262" s="367"/>
      <c r="V262" s="367"/>
      <c r="W262" s="367"/>
      <c r="X262" s="367"/>
      <c r="Y262" s="367"/>
      <c r="Z262" s="367"/>
      <c r="AA262" s="367"/>
      <c r="AB262" s="367"/>
    </row>
    <row r="263" spans="2:28" ht="16.5" customHeight="1" x14ac:dyDescent="0.4">
      <c r="B263" s="274">
        <v>15</v>
      </c>
      <c r="C263" s="460">
        <v>17</v>
      </c>
      <c r="D263" s="334">
        <v>0</v>
      </c>
      <c r="E263" s="334">
        <f t="shared" si="26"/>
        <v>0</v>
      </c>
      <c r="F263" s="461">
        <f t="shared" si="27"/>
        <v>5.9000000000000004E-2</v>
      </c>
      <c r="G263" s="462">
        <f t="shared" si="28"/>
        <v>0</v>
      </c>
      <c r="H263" s="367"/>
      <c r="I263" s="367"/>
      <c r="J263" s="367"/>
      <c r="K263" s="367"/>
      <c r="L263" s="367"/>
      <c r="M263" s="367"/>
      <c r="N263" s="367"/>
      <c r="O263" s="367"/>
      <c r="P263" s="367"/>
      <c r="Q263" s="367"/>
      <c r="R263" s="367"/>
      <c r="S263" s="367"/>
      <c r="T263" s="367"/>
      <c r="U263" s="367"/>
      <c r="V263" s="367"/>
      <c r="W263" s="367"/>
      <c r="X263" s="367"/>
      <c r="Y263" s="367"/>
      <c r="Z263" s="367"/>
      <c r="AA263" s="367"/>
      <c r="AB263" s="367"/>
    </row>
    <row r="264" spans="2:28" ht="16.5" customHeight="1" x14ac:dyDescent="0.4">
      <c r="B264" s="274">
        <v>16</v>
      </c>
      <c r="C264" s="460">
        <v>17</v>
      </c>
      <c r="D264" s="334">
        <v>0</v>
      </c>
      <c r="E264" s="334">
        <f t="shared" si="26"/>
        <v>0</v>
      </c>
      <c r="F264" s="461">
        <f t="shared" si="27"/>
        <v>5.9000000000000004E-2</v>
      </c>
      <c r="G264" s="462">
        <f t="shared" si="28"/>
        <v>0</v>
      </c>
      <c r="H264" s="367"/>
      <c r="I264" s="367"/>
      <c r="J264" s="367"/>
      <c r="K264" s="367"/>
      <c r="L264" s="367"/>
      <c r="M264" s="367"/>
      <c r="N264" s="367"/>
      <c r="O264" s="367"/>
      <c r="P264" s="367"/>
      <c r="Q264" s="367"/>
      <c r="R264" s="367"/>
      <c r="S264" s="367"/>
      <c r="T264" s="367"/>
      <c r="U264" s="367"/>
      <c r="V264" s="367"/>
      <c r="W264" s="367"/>
      <c r="X264" s="367"/>
      <c r="Y264" s="367"/>
      <c r="Z264" s="367"/>
      <c r="AA264" s="367"/>
      <c r="AB264" s="367"/>
    </row>
    <row r="265" spans="2:28" ht="16.5" customHeight="1" x14ac:dyDescent="0.4">
      <c r="B265" s="274">
        <v>17</v>
      </c>
      <c r="C265" s="460">
        <v>17</v>
      </c>
      <c r="D265" s="334">
        <v>0</v>
      </c>
      <c r="E265" s="334">
        <f t="shared" si="26"/>
        <v>0</v>
      </c>
      <c r="F265" s="461">
        <f t="shared" si="27"/>
        <v>5.9000000000000004E-2</v>
      </c>
      <c r="G265" s="462">
        <f t="shared" si="28"/>
        <v>0</v>
      </c>
      <c r="H265" s="367"/>
      <c r="I265" s="367"/>
      <c r="J265" s="367"/>
      <c r="K265" s="367"/>
      <c r="L265" s="367"/>
      <c r="M265" s="367"/>
      <c r="N265" s="367"/>
      <c r="O265" s="367"/>
      <c r="P265" s="367"/>
      <c r="Q265" s="367"/>
      <c r="R265" s="367"/>
      <c r="S265" s="367"/>
      <c r="T265" s="367"/>
      <c r="U265" s="367"/>
      <c r="V265" s="367"/>
      <c r="W265" s="367"/>
      <c r="X265" s="367"/>
      <c r="Y265" s="367"/>
      <c r="Z265" s="367"/>
      <c r="AA265" s="367"/>
      <c r="AB265" s="367"/>
    </row>
    <row r="266" spans="2:28" ht="16.5" customHeight="1" x14ac:dyDescent="0.4">
      <c r="B266" s="274">
        <v>18</v>
      </c>
      <c r="C266" s="460">
        <v>17</v>
      </c>
      <c r="D266" s="334">
        <v>0</v>
      </c>
      <c r="E266" s="334">
        <f t="shared" si="26"/>
        <v>0</v>
      </c>
      <c r="F266" s="461">
        <f t="shared" si="27"/>
        <v>5.9000000000000004E-2</v>
      </c>
      <c r="G266" s="462">
        <f t="shared" si="28"/>
        <v>0</v>
      </c>
      <c r="H266" s="367"/>
      <c r="I266" s="367"/>
      <c r="J266" s="367"/>
      <c r="K266" s="367"/>
      <c r="L266" s="367"/>
      <c r="M266" s="367"/>
      <c r="N266" s="367"/>
      <c r="O266" s="367"/>
      <c r="P266" s="367"/>
      <c r="Q266" s="367"/>
      <c r="R266" s="367"/>
      <c r="S266" s="367"/>
      <c r="T266" s="367"/>
      <c r="U266" s="367"/>
      <c r="V266" s="367"/>
      <c r="W266" s="367"/>
      <c r="X266" s="367"/>
      <c r="Y266" s="367"/>
      <c r="Z266" s="367"/>
      <c r="AA266" s="367"/>
      <c r="AB266" s="367"/>
    </row>
    <row r="267" spans="2:28" ht="16.5" customHeight="1" x14ac:dyDescent="0.4">
      <c r="B267" s="274">
        <v>19</v>
      </c>
      <c r="C267" s="460">
        <v>17</v>
      </c>
      <c r="D267" s="334">
        <v>0</v>
      </c>
      <c r="E267" s="334">
        <f t="shared" si="26"/>
        <v>0</v>
      </c>
      <c r="F267" s="461">
        <f t="shared" si="27"/>
        <v>5.9000000000000004E-2</v>
      </c>
      <c r="G267" s="462">
        <f t="shared" si="28"/>
        <v>0</v>
      </c>
      <c r="H267" s="367"/>
      <c r="I267" s="367"/>
      <c r="J267" s="367"/>
      <c r="K267" s="367"/>
      <c r="L267" s="367"/>
      <c r="M267" s="367"/>
      <c r="N267" s="367"/>
      <c r="O267" s="367"/>
      <c r="P267" s="367"/>
      <c r="Q267" s="367"/>
      <c r="R267" s="367"/>
      <c r="S267" s="367"/>
      <c r="T267" s="367"/>
      <c r="U267" s="367"/>
      <c r="V267" s="367"/>
      <c r="W267" s="367"/>
      <c r="X267" s="367"/>
      <c r="Y267" s="367"/>
      <c r="Z267" s="367"/>
      <c r="AA267" s="367"/>
      <c r="AB267" s="367"/>
    </row>
    <row r="268" spans="2:28" ht="16.5" customHeight="1" x14ac:dyDescent="0.4">
      <c r="B268" s="274">
        <v>20</v>
      </c>
      <c r="C268" s="460">
        <v>17</v>
      </c>
      <c r="D268" s="334">
        <v>0</v>
      </c>
      <c r="E268" s="334">
        <f t="shared" si="26"/>
        <v>0</v>
      </c>
      <c r="F268" s="461">
        <f t="shared" si="27"/>
        <v>5.9000000000000004E-2</v>
      </c>
      <c r="G268" s="462">
        <f t="shared" si="28"/>
        <v>0</v>
      </c>
      <c r="H268" s="367"/>
      <c r="I268" s="367"/>
      <c r="J268" s="367"/>
      <c r="K268" s="367"/>
      <c r="L268" s="367"/>
      <c r="M268" s="367"/>
      <c r="N268" s="367"/>
      <c r="O268" s="367"/>
      <c r="P268" s="367"/>
      <c r="Q268" s="367"/>
      <c r="R268" s="367"/>
      <c r="S268" s="367"/>
      <c r="T268" s="367"/>
      <c r="U268" s="367"/>
      <c r="V268" s="367"/>
      <c r="W268" s="367"/>
      <c r="X268" s="367"/>
      <c r="Y268" s="367"/>
      <c r="Z268" s="367"/>
      <c r="AA268" s="367"/>
      <c r="AB268" s="367"/>
    </row>
    <row r="269" spans="2:28" ht="16.5" customHeight="1" x14ac:dyDescent="0.4">
      <c r="B269" s="274">
        <v>21</v>
      </c>
      <c r="C269" s="460">
        <v>17</v>
      </c>
      <c r="D269" s="334">
        <v>0</v>
      </c>
      <c r="E269" s="334">
        <f t="shared" si="26"/>
        <v>0</v>
      </c>
      <c r="F269" s="461">
        <f t="shared" si="27"/>
        <v>5.9000000000000004E-2</v>
      </c>
      <c r="G269" s="462">
        <f t="shared" si="28"/>
        <v>0</v>
      </c>
      <c r="H269" s="367"/>
      <c r="I269" s="367"/>
      <c r="J269" s="367"/>
      <c r="K269" s="367"/>
      <c r="L269" s="367"/>
      <c r="M269" s="367"/>
      <c r="N269" s="367"/>
      <c r="O269" s="367"/>
      <c r="P269" s="367"/>
      <c r="Q269" s="367"/>
      <c r="R269" s="367"/>
      <c r="S269" s="367"/>
      <c r="T269" s="367"/>
      <c r="U269" s="367"/>
      <c r="V269" s="367"/>
      <c r="W269" s="367"/>
      <c r="X269" s="367"/>
      <c r="Y269" s="367"/>
      <c r="Z269" s="367"/>
      <c r="AA269" s="367"/>
      <c r="AB269" s="367"/>
    </row>
    <row r="270" spans="2:28" ht="16.5" customHeight="1" x14ac:dyDescent="0.4">
      <c r="B270" s="274">
        <v>22</v>
      </c>
      <c r="C270" s="460">
        <v>17</v>
      </c>
      <c r="D270" s="334">
        <v>0</v>
      </c>
      <c r="E270" s="334">
        <f t="shared" si="26"/>
        <v>0</v>
      </c>
      <c r="F270" s="461">
        <f t="shared" si="27"/>
        <v>5.9000000000000004E-2</v>
      </c>
      <c r="G270" s="462">
        <f t="shared" si="28"/>
        <v>0</v>
      </c>
      <c r="H270" s="367"/>
      <c r="I270" s="367"/>
      <c r="J270" s="367"/>
      <c r="K270" s="367"/>
      <c r="L270" s="367"/>
      <c r="M270" s="367"/>
      <c r="N270" s="367"/>
      <c r="O270" s="367"/>
      <c r="P270" s="367"/>
      <c r="Q270" s="367"/>
      <c r="R270" s="367"/>
      <c r="S270" s="367"/>
      <c r="T270" s="367"/>
      <c r="U270" s="367"/>
      <c r="V270" s="367"/>
      <c r="W270" s="367"/>
      <c r="X270" s="367"/>
      <c r="Y270" s="367"/>
      <c r="Z270" s="367"/>
      <c r="AA270" s="367"/>
      <c r="AB270" s="367"/>
    </row>
    <row r="271" spans="2:28" ht="16.5" customHeight="1" x14ac:dyDescent="0.4">
      <c r="B271" s="457" t="s">
        <v>735</v>
      </c>
      <c r="C271" s="375"/>
      <c r="D271" s="375"/>
      <c r="E271" s="375"/>
      <c r="F271" s="375"/>
      <c r="G271" s="375"/>
      <c r="H271" s="367"/>
      <c r="I271" s="367"/>
      <c r="J271" s="367"/>
      <c r="K271" s="367"/>
      <c r="L271" s="367"/>
      <c r="M271" s="367"/>
      <c r="N271" s="367"/>
      <c r="O271" s="367"/>
      <c r="P271" s="367"/>
      <c r="Q271" s="367"/>
      <c r="R271" s="367"/>
      <c r="S271" s="367"/>
      <c r="T271" s="367"/>
      <c r="U271" s="367"/>
      <c r="V271" s="367"/>
      <c r="W271" s="367"/>
      <c r="X271" s="367"/>
      <c r="Y271" s="367"/>
      <c r="Z271" s="367"/>
      <c r="AA271" s="367"/>
      <c r="AB271" s="367"/>
    </row>
    <row r="272" spans="2:28" ht="16.5" customHeight="1" x14ac:dyDescent="0.4">
      <c r="B272" s="457" t="s">
        <v>736</v>
      </c>
      <c r="C272" s="375"/>
      <c r="D272" s="375"/>
      <c r="E272" s="375"/>
      <c r="F272" s="375"/>
      <c r="G272" s="375"/>
      <c r="H272" s="367"/>
      <c r="I272" s="367"/>
      <c r="J272" s="367"/>
      <c r="K272" s="367"/>
      <c r="L272" s="367"/>
      <c r="M272" s="367"/>
      <c r="N272" s="367"/>
      <c r="O272" s="367"/>
      <c r="P272" s="367"/>
      <c r="Q272" s="367"/>
      <c r="R272" s="367"/>
      <c r="S272" s="367"/>
      <c r="T272" s="367"/>
      <c r="U272" s="367"/>
      <c r="V272" s="367"/>
      <c r="W272" s="367"/>
      <c r="X272" s="367"/>
      <c r="Y272" s="367"/>
      <c r="Z272" s="367"/>
      <c r="AA272" s="367"/>
      <c r="AB272" s="367"/>
    </row>
    <row r="273" spans="1:28" ht="16.5" customHeight="1" x14ac:dyDescent="0.4">
      <c r="H273" s="66"/>
      <c r="I273" s="66"/>
      <c r="J273" s="66"/>
      <c r="K273" s="66"/>
    </row>
    <row r="274" spans="1:28" ht="16.5" customHeight="1" x14ac:dyDescent="0.4">
      <c r="B274" s="453"/>
      <c r="C274" s="454"/>
      <c r="D274" s="464"/>
      <c r="E274" s="464"/>
      <c r="F274" s="464"/>
      <c r="G274" s="455"/>
      <c r="H274" s="454"/>
      <c r="I274" s="454"/>
      <c r="J274" s="454"/>
      <c r="K274" s="456"/>
      <c r="L274" s="456"/>
      <c r="M274" s="456"/>
      <c r="N274" s="456"/>
      <c r="O274" s="456"/>
      <c r="P274" s="454"/>
      <c r="Q274" s="456"/>
      <c r="R274" s="456"/>
      <c r="S274" s="456"/>
      <c r="T274" s="456"/>
      <c r="U274" s="454"/>
      <c r="V274" s="454"/>
      <c r="W274" s="454"/>
      <c r="X274" s="454"/>
      <c r="Y274" s="454"/>
      <c r="Z274" s="454"/>
      <c r="AA274" s="454"/>
      <c r="AB274" s="454"/>
    </row>
    <row r="276" spans="1:28" ht="16.5" customHeight="1" x14ac:dyDescent="0.4">
      <c r="AB276" s="445" t="s">
        <v>766</v>
      </c>
    </row>
    <row r="277" spans="1:28" ht="16.5" customHeight="1" x14ac:dyDescent="0.4">
      <c r="A277" s="39">
        <v>10</v>
      </c>
      <c r="B277" s="447" t="s">
        <v>682</v>
      </c>
      <c r="C277" s="447" t="s">
        <v>1</v>
      </c>
      <c r="D277" s="448" t="s">
        <v>408</v>
      </c>
      <c r="E277" s="448" t="s">
        <v>643</v>
      </c>
      <c r="F277" s="459" t="s">
        <v>680</v>
      </c>
      <c r="G277" s="300" t="s">
        <v>681</v>
      </c>
      <c r="H277" s="300">
        <v>3</v>
      </c>
      <c r="I277" s="300">
        <v>4</v>
      </c>
      <c r="J277" s="300">
        <v>5</v>
      </c>
      <c r="K277" s="300">
        <v>6</v>
      </c>
      <c r="L277" s="300">
        <v>7</v>
      </c>
      <c r="M277" s="300">
        <v>8</v>
      </c>
      <c r="N277" s="300">
        <v>9</v>
      </c>
      <c r="O277" s="300">
        <v>10</v>
      </c>
      <c r="P277" s="300">
        <v>11</v>
      </c>
      <c r="Q277" s="300">
        <v>12</v>
      </c>
      <c r="R277" s="300">
        <v>13</v>
      </c>
      <c r="S277" s="300">
        <v>14</v>
      </c>
      <c r="T277" s="300">
        <v>15</v>
      </c>
      <c r="U277" s="300">
        <v>16</v>
      </c>
      <c r="V277" s="300">
        <v>17</v>
      </c>
      <c r="W277" s="300">
        <v>18</v>
      </c>
      <c r="X277" s="300">
        <v>19</v>
      </c>
      <c r="Y277" s="300">
        <v>20</v>
      </c>
      <c r="Z277" s="300">
        <v>21</v>
      </c>
      <c r="AA277" s="300">
        <v>22</v>
      </c>
      <c r="AB277" s="438" t="s">
        <v>767</v>
      </c>
    </row>
    <row r="278" spans="1:28" ht="16.5" customHeight="1" x14ac:dyDescent="0.4">
      <c r="B278" s="274">
        <v>3</v>
      </c>
      <c r="C278" s="460">
        <v>19</v>
      </c>
      <c r="D278" s="334">
        <f t="array" ref="D278:D297">TRANSPOSE(C15:V15)</f>
        <v>0</v>
      </c>
      <c r="E278" s="334">
        <f t="shared" ref="E278:E297" si="29">ROUNDDOWN($C$32*D278,0)</f>
        <v>0</v>
      </c>
      <c r="F278" s="461">
        <f t="shared" ref="F278:F297" si="30">ROUNDUP(1/C278,3)</f>
        <v>5.2999999999999999E-2</v>
      </c>
      <c r="G278" s="462">
        <f>ROUND(E278*F278,0)</f>
        <v>0</v>
      </c>
      <c r="H278" s="367"/>
      <c r="I278" s="367"/>
      <c r="J278" s="367"/>
      <c r="K278" s="367"/>
      <c r="L278" s="367"/>
      <c r="M278" s="367"/>
      <c r="N278" s="367"/>
      <c r="O278" s="367"/>
      <c r="P278" s="367"/>
      <c r="Q278" s="367"/>
      <c r="R278" s="367"/>
      <c r="S278" s="367"/>
      <c r="T278" s="367"/>
      <c r="U278" s="367"/>
      <c r="V278" s="367"/>
      <c r="W278" s="367"/>
      <c r="X278" s="367"/>
      <c r="Y278" s="367"/>
      <c r="Z278" s="367"/>
      <c r="AA278" s="367"/>
      <c r="AB278" s="367"/>
    </row>
    <row r="279" spans="1:28" ht="16.5" customHeight="1" x14ac:dyDescent="0.4">
      <c r="B279" s="274">
        <v>4</v>
      </c>
      <c r="C279" s="460">
        <v>19</v>
      </c>
      <c r="D279" s="334">
        <v>0</v>
      </c>
      <c r="E279" s="334">
        <f t="shared" si="29"/>
        <v>0</v>
      </c>
      <c r="F279" s="461">
        <f t="shared" si="30"/>
        <v>5.2999999999999999E-2</v>
      </c>
      <c r="G279" s="462">
        <f t="shared" ref="G279:G297" si="31">ROUND(E279*F279,0)</f>
        <v>0</v>
      </c>
      <c r="H279" s="367"/>
      <c r="I279" s="367"/>
      <c r="J279" s="367"/>
      <c r="K279" s="367"/>
      <c r="L279" s="367"/>
      <c r="M279" s="367"/>
      <c r="N279" s="367"/>
      <c r="O279" s="367"/>
      <c r="P279" s="367"/>
      <c r="Q279" s="367"/>
      <c r="R279" s="367"/>
      <c r="S279" s="367"/>
      <c r="T279" s="367"/>
      <c r="U279" s="367"/>
      <c r="V279" s="367"/>
      <c r="W279" s="367"/>
      <c r="X279" s="367"/>
      <c r="Y279" s="367"/>
      <c r="Z279" s="367"/>
      <c r="AA279" s="367"/>
      <c r="AB279" s="367"/>
    </row>
    <row r="280" spans="1:28" ht="16.5" customHeight="1" x14ac:dyDescent="0.4">
      <c r="B280" s="274">
        <v>5</v>
      </c>
      <c r="C280" s="460">
        <v>19</v>
      </c>
      <c r="D280" s="334">
        <v>0</v>
      </c>
      <c r="E280" s="334">
        <f t="shared" si="29"/>
        <v>0</v>
      </c>
      <c r="F280" s="461">
        <f t="shared" si="30"/>
        <v>5.2999999999999999E-2</v>
      </c>
      <c r="G280" s="462">
        <f t="shared" si="31"/>
        <v>0</v>
      </c>
      <c r="H280" s="367"/>
      <c r="I280" s="367"/>
      <c r="J280" s="367"/>
      <c r="K280" s="367"/>
      <c r="L280" s="367"/>
      <c r="M280" s="367"/>
      <c r="N280" s="367"/>
      <c r="O280" s="367"/>
      <c r="P280" s="367"/>
      <c r="Q280" s="367"/>
      <c r="R280" s="367"/>
      <c r="S280" s="367"/>
      <c r="T280" s="367"/>
      <c r="U280" s="367"/>
      <c r="V280" s="367"/>
      <c r="W280" s="367"/>
      <c r="X280" s="367"/>
      <c r="Y280" s="367"/>
      <c r="Z280" s="367"/>
      <c r="AA280" s="367"/>
      <c r="AB280" s="367"/>
    </row>
    <row r="281" spans="1:28" ht="16.5" customHeight="1" x14ac:dyDescent="0.4">
      <c r="B281" s="274">
        <v>6</v>
      </c>
      <c r="C281" s="460">
        <v>19</v>
      </c>
      <c r="D281" s="334">
        <v>0</v>
      </c>
      <c r="E281" s="334">
        <f t="shared" si="29"/>
        <v>0</v>
      </c>
      <c r="F281" s="461">
        <f t="shared" si="30"/>
        <v>5.2999999999999999E-2</v>
      </c>
      <c r="G281" s="462">
        <f t="shared" si="31"/>
        <v>0</v>
      </c>
      <c r="H281" s="367"/>
      <c r="I281" s="367"/>
      <c r="J281" s="367"/>
      <c r="K281" s="367"/>
      <c r="L281" s="367"/>
      <c r="M281" s="367"/>
      <c r="N281" s="367"/>
      <c r="O281" s="367"/>
      <c r="P281" s="367"/>
      <c r="Q281" s="367"/>
      <c r="R281" s="367"/>
      <c r="S281" s="367"/>
      <c r="T281" s="367"/>
      <c r="U281" s="367"/>
      <c r="V281" s="367"/>
      <c r="W281" s="367"/>
      <c r="X281" s="367"/>
      <c r="Y281" s="367"/>
      <c r="Z281" s="367"/>
      <c r="AA281" s="367"/>
      <c r="AB281" s="367"/>
    </row>
    <row r="282" spans="1:28" ht="16.5" customHeight="1" x14ac:dyDescent="0.4">
      <c r="B282" s="274">
        <v>7</v>
      </c>
      <c r="C282" s="460">
        <v>19</v>
      </c>
      <c r="D282" s="334">
        <v>0</v>
      </c>
      <c r="E282" s="334">
        <f t="shared" si="29"/>
        <v>0</v>
      </c>
      <c r="F282" s="461">
        <f t="shared" si="30"/>
        <v>5.2999999999999999E-2</v>
      </c>
      <c r="G282" s="462">
        <f t="shared" si="31"/>
        <v>0</v>
      </c>
      <c r="H282" s="367"/>
      <c r="I282" s="367"/>
      <c r="J282" s="367"/>
      <c r="K282" s="367"/>
      <c r="L282" s="367"/>
      <c r="M282" s="367"/>
      <c r="N282" s="367"/>
      <c r="O282" s="367"/>
      <c r="P282" s="367"/>
      <c r="Q282" s="367"/>
      <c r="R282" s="367"/>
      <c r="S282" s="367"/>
      <c r="T282" s="367"/>
      <c r="U282" s="367"/>
      <c r="V282" s="367"/>
      <c r="W282" s="367"/>
      <c r="X282" s="367"/>
      <c r="Y282" s="367"/>
      <c r="Z282" s="367"/>
      <c r="AA282" s="367"/>
      <c r="AB282" s="367"/>
    </row>
    <row r="283" spans="1:28" ht="16.5" customHeight="1" x14ac:dyDescent="0.4">
      <c r="B283" s="274">
        <v>8</v>
      </c>
      <c r="C283" s="460">
        <v>19</v>
      </c>
      <c r="D283" s="334">
        <v>0</v>
      </c>
      <c r="E283" s="334">
        <f t="shared" si="29"/>
        <v>0</v>
      </c>
      <c r="F283" s="461">
        <f t="shared" si="30"/>
        <v>5.2999999999999999E-2</v>
      </c>
      <c r="G283" s="462">
        <f t="shared" si="31"/>
        <v>0</v>
      </c>
      <c r="H283" s="367"/>
      <c r="I283" s="367"/>
      <c r="J283" s="367"/>
      <c r="K283" s="367"/>
      <c r="L283" s="367"/>
      <c r="M283" s="367"/>
      <c r="N283" s="367"/>
      <c r="O283" s="367"/>
      <c r="P283" s="367"/>
      <c r="Q283" s="367"/>
      <c r="R283" s="367"/>
      <c r="S283" s="367"/>
      <c r="T283" s="367"/>
      <c r="U283" s="367"/>
      <c r="V283" s="367"/>
      <c r="W283" s="367"/>
      <c r="X283" s="367"/>
      <c r="Y283" s="367"/>
      <c r="Z283" s="367"/>
      <c r="AA283" s="367"/>
      <c r="AB283" s="367"/>
    </row>
    <row r="284" spans="1:28" ht="16.5" customHeight="1" x14ac:dyDescent="0.4">
      <c r="B284" s="274">
        <v>9</v>
      </c>
      <c r="C284" s="460">
        <v>19</v>
      </c>
      <c r="D284" s="334">
        <v>0</v>
      </c>
      <c r="E284" s="334">
        <f t="shared" si="29"/>
        <v>0</v>
      </c>
      <c r="F284" s="461">
        <f t="shared" si="30"/>
        <v>5.2999999999999999E-2</v>
      </c>
      <c r="G284" s="462">
        <f t="shared" si="31"/>
        <v>0</v>
      </c>
      <c r="H284" s="367"/>
      <c r="I284" s="367"/>
      <c r="J284" s="367"/>
      <c r="K284" s="367"/>
      <c r="L284" s="367"/>
      <c r="M284" s="367"/>
      <c r="N284" s="367"/>
      <c r="O284" s="367"/>
      <c r="P284" s="367"/>
      <c r="Q284" s="367"/>
      <c r="R284" s="367"/>
      <c r="S284" s="367"/>
      <c r="T284" s="367"/>
      <c r="U284" s="367"/>
      <c r="V284" s="367"/>
      <c r="W284" s="367"/>
      <c r="X284" s="367"/>
      <c r="Y284" s="367"/>
      <c r="Z284" s="367"/>
      <c r="AA284" s="367"/>
      <c r="AB284" s="367"/>
    </row>
    <row r="285" spans="1:28" ht="16.5" customHeight="1" x14ac:dyDescent="0.4">
      <c r="B285" s="274">
        <v>10</v>
      </c>
      <c r="C285" s="460">
        <v>19</v>
      </c>
      <c r="D285" s="334">
        <v>0</v>
      </c>
      <c r="E285" s="334">
        <f t="shared" si="29"/>
        <v>0</v>
      </c>
      <c r="F285" s="461">
        <f t="shared" si="30"/>
        <v>5.2999999999999999E-2</v>
      </c>
      <c r="G285" s="462">
        <f t="shared" si="31"/>
        <v>0</v>
      </c>
      <c r="H285" s="367"/>
      <c r="I285" s="367"/>
      <c r="J285" s="367"/>
      <c r="K285" s="367"/>
      <c r="L285" s="367"/>
      <c r="M285" s="367"/>
      <c r="N285" s="367"/>
      <c r="O285" s="367"/>
      <c r="P285" s="367"/>
      <c r="Q285" s="367"/>
      <c r="R285" s="367"/>
      <c r="S285" s="367"/>
      <c r="T285" s="367"/>
      <c r="U285" s="367"/>
      <c r="V285" s="367"/>
      <c r="W285" s="367"/>
      <c r="X285" s="367"/>
      <c r="Y285" s="367"/>
      <c r="Z285" s="367"/>
      <c r="AA285" s="367"/>
      <c r="AB285" s="367"/>
    </row>
    <row r="286" spans="1:28" ht="16.5" customHeight="1" x14ac:dyDescent="0.4">
      <c r="B286" s="274">
        <v>11</v>
      </c>
      <c r="C286" s="460">
        <v>19</v>
      </c>
      <c r="D286" s="334">
        <v>0</v>
      </c>
      <c r="E286" s="334">
        <f t="shared" si="29"/>
        <v>0</v>
      </c>
      <c r="F286" s="461">
        <f t="shared" si="30"/>
        <v>5.2999999999999999E-2</v>
      </c>
      <c r="G286" s="462">
        <f t="shared" si="31"/>
        <v>0</v>
      </c>
      <c r="H286" s="367"/>
      <c r="I286" s="367"/>
      <c r="J286" s="367"/>
      <c r="K286" s="367"/>
      <c r="L286" s="367"/>
      <c r="M286" s="367"/>
      <c r="N286" s="367"/>
      <c r="O286" s="367"/>
      <c r="P286" s="367"/>
      <c r="Q286" s="367"/>
      <c r="R286" s="367"/>
      <c r="S286" s="367"/>
      <c r="T286" s="367"/>
      <c r="U286" s="367"/>
      <c r="V286" s="367"/>
      <c r="W286" s="367"/>
      <c r="X286" s="367"/>
      <c r="Y286" s="367"/>
      <c r="Z286" s="367"/>
      <c r="AA286" s="367"/>
      <c r="AB286" s="367"/>
    </row>
    <row r="287" spans="1:28" ht="16.5" customHeight="1" x14ac:dyDescent="0.4">
      <c r="B287" s="274">
        <v>12</v>
      </c>
      <c r="C287" s="460">
        <v>19</v>
      </c>
      <c r="D287" s="334">
        <v>0</v>
      </c>
      <c r="E287" s="334">
        <f t="shared" si="29"/>
        <v>0</v>
      </c>
      <c r="F287" s="461">
        <f t="shared" si="30"/>
        <v>5.2999999999999999E-2</v>
      </c>
      <c r="G287" s="462">
        <f t="shared" si="31"/>
        <v>0</v>
      </c>
      <c r="H287" s="367"/>
      <c r="I287" s="367"/>
      <c r="J287" s="367"/>
      <c r="K287" s="367"/>
      <c r="L287" s="367"/>
      <c r="M287" s="367"/>
      <c r="N287" s="367"/>
      <c r="O287" s="367"/>
      <c r="P287" s="367"/>
      <c r="Q287" s="367"/>
      <c r="R287" s="367"/>
      <c r="S287" s="367"/>
      <c r="T287" s="367"/>
      <c r="U287" s="367"/>
      <c r="V287" s="367"/>
      <c r="W287" s="367"/>
      <c r="X287" s="367"/>
      <c r="Y287" s="367"/>
      <c r="Z287" s="367"/>
      <c r="AA287" s="367"/>
      <c r="AB287" s="367"/>
    </row>
    <row r="288" spans="1:28" ht="16.5" customHeight="1" x14ac:dyDescent="0.4">
      <c r="B288" s="274">
        <v>13</v>
      </c>
      <c r="C288" s="460">
        <v>19</v>
      </c>
      <c r="D288" s="334">
        <v>0</v>
      </c>
      <c r="E288" s="334">
        <f t="shared" si="29"/>
        <v>0</v>
      </c>
      <c r="F288" s="461">
        <f t="shared" si="30"/>
        <v>5.2999999999999999E-2</v>
      </c>
      <c r="G288" s="462">
        <f t="shared" si="31"/>
        <v>0</v>
      </c>
      <c r="H288" s="367"/>
      <c r="I288" s="367"/>
      <c r="J288" s="367"/>
      <c r="K288" s="367"/>
      <c r="L288" s="367"/>
      <c r="M288" s="367"/>
      <c r="N288" s="367"/>
      <c r="O288" s="367"/>
      <c r="P288" s="367"/>
      <c r="Q288" s="367"/>
      <c r="R288" s="367"/>
      <c r="S288" s="367"/>
      <c r="T288" s="367"/>
      <c r="U288" s="367"/>
      <c r="V288" s="367"/>
      <c r="W288" s="367"/>
      <c r="X288" s="367"/>
      <c r="Y288" s="367"/>
      <c r="Z288" s="367"/>
      <c r="AA288" s="367"/>
      <c r="AB288" s="367"/>
    </row>
    <row r="289" spans="1:28" ht="16.5" customHeight="1" x14ac:dyDescent="0.4">
      <c r="B289" s="274">
        <v>14</v>
      </c>
      <c r="C289" s="460">
        <v>19</v>
      </c>
      <c r="D289" s="334">
        <v>0</v>
      </c>
      <c r="E289" s="334">
        <f t="shared" si="29"/>
        <v>0</v>
      </c>
      <c r="F289" s="461">
        <f t="shared" si="30"/>
        <v>5.2999999999999999E-2</v>
      </c>
      <c r="G289" s="462">
        <f t="shared" si="31"/>
        <v>0</v>
      </c>
      <c r="H289" s="367"/>
      <c r="I289" s="367"/>
      <c r="J289" s="367"/>
      <c r="K289" s="367"/>
      <c r="L289" s="367"/>
      <c r="M289" s="367"/>
      <c r="N289" s="367"/>
      <c r="O289" s="367"/>
      <c r="P289" s="367"/>
      <c r="Q289" s="367"/>
      <c r="R289" s="367"/>
      <c r="S289" s="367"/>
      <c r="T289" s="367"/>
      <c r="U289" s="367"/>
      <c r="V289" s="367"/>
      <c r="W289" s="367"/>
      <c r="X289" s="367"/>
      <c r="Y289" s="367"/>
      <c r="Z289" s="367"/>
      <c r="AA289" s="367"/>
      <c r="AB289" s="367"/>
    </row>
    <row r="290" spans="1:28" ht="16.5" customHeight="1" x14ac:dyDescent="0.4">
      <c r="B290" s="274">
        <v>15</v>
      </c>
      <c r="C290" s="460">
        <v>19</v>
      </c>
      <c r="D290" s="334">
        <v>0</v>
      </c>
      <c r="E290" s="334">
        <f t="shared" si="29"/>
        <v>0</v>
      </c>
      <c r="F290" s="461">
        <f t="shared" si="30"/>
        <v>5.2999999999999999E-2</v>
      </c>
      <c r="G290" s="462">
        <f t="shared" si="31"/>
        <v>0</v>
      </c>
      <c r="H290" s="367"/>
      <c r="I290" s="367"/>
      <c r="J290" s="367"/>
      <c r="K290" s="367"/>
      <c r="L290" s="367"/>
      <c r="M290" s="367"/>
      <c r="N290" s="367"/>
      <c r="O290" s="367"/>
      <c r="P290" s="367"/>
      <c r="Q290" s="367"/>
      <c r="R290" s="367"/>
      <c r="S290" s="367"/>
      <c r="T290" s="367"/>
      <c r="U290" s="367"/>
      <c r="V290" s="367"/>
      <c r="W290" s="367"/>
      <c r="X290" s="367"/>
      <c r="Y290" s="367"/>
      <c r="Z290" s="367"/>
      <c r="AA290" s="367"/>
      <c r="AB290" s="367"/>
    </row>
    <row r="291" spans="1:28" ht="16.5" customHeight="1" x14ac:dyDescent="0.4">
      <c r="B291" s="274">
        <v>16</v>
      </c>
      <c r="C291" s="460">
        <v>19</v>
      </c>
      <c r="D291" s="334">
        <v>0</v>
      </c>
      <c r="E291" s="334">
        <f t="shared" si="29"/>
        <v>0</v>
      </c>
      <c r="F291" s="461">
        <f t="shared" si="30"/>
        <v>5.2999999999999999E-2</v>
      </c>
      <c r="G291" s="462">
        <f t="shared" si="31"/>
        <v>0</v>
      </c>
      <c r="H291" s="367"/>
      <c r="I291" s="367"/>
      <c r="J291" s="367"/>
      <c r="K291" s="367"/>
      <c r="L291" s="367"/>
      <c r="M291" s="367"/>
      <c r="N291" s="367"/>
      <c r="O291" s="367"/>
      <c r="P291" s="367"/>
      <c r="Q291" s="367"/>
      <c r="R291" s="367"/>
      <c r="S291" s="367"/>
      <c r="T291" s="367"/>
      <c r="U291" s="367"/>
      <c r="V291" s="367"/>
      <c r="W291" s="367"/>
      <c r="X291" s="367"/>
      <c r="Y291" s="367"/>
      <c r="Z291" s="367"/>
      <c r="AA291" s="367"/>
      <c r="AB291" s="367"/>
    </row>
    <row r="292" spans="1:28" ht="16.5" customHeight="1" x14ac:dyDescent="0.4">
      <c r="B292" s="274">
        <v>17</v>
      </c>
      <c r="C292" s="460">
        <v>19</v>
      </c>
      <c r="D292" s="334">
        <v>0</v>
      </c>
      <c r="E292" s="334">
        <f t="shared" si="29"/>
        <v>0</v>
      </c>
      <c r="F292" s="461">
        <f t="shared" si="30"/>
        <v>5.2999999999999999E-2</v>
      </c>
      <c r="G292" s="462">
        <f t="shared" si="31"/>
        <v>0</v>
      </c>
      <c r="H292" s="367"/>
      <c r="I292" s="367"/>
      <c r="J292" s="367"/>
      <c r="K292" s="367"/>
      <c r="L292" s="367"/>
      <c r="M292" s="367"/>
      <c r="N292" s="367"/>
      <c r="O292" s="367"/>
      <c r="P292" s="367"/>
      <c r="Q292" s="367"/>
      <c r="R292" s="367"/>
      <c r="S292" s="367"/>
      <c r="T292" s="367"/>
      <c r="U292" s="367"/>
      <c r="V292" s="367"/>
      <c r="W292" s="367"/>
      <c r="X292" s="367"/>
      <c r="Y292" s="367"/>
      <c r="Z292" s="367"/>
      <c r="AA292" s="367"/>
      <c r="AB292" s="367"/>
    </row>
    <row r="293" spans="1:28" ht="16.5" customHeight="1" x14ac:dyDescent="0.4">
      <c r="B293" s="274">
        <v>18</v>
      </c>
      <c r="C293" s="460">
        <v>19</v>
      </c>
      <c r="D293" s="334">
        <v>0</v>
      </c>
      <c r="E293" s="334">
        <f t="shared" si="29"/>
        <v>0</v>
      </c>
      <c r="F293" s="461">
        <f t="shared" si="30"/>
        <v>5.2999999999999999E-2</v>
      </c>
      <c r="G293" s="462">
        <f t="shared" si="31"/>
        <v>0</v>
      </c>
      <c r="H293" s="367"/>
      <c r="I293" s="367"/>
      <c r="J293" s="367"/>
      <c r="K293" s="367"/>
      <c r="L293" s="367"/>
      <c r="M293" s="367"/>
      <c r="N293" s="367"/>
      <c r="O293" s="367"/>
      <c r="P293" s="367"/>
      <c r="Q293" s="367"/>
      <c r="R293" s="367"/>
      <c r="S293" s="367"/>
      <c r="T293" s="367"/>
      <c r="U293" s="367"/>
      <c r="V293" s="367"/>
      <c r="W293" s="367"/>
      <c r="X293" s="367"/>
      <c r="Y293" s="367"/>
      <c r="Z293" s="367"/>
      <c r="AA293" s="367"/>
      <c r="AB293" s="367"/>
    </row>
    <row r="294" spans="1:28" ht="16.5" customHeight="1" x14ac:dyDescent="0.4">
      <c r="B294" s="274">
        <v>19</v>
      </c>
      <c r="C294" s="460">
        <v>19</v>
      </c>
      <c r="D294" s="334">
        <v>0</v>
      </c>
      <c r="E294" s="334">
        <f t="shared" si="29"/>
        <v>0</v>
      </c>
      <c r="F294" s="461">
        <f t="shared" si="30"/>
        <v>5.2999999999999999E-2</v>
      </c>
      <c r="G294" s="462">
        <f t="shared" si="31"/>
        <v>0</v>
      </c>
      <c r="H294" s="367"/>
      <c r="I294" s="367"/>
      <c r="J294" s="367"/>
      <c r="K294" s="367"/>
      <c r="L294" s="367"/>
      <c r="M294" s="367"/>
      <c r="N294" s="367"/>
      <c r="O294" s="367"/>
      <c r="P294" s="367"/>
      <c r="Q294" s="367"/>
      <c r="R294" s="367"/>
      <c r="S294" s="367"/>
      <c r="T294" s="367"/>
      <c r="U294" s="367"/>
      <c r="V294" s="367"/>
      <c r="W294" s="367"/>
      <c r="X294" s="367"/>
      <c r="Y294" s="367"/>
      <c r="Z294" s="367"/>
      <c r="AA294" s="367"/>
      <c r="AB294" s="367"/>
    </row>
    <row r="295" spans="1:28" ht="16.5" customHeight="1" x14ac:dyDescent="0.4">
      <c r="B295" s="274">
        <v>20</v>
      </c>
      <c r="C295" s="460">
        <v>19</v>
      </c>
      <c r="D295" s="334">
        <v>0</v>
      </c>
      <c r="E295" s="334">
        <f t="shared" si="29"/>
        <v>0</v>
      </c>
      <c r="F295" s="461">
        <f t="shared" si="30"/>
        <v>5.2999999999999999E-2</v>
      </c>
      <c r="G295" s="462">
        <f t="shared" si="31"/>
        <v>0</v>
      </c>
      <c r="H295" s="367"/>
      <c r="I295" s="367"/>
      <c r="J295" s="367"/>
      <c r="K295" s="367"/>
      <c r="L295" s="367"/>
      <c r="M295" s="367"/>
      <c r="N295" s="367"/>
      <c r="O295" s="367"/>
      <c r="P295" s="367"/>
      <c r="Q295" s="367"/>
      <c r="R295" s="367"/>
      <c r="S295" s="367"/>
      <c r="T295" s="367"/>
      <c r="U295" s="367"/>
      <c r="V295" s="367"/>
      <c r="W295" s="367"/>
      <c r="X295" s="367"/>
      <c r="Y295" s="367"/>
      <c r="Z295" s="367"/>
      <c r="AA295" s="367"/>
      <c r="AB295" s="367"/>
    </row>
    <row r="296" spans="1:28" ht="16.5" customHeight="1" x14ac:dyDescent="0.4">
      <c r="B296" s="274">
        <v>21</v>
      </c>
      <c r="C296" s="460">
        <v>19</v>
      </c>
      <c r="D296" s="334">
        <v>0</v>
      </c>
      <c r="E296" s="334">
        <f t="shared" si="29"/>
        <v>0</v>
      </c>
      <c r="F296" s="461">
        <f t="shared" si="30"/>
        <v>5.2999999999999999E-2</v>
      </c>
      <c r="G296" s="462">
        <f t="shared" si="31"/>
        <v>0</v>
      </c>
      <c r="H296" s="367"/>
      <c r="I296" s="367"/>
      <c r="J296" s="367"/>
      <c r="K296" s="367"/>
      <c r="L296" s="367"/>
      <c r="M296" s="367"/>
      <c r="N296" s="367"/>
      <c r="O296" s="367"/>
      <c r="P296" s="367"/>
      <c r="Q296" s="367"/>
      <c r="R296" s="367"/>
      <c r="S296" s="367"/>
      <c r="T296" s="367"/>
      <c r="U296" s="367"/>
      <c r="V296" s="367"/>
      <c r="W296" s="367"/>
      <c r="X296" s="367"/>
      <c r="Y296" s="367"/>
      <c r="Z296" s="367"/>
      <c r="AA296" s="367"/>
      <c r="AB296" s="367"/>
    </row>
    <row r="297" spans="1:28" ht="16.5" customHeight="1" x14ac:dyDescent="0.4">
      <c r="B297" s="274">
        <v>22</v>
      </c>
      <c r="C297" s="460">
        <v>19</v>
      </c>
      <c r="D297" s="334">
        <v>0</v>
      </c>
      <c r="E297" s="334">
        <f t="shared" si="29"/>
        <v>0</v>
      </c>
      <c r="F297" s="461">
        <f t="shared" si="30"/>
        <v>5.2999999999999999E-2</v>
      </c>
      <c r="G297" s="462">
        <f t="shared" si="31"/>
        <v>0</v>
      </c>
      <c r="H297" s="367"/>
      <c r="I297" s="367"/>
      <c r="J297" s="367"/>
      <c r="K297" s="367"/>
      <c r="L297" s="367"/>
      <c r="M297" s="367"/>
      <c r="N297" s="367"/>
      <c r="O297" s="367"/>
      <c r="P297" s="367"/>
      <c r="Q297" s="367"/>
      <c r="R297" s="367"/>
      <c r="S297" s="367"/>
      <c r="T297" s="367"/>
      <c r="U297" s="367"/>
      <c r="V297" s="367"/>
      <c r="W297" s="367"/>
      <c r="X297" s="367"/>
      <c r="Y297" s="367"/>
      <c r="Z297" s="367"/>
      <c r="AA297" s="367"/>
      <c r="AB297" s="367"/>
    </row>
    <row r="298" spans="1:28" ht="16.5" customHeight="1" x14ac:dyDescent="0.4">
      <c r="B298" s="457" t="s">
        <v>735</v>
      </c>
      <c r="C298" s="375"/>
      <c r="D298" s="375"/>
      <c r="E298" s="375"/>
      <c r="F298" s="375"/>
      <c r="G298" s="375"/>
      <c r="H298" s="367"/>
      <c r="I298" s="367"/>
      <c r="J298" s="367"/>
      <c r="K298" s="367"/>
      <c r="L298" s="367"/>
      <c r="M298" s="367"/>
      <c r="N298" s="367"/>
      <c r="O298" s="367"/>
      <c r="P298" s="367"/>
      <c r="Q298" s="367"/>
      <c r="R298" s="367"/>
      <c r="S298" s="367"/>
      <c r="T298" s="367"/>
      <c r="U298" s="367"/>
      <c r="V298" s="367"/>
      <c r="W298" s="367"/>
      <c r="X298" s="367"/>
      <c r="Y298" s="367"/>
      <c r="Z298" s="367"/>
      <c r="AA298" s="367"/>
      <c r="AB298" s="367"/>
    </row>
    <row r="299" spans="1:28" ht="16.5" customHeight="1" x14ac:dyDescent="0.4">
      <c r="B299" s="457" t="s">
        <v>736</v>
      </c>
      <c r="C299" s="375"/>
      <c r="D299" s="375"/>
      <c r="E299" s="375"/>
      <c r="F299" s="375"/>
      <c r="G299" s="375"/>
      <c r="H299" s="367"/>
      <c r="I299" s="367"/>
      <c r="J299" s="367"/>
      <c r="K299" s="367"/>
      <c r="L299" s="367"/>
      <c r="M299" s="367"/>
      <c r="N299" s="367"/>
      <c r="O299" s="367"/>
      <c r="P299" s="367"/>
      <c r="Q299" s="367"/>
      <c r="R299" s="367"/>
      <c r="S299" s="367"/>
      <c r="T299" s="367"/>
      <c r="U299" s="367"/>
      <c r="V299" s="367"/>
      <c r="W299" s="367"/>
      <c r="X299" s="367"/>
      <c r="Y299" s="367"/>
      <c r="Z299" s="367"/>
      <c r="AA299" s="367"/>
      <c r="AB299" s="367"/>
    </row>
    <row r="300" spans="1:28" ht="16.5" customHeight="1" x14ac:dyDescent="0.4">
      <c r="H300" s="66"/>
      <c r="I300" s="66"/>
      <c r="J300" s="66"/>
      <c r="K300" s="66"/>
    </row>
    <row r="301" spans="1:28" ht="16.5" customHeight="1" x14ac:dyDescent="0.4">
      <c r="B301" s="453"/>
      <c r="C301" s="454"/>
      <c r="D301" s="464"/>
      <c r="E301" s="464"/>
      <c r="F301" s="464"/>
      <c r="G301" s="455"/>
      <c r="H301" s="454"/>
      <c r="I301" s="454"/>
      <c r="J301" s="454"/>
      <c r="K301" s="456"/>
      <c r="L301" s="456"/>
      <c r="M301" s="456"/>
      <c r="N301" s="456"/>
      <c r="O301" s="456"/>
      <c r="P301" s="454"/>
      <c r="Q301" s="456"/>
      <c r="R301" s="456"/>
      <c r="S301" s="456"/>
      <c r="T301" s="456"/>
      <c r="U301" s="454"/>
      <c r="V301" s="454"/>
      <c r="W301" s="454"/>
      <c r="X301" s="454"/>
      <c r="Y301" s="454"/>
      <c r="Z301" s="454"/>
      <c r="AA301" s="454"/>
      <c r="AB301" s="454"/>
    </row>
    <row r="303" spans="1:28" ht="16.5" customHeight="1" x14ac:dyDescent="0.4">
      <c r="AB303" s="445" t="s">
        <v>766</v>
      </c>
    </row>
    <row r="304" spans="1:28" ht="16.5" customHeight="1" x14ac:dyDescent="0.4">
      <c r="A304" s="39">
        <v>11</v>
      </c>
      <c r="B304" s="447" t="s">
        <v>682</v>
      </c>
      <c r="C304" s="447" t="s">
        <v>1</v>
      </c>
      <c r="D304" s="448" t="s">
        <v>408</v>
      </c>
      <c r="E304" s="448" t="s">
        <v>643</v>
      </c>
      <c r="F304" s="459" t="s">
        <v>680</v>
      </c>
      <c r="G304" s="300" t="s">
        <v>681</v>
      </c>
      <c r="H304" s="300">
        <v>3</v>
      </c>
      <c r="I304" s="300">
        <v>4</v>
      </c>
      <c r="J304" s="300">
        <v>5</v>
      </c>
      <c r="K304" s="300">
        <v>6</v>
      </c>
      <c r="L304" s="300">
        <v>7</v>
      </c>
      <c r="M304" s="300">
        <v>8</v>
      </c>
      <c r="N304" s="300">
        <v>9</v>
      </c>
      <c r="O304" s="300">
        <v>10</v>
      </c>
      <c r="P304" s="300">
        <v>11</v>
      </c>
      <c r="Q304" s="300">
        <v>12</v>
      </c>
      <c r="R304" s="300">
        <v>13</v>
      </c>
      <c r="S304" s="300">
        <v>14</v>
      </c>
      <c r="T304" s="300">
        <v>15</v>
      </c>
      <c r="U304" s="300">
        <v>16</v>
      </c>
      <c r="V304" s="300">
        <v>17</v>
      </c>
      <c r="W304" s="300">
        <v>18</v>
      </c>
      <c r="X304" s="300">
        <v>19</v>
      </c>
      <c r="Y304" s="300">
        <v>20</v>
      </c>
      <c r="Z304" s="300">
        <v>21</v>
      </c>
      <c r="AA304" s="300">
        <v>22</v>
      </c>
      <c r="AB304" s="438" t="s">
        <v>767</v>
      </c>
    </row>
    <row r="305" spans="2:28" ht="16.5" customHeight="1" x14ac:dyDescent="0.4">
      <c r="B305" s="447" t="s">
        <v>682</v>
      </c>
      <c r="C305" s="460">
        <v>20</v>
      </c>
      <c r="D305" s="334">
        <f t="array" ref="D305:D324">TRANSPOSE(C16:V16)</f>
        <v>0</v>
      </c>
      <c r="E305" s="334">
        <f t="shared" ref="E305:E324" si="32">ROUNDDOWN($C$32*D305,0)</f>
        <v>0</v>
      </c>
      <c r="F305" s="461">
        <f t="shared" ref="F305:F324" si="33">ROUNDUP(1/C305,3)</f>
        <v>0.05</v>
      </c>
      <c r="G305" s="462">
        <f>ROUND(E305*F305,0)</f>
        <v>0</v>
      </c>
      <c r="H305" s="367"/>
      <c r="I305" s="367"/>
      <c r="J305" s="367"/>
      <c r="K305" s="367"/>
      <c r="L305" s="367"/>
      <c r="M305" s="367"/>
      <c r="N305" s="367"/>
      <c r="O305" s="367"/>
      <c r="P305" s="367"/>
      <c r="Q305" s="367"/>
      <c r="R305" s="367"/>
      <c r="S305" s="367"/>
      <c r="T305" s="367"/>
      <c r="U305" s="367"/>
      <c r="V305" s="367"/>
      <c r="W305" s="367"/>
      <c r="X305" s="367"/>
      <c r="Y305" s="367"/>
      <c r="Z305" s="367"/>
      <c r="AA305" s="367"/>
      <c r="AB305" s="367"/>
    </row>
    <row r="306" spans="2:28" ht="16.5" customHeight="1" x14ac:dyDescent="0.4">
      <c r="B306" s="274">
        <v>4</v>
      </c>
      <c r="C306" s="460">
        <v>20</v>
      </c>
      <c r="D306" s="334">
        <v>0</v>
      </c>
      <c r="E306" s="334">
        <f t="shared" si="32"/>
        <v>0</v>
      </c>
      <c r="F306" s="461">
        <f t="shared" si="33"/>
        <v>0.05</v>
      </c>
      <c r="G306" s="462">
        <f t="shared" ref="G306:G324" si="34">ROUND(E306*F306,0)</f>
        <v>0</v>
      </c>
      <c r="H306" s="367"/>
      <c r="I306" s="367"/>
      <c r="J306" s="367"/>
      <c r="K306" s="367"/>
      <c r="L306" s="367"/>
      <c r="M306" s="367"/>
      <c r="N306" s="367"/>
      <c r="O306" s="367"/>
      <c r="P306" s="367"/>
      <c r="Q306" s="367"/>
      <c r="R306" s="367"/>
      <c r="S306" s="367"/>
      <c r="T306" s="367"/>
      <c r="U306" s="367"/>
      <c r="V306" s="367"/>
      <c r="W306" s="367"/>
      <c r="X306" s="367"/>
      <c r="Y306" s="367"/>
      <c r="Z306" s="367"/>
      <c r="AA306" s="367"/>
      <c r="AB306" s="367"/>
    </row>
    <row r="307" spans="2:28" ht="16.5" customHeight="1" x14ac:dyDescent="0.4">
      <c r="B307" s="274">
        <v>5</v>
      </c>
      <c r="C307" s="460">
        <v>20</v>
      </c>
      <c r="D307" s="334">
        <v>0</v>
      </c>
      <c r="E307" s="334">
        <f t="shared" si="32"/>
        <v>0</v>
      </c>
      <c r="F307" s="461">
        <f t="shared" si="33"/>
        <v>0.05</v>
      </c>
      <c r="G307" s="462">
        <f t="shared" si="34"/>
        <v>0</v>
      </c>
      <c r="H307" s="367"/>
      <c r="I307" s="367"/>
      <c r="J307" s="367"/>
      <c r="K307" s="367"/>
      <c r="L307" s="367"/>
      <c r="M307" s="367"/>
      <c r="N307" s="367"/>
      <c r="O307" s="367"/>
      <c r="P307" s="367"/>
      <c r="Q307" s="367"/>
      <c r="R307" s="367"/>
      <c r="S307" s="367"/>
      <c r="T307" s="367"/>
      <c r="U307" s="367"/>
      <c r="V307" s="367"/>
      <c r="W307" s="367"/>
      <c r="X307" s="367"/>
      <c r="Y307" s="367"/>
      <c r="Z307" s="367"/>
      <c r="AA307" s="367"/>
      <c r="AB307" s="367"/>
    </row>
    <row r="308" spans="2:28" ht="16.5" customHeight="1" x14ac:dyDescent="0.4">
      <c r="B308" s="274">
        <v>6</v>
      </c>
      <c r="C308" s="460">
        <v>20</v>
      </c>
      <c r="D308" s="334">
        <v>0</v>
      </c>
      <c r="E308" s="334">
        <f t="shared" si="32"/>
        <v>0</v>
      </c>
      <c r="F308" s="461">
        <f t="shared" si="33"/>
        <v>0.05</v>
      </c>
      <c r="G308" s="462">
        <f t="shared" si="34"/>
        <v>0</v>
      </c>
      <c r="H308" s="367"/>
      <c r="I308" s="367"/>
      <c r="J308" s="367"/>
      <c r="K308" s="367"/>
      <c r="L308" s="367"/>
      <c r="M308" s="367"/>
      <c r="N308" s="367"/>
      <c r="O308" s="367"/>
      <c r="P308" s="367"/>
      <c r="Q308" s="367"/>
      <c r="R308" s="367"/>
      <c r="S308" s="367"/>
      <c r="T308" s="367"/>
      <c r="U308" s="367"/>
      <c r="V308" s="367"/>
      <c r="W308" s="367"/>
      <c r="X308" s="367"/>
      <c r="Y308" s="367"/>
      <c r="Z308" s="367"/>
      <c r="AA308" s="367"/>
      <c r="AB308" s="367"/>
    </row>
    <row r="309" spans="2:28" ht="16.5" customHeight="1" x14ac:dyDescent="0.4">
      <c r="B309" s="274">
        <v>7</v>
      </c>
      <c r="C309" s="460">
        <v>20</v>
      </c>
      <c r="D309" s="334">
        <v>0</v>
      </c>
      <c r="E309" s="334">
        <f t="shared" si="32"/>
        <v>0</v>
      </c>
      <c r="F309" s="461">
        <f t="shared" si="33"/>
        <v>0.05</v>
      </c>
      <c r="G309" s="462">
        <f t="shared" si="34"/>
        <v>0</v>
      </c>
      <c r="H309" s="367"/>
      <c r="I309" s="367"/>
      <c r="J309" s="367"/>
      <c r="K309" s="367"/>
      <c r="L309" s="367"/>
      <c r="M309" s="367"/>
      <c r="N309" s="367"/>
      <c r="O309" s="367"/>
      <c r="P309" s="367"/>
      <c r="Q309" s="367"/>
      <c r="R309" s="367"/>
      <c r="S309" s="367"/>
      <c r="T309" s="367"/>
      <c r="U309" s="367"/>
      <c r="V309" s="367"/>
      <c r="W309" s="367"/>
      <c r="X309" s="367"/>
      <c r="Y309" s="367"/>
      <c r="Z309" s="367"/>
      <c r="AA309" s="367"/>
      <c r="AB309" s="367"/>
    </row>
    <row r="310" spans="2:28" ht="16.5" customHeight="1" x14ac:dyDescent="0.4">
      <c r="B310" s="274">
        <v>8</v>
      </c>
      <c r="C310" s="460">
        <v>20</v>
      </c>
      <c r="D310" s="334">
        <v>0</v>
      </c>
      <c r="E310" s="334">
        <f t="shared" si="32"/>
        <v>0</v>
      </c>
      <c r="F310" s="461">
        <f t="shared" si="33"/>
        <v>0.05</v>
      </c>
      <c r="G310" s="462">
        <f t="shared" si="34"/>
        <v>0</v>
      </c>
      <c r="H310" s="367"/>
      <c r="I310" s="367"/>
      <c r="J310" s="367"/>
      <c r="K310" s="367"/>
      <c r="L310" s="367"/>
      <c r="M310" s="367"/>
      <c r="N310" s="367"/>
      <c r="O310" s="367"/>
      <c r="P310" s="367"/>
      <c r="Q310" s="367"/>
      <c r="R310" s="367"/>
      <c r="S310" s="367"/>
      <c r="T310" s="367"/>
      <c r="U310" s="367"/>
      <c r="V310" s="367"/>
      <c r="W310" s="367"/>
      <c r="X310" s="367"/>
      <c r="Y310" s="367"/>
      <c r="Z310" s="367"/>
      <c r="AA310" s="367"/>
      <c r="AB310" s="367"/>
    </row>
    <row r="311" spans="2:28" ht="16.5" customHeight="1" x14ac:dyDescent="0.4">
      <c r="B311" s="274">
        <v>9</v>
      </c>
      <c r="C311" s="460">
        <v>20</v>
      </c>
      <c r="D311" s="334">
        <v>0</v>
      </c>
      <c r="E311" s="334">
        <f t="shared" si="32"/>
        <v>0</v>
      </c>
      <c r="F311" s="461">
        <f t="shared" si="33"/>
        <v>0.05</v>
      </c>
      <c r="G311" s="462">
        <f t="shared" si="34"/>
        <v>0</v>
      </c>
      <c r="H311" s="367"/>
      <c r="I311" s="367"/>
      <c r="J311" s="367"/>
      <c r="K311" s="367"/>
      <c r="L311" s="367"/>
      <c r="M311" s="367"/>
      <c r="N311" s="367"/>
      <c r="O311" s="367"/>
      <c r="P311" s="367"/>
      <c r="Q311" s="367"/>
      <c r="R311" s="367"/>
      <c r="S311" s="367"/>
      <c r="T311" s="367"/>
      <c r="U311" s="367"/>
      <c r="V311" s="367"/>
      <c r="W311" s="367"/>
      <c r="X311" s="367"/>
      <c r="Y311" s="367"/>
      <c r="Z311" s="367"/>
      <c r="AA311" s="367"/>
      <c r="AB311" s="367"/>
    </row>
    <row r="312" spans="2:28" ht="16.5" customHeight="1" x14ac:dyDescent="0.4">
      <c r="B312" s="274">
        <v>10</v>
      </c>
      <c r="C312" s="460">
        <v>20</v>
      </c>
      <c r="D312" s="334">
        <v>0</v>
      </c>
      <c r="E312" s="334">
        <f t="shared" si="32"/>
        <v>0</v>
      </c>
      <c r="F312" s="461">
        <f t="shared" si="33"/>
        <v>0.05</v>
      </c>
      <c r="G312" s="462">
        <f t="shared" si="34"/>
        <v>0</v>
      </c>
      <c r="H312" s="367"/>
      <c r="I312" s="367"/>
      <c r="J312" s="367"/>
      <c r="K312" s="367"/>
      <c r="L312" s="367"/>
      <c r="M312" s="367"/>
      <c r="N312" s="367"/>
      <c r="O312" s="367"/>
      <c r="P312" s="367"/>
      <c r="Q312" s="367"/>
      <c r="R312" s="367"/>
      <c r="S312" s="367"/>
      <c r="T312" s="367"/>
      <c r="U312" s="367"/>
      <c r="V312" s="367"/>
      <c r="W312" s="367"/>
      <c r="X312" s="367"/>
      <c r="Y312" s="367"/>
      <c r="Z312" s="367"/>
      <c r="AA312" s="367"/>
      <c r="AB312" s="367"/>
    </row>
    <row r="313" spans="2:28" ht="16.5" customHeight="1" x14ac:dyDescent="0.4">
      <c r="B313" s="274">
        <v>11</v>
      </c>
      <c r="C313" s="460">
        <v>20</v>
      </c>
      <c r="D313" s="334">
        <v>0</v>
      </c>
      <c r="E313" s="334">
        <f t="shared" si="32"/>
        <v>0</v>
      </c>
      <c r="F313" s="461">
        <f t="shared" si="33"/>
        <v>0.05</v>
      </c>
      <c r="G313" s="462">
        <f t="shared" si="34"/>
        <v>0</v>
      </c>
      <c r="H313" s="367"/>
      <c r="I313" s="367"/>
      <c r="J313" s="367"/>
      <c r="K313" s="367"/>
      <c r="L313" s="367"/>
      <c r="M313" s="367"/>
      <c r="N313" s="367"/>
      <c r="O313" s="367"/>
      <c r="P313" s="367"/>
      <c r="Q313" s="367"/>
      <c r="R313" s="367"/>
      <c r="S313" s="367"/>
      <c r="T313" s="367"/>
      <c r="U313" s="367"/>
      <c r="V313" s="367"/>
      <c r="W313" s="367"/>
      <c r="X313" s="367"/>
      <c r="Y313" s="367"/>
      <c r="Z313" s="367"/>
      <c r="AA313" s="367"/>
      <c r="AB313" s="367"/>
    </row>
    <row r="314" spans="2:28" ht="16.5" customHeight="1" x14ac:dyDescent="0.4">
      <c r="B314" s="274">
        <v>12</v>
      </c>
      <c r="C314" s="460">
        <v>20</v>
      </c>
      <c r="D314" s="334">
        <v>0</v>
      </c>
      <c r="E314" s="334">
        <f t="shared" si="32"/>
        <v>0</v>
      </c>
      <c r="F314" s="461">
        <f t="shared" si="33"/>
        <v>0.05</v>
      </c>
      <c r="G314" s="462">
        <f t="shared" si="34"/>
        <v>0</v>
      </c>
      <c r="H314" s="367"/>
      <c r="I314" s="367"/>
      <c r="J314" s="367"/>
      <c r="K314" s="367"/>
      <c r="L314" s="367"/>
      <c r="M314" s="367"/>
      <c r="N314" s="367"/>
      <c r="O314" s="367"/>
      <c r="P314" s="367"/>
      <c r="Q314" s="367"/>
      <c r="R314" s="367"/>
      <c r="S314" s="367"/>
      <c r="T314" s="367"/>
      <c r="U314" s="367"/>
      <c r="V314" s="367"/>
      <c r="W314" s="367"/>
      <c r="X314" s="367"/>
      <c r="Y314" s="367"/>
      <c r="Z314" s="367"/>
      <c r="AA314" s="367"/>
      <c r="AB314" s="367"/>
    </row>
    <row r="315" spans="2:28" ht="16.5" customHeight="1" x14ac:dyDescent="0.4">
      <c r="B315" s="274">
        <v>13</v>
      </c>
      <c r="C315" s="460">
        <v>20</v>
      </c>
      <c r="D315" s="334">
        <v>0</v>
      </c>
      <c r="E315" s="334">
        <f t="shared" si="32"/>
        <v>0</v>
      </c>
      <c r="F315" s="461">
        <f t="shared" si="33"/>
        <v>0.05</v>
      </c>
      <c r="G315" s="462">
        <f t="shared" si="34"/>
        <v>0</v>
      </c>
      <c r="H315" s="367"/>
      <c r="I315" s="367"/>
      <c r="J315" s="367"/>
      <c r="K315" s="367"/>
      <c r="L315" s="367"/>
      <c r="M315" s="367"/>
      <c r="N315" s="367"/>
      <c r="O315" s="367"/>
      <c r="P315" s="367"/>
      <c r="Q315" s="367"/>
      <c r="R315" s="367"/>
      <c r="S315" s="367"/>
      <c r="T315" s="367"/>
      <c r="U315" s="367"/>
      <c r="V315" s="367"/>
      <c r="W315" s="367"/>
      <c r="X315" s="367"/>
      <c r="Y315" s="367"/>
      <c r="Z315" s="367"/>
      <c r="AA315" s="367"/>
      <c r="AB315" s="367"/>
    </row>
    <row r="316" spans="2:28" ht="16.5" customHeight="1" x14ac:dyDescent="0.4">
      <c r="B316" s="274">
        <v>14</v>
      </c>
      <c r="C316" s="460">
        <v>20</v>
      </c>
      <c r="D316" s="334">
        <v>0</v>
      </c>
      <c r="E316" s="334">
        <f t="shared" si="32"/>
        <v>0</v>
      </c>
      <c r="F316" s="461">
        <f t="shared" si="33"/>
        <v>0.05</v>
      </c>
      <c r="G316" s="462">
        <f t="shared" si="34"/>
        <v>0</v>
      </c>
      <c r="H316" s="367"/>
      <c r="I316" s="367"/>
      <c r="J316" s="367"/>
      <c r="K316" s="367"/>
      <c r="L316" s="367"/>
      <c r="M316" s="367"/>
      <c r="N316" s="367"/>
      <c r="O316" s="367"/>
      <c r="P316" s="367"/>
      <c r="Q316" s="367"/>
      <c r="R316" s="367"/>
      <c r="S316" s="367"/>
      <c r="T316" s="367"/>
      <c r="U316" s="367"/>
      <c r="V316" s="367"/>
      <c r="W316" s="367"/>
      <c r="X316" s="367"/>
      <c r="Y316" s="367"/>
      <c r="Z316" s="367"/>
      <c r="AA316" s="367"/>
      <c r="AB316" s="367"/>
    </row>
    <row r="317" spans="2:28" ht="16.5" customHeight="1" x14ac:dyDescent="0.4">
      <c r="B317" s="274">
        <v>15</v>
      </c>
      <c r="C317" s="460">
        <v>20</v>
      </c>
      <c r="D317" s="334">
        <v>0</v>
      </c>
      <c r="E317" s="334">
        <f t="shared" si="32"/>
        <v>0</v>
      </c>
      <c r="F317" s="461">
        <f t="shared" si="33"/>
        <v>0.05</v>
      </c>
      <c r="G317" s="462">
        <f t="shared" si="34"/>
        <v>0</v>
      </c>
      <c r="H317" s="367"/>
      <c r="I317" s="367"/>
      <c r="J317" s="367"/>
      <c r="K317" s="367"/>
      <c r="L317" s="367"/>
      <c r="M317" s="367"/>
      <c r="N317" s="367"/>
      <c r="O317" s="367"/>
      <c r="P317" s="367"/>
      <c r="Q317" s="367"/>
      <c r="R317" s="367"/>
      <c r="S317" s="367"/>
      <c r="T317" s="367"/>
      <c r="U317" s="367"/>
      <c r="V317" s="367"/>
      <c r="W317" s="367"/>
      <c r="X317" s="367"/>
      <c r="Y317" s="367"/>
      <c r="Z317" s="367"/>
      <c r="AA317" s="367"/>
      <c r="AB317" s="367"/>
    </row>
    <row r="318" spans="2:28" ht="16.5" customHeight="1" x14ac:dyDescent="0.4">
      <c r="B318" s="274">
        <v>16</v>
      </c>
      <c r="C318" s="460">
        <v>20</v>
      </c>
      <c r="D318" s="334">
        <v>0</v>
      </c>
      <c r="E318" s="334">
        <f t="shared" si="32"/>
        <v>0</v>
      </c>
      <c r="F318" s="461">
        <f t="shared" si="33"/>
        <v>0.05</v>
      </c>
      <c r="G318" s="462">
        <f t="shared" si="34"/>
        <v>0</v>
      </c>
      <c r="H318" s="367"/>
      <c r="I318" s="367"/>
      <c r="J318" s="367"/>
      <c r="K318" s="367"/>
      <c r="L318" s="367"/>
      <c r="M318" s="367"/>
      <c r="N318" s="367"/>
      <c r="O318" s="367"/>
      <c r="P318" s="367"/>
      <c r="Q318" s="367"/>
      <c r="R318" s="367"/>
      <c r="S318" s="367"/>
      <c r="T318" s="367"/>
      <c r="U318" s="367"/>
      <c r="V318" s="367"/>
      <c r="W318" s="367"/>
      <c r="X318" s="367"/>
      <c r="Y318" s="367"/>
      <c r="Z318" s="367"/>
      <c r="AA318" s="367"/>
      <c r="AB318" s="367"/>
    </row>
    <row r="319" spans="2:28" ht="16.5" customHeight="1" x14ac:dyDescent="0.4">
      <c r="B319" s="274">
        <v>17</v>
      </c>
      <c r="C319" s="460">
        <v>20</v>
      </c>
      <c r="D319" s="334">
        <v>0</v>
      </c>
      <c r="E319" s="334">
        <f t="shared" si="32"/>
        <v>0</v>
      </c>
      <c r="F319" s="461">
        <f t="shared" si="33"/>
        <v>0.05</v>
      </c>
      <c r="G319" s="462">
        <f t="shared" si="34"/>
        <v>0</v>
      </c>
      <c r="H319" s="367"/>
      <c r="I319" s="367"/>
      <c r="J319" s="367"/>
      <c r="K319" s="367"/>
      <c r="L319" s="367"/>
      <c r="M319" s="367"/>
      <c r="N319" s="367"/>
      <c r="O319" s="367"/>
      <c r="P319" s="367"/>
      <c r="Q319" s="367"/>
      <c r="R319" s="367"/>
      <c r="S319" s="367"/>
      <c r="T319" s="367"/>
      <c r="U319" s="367"/>
      <c r="V319" s="367"/>
      <c r="W319" s="367"/>
      <c r="X319" s="367"/>
      <c r="Y319" s="367"/>
      <c r="Z319" s="367"/>
      <c r="AA319" s="367"/>
      <c r="AB319" s="367"/>
    </row>
    <row r="320" spans="2:28" ht="16.5" customHeight="1" x14ac:dyDescent="0.4">
      <c r="B320" s="274">
        <v>18</v>
      </c>
      <c r="C320" s="460">
        <v>20</v>
      </c>
      <c r="D320" s="334">
        <v>0</v>
      </c>
      <c r="E320" s="334">
        <f t="shared" si="32"/>
        <v>0</v>
      </c>
      <c r="F320" s="461">
        <f t="shared" si="33"/>
        <v>0.05</v>
      </c>
      <c r="G320" s="462">
        <f t="shared" si="34"/>
        <v>0</v>
      </c>
      <c r="H320" s="367"/>
      <c r="I320" s="367"/>
      <c r="J320" s="367"/>
      <c r="K320" s="367"/>
      <c r="L320" s="367"/>
      <c r="M320" s="367"/>
      <c r="N320" s="367"/>
      <c r="O320" s="367"/>
      <c r="P320" s="367"/>
      <c r="Q320" s="367"/>
      <c r="R320" s="367"/>
      <c r="S320" s="367"/>
      <c r="T320" s="367"/>
      <c r="U320" s="367"/>
      <c r="V320" s="367"/>
      <c r="W320" s="367"/>
      <c r="X320" s="367"/>
      <c r="Y320" s="367"/>
      <c r="Z320" s="367"/>
      <c r="AA320" s="367"/>
      <c r="AB320" s="367"/>
    </row>
    <row r="321" spans="1:28" ht="16.5" customHeight="1" x14ac:dyDescent="0.4">
      <c r="B321" s="274">
        <v>19</v>
      </c>
      <c r="C321" s="460">
        <v>20</v>
      </c>
      <c r="D321" s="334">
        <v>0</v>
      </c>
      <c r="E321" s="334">
        <f t="shared" si="32"/>
        <v>0</v>
      </c>
      <c r="F321" s="461">
        <f t="shared" si="33"/>
        <v>0.05</v>
      </c>
      <c r="G321" s="462">
        <f t="shared" si="34"/>
        <v>0</v>
      </c>
      <c r="H321" s="367"/>
      <c r="I321" s="367"/>
      <c r="J321" s="367"/>
      <c r="K321" s="367"/>
      <c r="L321" s="367"/>
      <c r="M321" s="367"/>
      <c r="N321" s="367"/>
      <c r="O321" s="367"/>
      <c r="P321" s="367"/>
      <c r="Q321" s="367"/>
      <c r="R321" s="367"/>
      <c r="S321" s="367"/>
      <c r="T321" s="367"/>
      <c r="U321" s="367"/>
      <c r="V321" s="367"/>
      <c r="W321" s="367"/>
      <c r="X321" s="367"/>
      <c r="Y321" s="367"/>
      <c r="Z321" s="367"/>
      <c r="AA321" s="367"/>
      <c r="AB321" s="367"/>
    </row>
    <row r="322" spans="1:28" ht="16.5" customHeight="1" x14ac:dyDescent="0.4">
      <c r="B322" s="274">
        <v>20</v>
      </c>
      <c r="C322" s="460">
        <v>20</v>
      </c>
      <c r="D322" s="334">
        <v>0</v>
      </c>
      <c r="E322" s="334">
        <f t="shared" si="32"/>
        <v>0</v>
      </c>
      <c r="F322" s="461">
        <f t="shared" si="33"/>
        <v>0.05</v>
      </c>
      <c r="G322" s="462">
        <f t="shared" si="34"/>
        <v>0</v>
      </c>
      <c r="H322" s="367"/>
      <c r="I322" s="367"/>
      <c r="J322" s="367"/>
      <c r="K322" s="367"/>
      <c r="L322" s="367"/>
      <c r="M322" s="367"/>
      <c r="N322" s="367"/>
      <c r="O322" s="367"/>
      <c r="P322" s="367"/>
      <c r="Q322" s="367"/>
      <c r="R322" s="367"/>
      <c r="S322" s="367"/>
      <c r="T322" s="367"/>
      <c r="U322" s="367"/>
      <c r="V322" s="367"/>
      <c r="W322" s="367"/>
      <c r="X322" s="367"/>
      <c r="Y322" s="367"/>
      <c r="Z322" s="367"/>
      <c r="AA322" s="367"/>
      <c r="AB322" s="367"/>
    </row>
    <row r="323" spans="1:28" ht="16.5" customHeight="1" x14ac:dyDescent="0.4">
      <c r="B323" s="274">
        <v>21</v>
      </c>
      <c r="C323" s="460">
        <v>20</v>
      </c>
      <c r="D323" s="334">
        <v>0</v>
      </c>
      <c r="E323" s="334">
        <f t="shared" si="32"/>
        <v>0</v>
      </c>
      <c r="F323" s="461">
        <f t="shared" si="33"/>
        <v>0.05</v>
      </c>
      <c r="G323" s="462">
        <f t="shared" si="34"/>
        <v>0</v>
      </c>
      <c r="H323" s="367"/>
      <c r="I323" s="367"/>
      <c r="J323" s="367"/>
      <c r="K323" s="367"/>
      <c r="L323" s="367"/>
      <c r="M323" s="367"/>
      <c r="N323" s="367"/>
      <c r="O323" s="367"/>
      <c r="P323" s="367"/>
      <c r="Q323" s="367"/>
      <c r="R323" s="367"/>
      <c r="S323" s="367"/>
      <c r="T323" s="367"/>
      <c r="U323" s="367"/>
      <c r="V323" s="367"/>
      <c r="W323" s="367"/>
      <c r="X323" s="367"/>
      <c r="Y323" s="367"/>
      <c r="Z323" s="367"/>
      <c r="AA323" s="367"/>
      <c r="AB323" s="367"/>
    </row>
    <row r="324" spans="1:28" ht="16.5" customHeight="1" x14ac:dyDescent="0.4">
      <c r="B324" s="274">
        <v>22</v>
      </c>
      <c r="C324" s="460">
        <v>20</v>
      </c>
      <c r="D324" s="334">
        <v>0</v>
      </c>
      <c r="E324" s="334">
        <f t="shared" si="32"/>
        <v>0</v>
      </c>
      <c r="F324" s="461">
        <f t="shared" si="33"/>
        <v>0.05</v>
      </c>
      <c r="G324" s="462">
        <f t="shared" si="34"/>
        <v>0</v>
      </c>
      <c r="H324" s="367"/>
      <c r="I324" s="367"/>
      <c r="J324" s="367"/>
      <c r="K324" s="367"/>
      <c r="L324" s="367"/>
      <c r="M324" s="367"/>
      <c r="N324" s="367"/>
      <c r="O324" s="367"/>
      <c r="P324" s="367"/>
      <c r="Q324" s="367"/>
      <c r="R324" s="367"/>
      <c r="S324" s="367"/>
      <c r="T324" s="367"/>
      <c r="U324" s="367"/>
      <c r="V324" s="367"/>
      <c r="W324" s="367"/>
      <c r="X324" s="367"/>
      <c r="Y324" s="367"/>
      <c r="Z324" s="367"/>
      <c r="AA324" s="367"/>
      <c r="AB324" s="367"/>
    </row>
    <row r="325" spans="1:28" ht="16.5" customHeight="1" x14ac:dyDescent="0.4">
      <c r="B325" s="457" t="s">
        <v>735</v>
      </c>
      <c r="C325" s="375"/>
      <c r="D325" s="375"/>
      <c r="E325" s="375"/>
      <c r="F325" s="375"/>
      <c r="G325" s="375"/>
      <c r="H325" s="367"/>
      <c r="I325" s="367"/>
      <c r="J325" s="367"/>
      <c r="K325" s="367"/>
      <c r="L325" s="367"/>
      <c r="M325" s="367"/>
      <c r="N325" s="367"/>
      <c r="O325" s="367"/>
      <c r="P325" s="367"/>
      <c r="Q325" s="367"/>
      <c r="R325" s="367"/>
      <c r="S325" s="367"/>
      <c r="T325" s="367"/>
      <c r="U325" s="367"/>
      <c r="V325" s="367"/>
      <c r="W325" s="367"/>
      <c r="X325" s="367"/>
      <c r="Y325" s="367"/>
      <c r="Z325" s="367"/>
      <c r="AA325" s="367"/>
      <c r="AB325" s="367"/>
    </row>
    <row r="326" spans="1:28" ht="16.5" customHeight="1" x14ac:dyDescent="0.4">
      <c r="B326" s="457" t="s">
        <v>736</v>
      </c>
      <c r="C326" s="375"/>
      <c r="D326" s="375"/>
      <c r="E326" s="375"/>
      <c r="F326" s="375"/>
      <c r="G326" s="375"/>
      <c r="H326" s="367"/>
      <c r="I326" s="367"/>
      <c r="J326" s="367"/>
      <c r="K326" s="367"/>
      <c r="L326" s="367"/>
      <c r="M326" s="367"/>
      <c r="N326" s="367"/>
      <c r="O326" s="367"/>
      <c r="P326" s="367"/>
      <c r="Q326" s="367"/>
      <c r="R326" s="367"/>
      <c r="S326" s="367"/>
      <c r="T326" s="367"/>
      <c r="U326" s="367"/>
      <c r="V326" s="367"/>
      <c r="W326" s="367"/>
      <c r="X326" s="367"/>
      <c r="Y326" s="367"/>
      <c r="Z326" s="367"/>
      <c r="AA326" s="367"/>
      <c r="AB326" s="367"/>
    </row>
    <row r="327" spans="1:28" ht="16.5" customHeight="1" x14ac:dyDescent="0.4">
      <c r="H327" s="66"/>
      <c r="I327" s="66"/>
      <c r="J327" s="66"/>
      <c r="K327" s="66"/>
    </row>
    <row r="328" spans="1:28" ht="16.5" customHeight="1" x14ac:dyDescent="0.4">
      <c r="B328" s="453"/>
      <c r="C328" s="454"/>
      <c r="D328" s="464"/>
      <c r="E328" s="464"/>
      <c r="F328" s="464"/>
      <c r="G328" s="455"/>
      <c r="H328" s="454"/>
      <c r="I328" s="454"/>
      <c r="J328" s="454"/>
      <c r="K328" s="456"/>
      <c r="L328" s="456"/>
      <c r="M328" s="456"/>
      <c r="N328" s="456"/>
      <c r="O328" s="456"/>
      <c r="P328" s="454"/>
      <c r="Q328" s="456"/>
      <c r="R328" s="456"/>
      <c r="S328" s="456"/>
      <c r="T328" s="456"/>
      <c r="U328" s="454"/>
      <c r="V328" s="454"/>
      <c r="W328" s="454"/>
      <c r="X328" s="454"/>
      <c r="Y328" s="454"/>
      <c r="Z328" s="454"/>
      <c r="AA328" s="454"/>
      <c r="AB328" s="454"/>
    </row>
    <row r="330" spans="1:28" ht="16.5" customHeight="1" x14ac:dyDescent="0.4">
      <c r="AB330" s="445" t="s">
        <v>766</v>
      </c>
    </row>
    <row r="331" spans="1:28" ht="16.5" customHeight="1" x14ac:dyDescent="0.4">
      <c r="A331" s="39">
        <v>12</v>
      </c>
      <c r="B331" s="447" t="s">
        <v>682</v>
      </c>
      <c r="C331" s="447" t="s">
        <v>1</v>
      </c>
      <c r="D331" s="448" t="s">
        <v>408</v>
      </c>
      <c r="E331" s="448" t="s">
        <v>643</v>
      </c>
      <c r="F331" s="459" t="s">
        <v>680</v>
      </c>
      <c r="G331" s="300" t="s">
        <v>681</v>
      </c>
      <c r="H331" s="300">
        <v>3</v>
      </c>
      <c r="I331" s="300">
        <v>4</v>
      </c>
      <c r="J331" s="300">
        <v>5</v>
      </c>
      <c r="K331" s="300">
        <v>6</v>
      </c>
      <c r="L331" s="300">
        <v>7</v>
      </c>
      <c r="M331" s="300">
        <v>8</v>
      </c>
      <c r="N331" s="300">
        <v>9</v>
      </c>
      <c r="O331" s="300">
        <v>10</v>
      </c>
      <c r="P331" s="300">
        <v>11</v>
      </c>
      <c r="Q331" s="300">
        <v>12</v>
      </c>
      <c r="R331" s="300">
        <v>13</v>
      </c>
      <c r="S331" s="300">
        <v>14</v>
      </c>
      <c r="T331" s="300">
        <v>15</v>
      </c>
      <c r="U331" s="300">
        <v>16</v>
      </c>
      <c r="V331" s="300">
        <v>17</v>
      </c>
      <c r="W331" s="300">
        <v>18</v>
      </c>
      <c r="X331" s="300">
        <v>19</v>
      </c>
      <c r="Y331" s="300">
        <v>20</v>
      </c>
      <c r="Z331" s="300">
        <v>21</v>
      </c>
      <c r="AA331" s="300">
        <v>22</v>
      </c>
      <c r="AB331" s="438" t="s">
        <v>767</v>
      </c>
    </row>
    <row r="332" spans="1:28" ht="16.5" customHeight="1" x14ac:dyDescent="0.4">
      <c r="B332" s="274">
        <v>3</v>
      </c>
      <c r="C332" s="460">
        <v>25</v>
      </c>
      <c r="D332" s="334">
        <f t="array" ref="D332:D351">TRANSPOSE(C17:V17)</f>
        <v>0</v>
      </c>
      <c r="E332" s="334">
        <f t="shared" ref="E332:E351" si="35">ROUNDDOWN($C$32*D332,0)</f>
        <v>0</v>
      </c>
      <c r="F332" s="461">
        <f t="shared" ref="F332:F351" si="36">ROUNDUP(1/C332,3)</f>
        <v>0.04</v>
      </c>
      <c r="G332" s="462">
        <f>ROUND(E332*F332,0)</f>
        <v>0</v>
      </c>
      <c r="H332" s="367"/>
      <c r="I332" s="367"/>
      <c r="J332" s="367"/>
      <c r="K332" s="367"/>
      <c r="L332" s="367"/>
      <c r="M332" s="367"/>
      <c r="N332" s="367"/>
      <c r="O332" s="367"/>
      <c r="P332" s="367"/>
      <c r="Q332" s="367"/>
      <c r="R332" s="367"/>
      <c r="S332" s="367"/>
      <c r="T332" s="367"/>
      <c r="U332" s="367"/>
      <c r="V332" s="367"/>
      <c r="W332" s="367"/>
      <c r="X332" s="367"/>
      <c r="Y332" s="367"/>
      <c r="Z332" s="367"/>
      <c r="AA332" s="367"/>
      <c r="AB332" s="367"/>
    </row>
    <row r="333" spans="1:28" ht="16.5" customHeight="1" x14ac:dyDescent="0.4">
      <c r="B333" s="274">
        <v>4</v>
      </c>
      <c r="C333" s="460">
        <v>25</v>
      </c>
      <c r="D333" s="334">
        <v>0</v>
      </c>
      <c r="E333" s="334">
        <f t="shared" si="35"/>
        <v>0</v>
      </c>
      <c r="F333" s="461">
        <f t="shared" si="36"/>
        <v>0.04</v>
      </c>
      <c r="G333" s="462">
        <f t="shared" ref="G333:G351" si="37">ROUND(E333*F333,0)</f>
        <v>0</v>
      </c>
      <c r="H333" s="367"/>
      <c r="I333" s="367"/>
      <c r="J333" s="367"/>
      <c r="K333" s="367"/>
      <c r="L333" s="367"/>
      <c r="M333" s="367"/>
      <c r="N333" s="367"/>
      <c r="O333" s="367"/>
      <c r="P333" s="367"/>
      <c r="Q333" s="367"/>
      <c r="R333" s="367"/>
      <c r="S333" s="367"/>
      <c r="T333" s="367"/>
      <c r="U333" s="367"/>
      <c r="V333" s="367"/>
      <c r="W333" s="367"/>
      <c r="X333" s="367"/>
      <c r="Y333" s="367"/>
      <c r="Z333" s="367"/>
      <c r="AA333" s="367"/>
      <c r="AB333" s="367"/>
    </row>
    <row r="334" spans="1:28" ht="16.5" customHeight="1" x14ac:dyDescent="0.4">
      <c r="B334" s="274">
        <v>5</v>
      </c>
      <c r="C334" s="460">
        <v>25</v>
      </c>
      <c r="D334" s="334">
        <v>0</v>
      </c>
      <c r="E334" s="334">
        <f t="shared" si="35"/>
        <v>0</v>
      </c>
      <c r="F334" s="461">
        <f t="shared" si="36"/>
        <v>0.04</v>
      </c>
      <c r="G334" s="462">
        <f t="shared" si="37"/>
        <v>0</v>
      </c>
      <c r="H334" s="367"/>
      <c r="I334" s="367"/>
      <c r="J334" s="367"/>
      <c r="K334" s="367"/>
      <c r="L334" s="367"/>
      <c r="M334" s="367"/>
      <c r="N334" s="367"/>
      <c r="O334" s="367"/>
      <c r="P334" s="367"/>
      <c r="Q334" s="367"/>
      <c r="R334" s="367"/>
      <c r="S334" s="367"/>
      <c r="T334" s="367"/>
      <c r="U334" s="367"/>
      <c r="V334" s="367"/>
      <c r="W334" s="367"/>
      <c r="X334" s="367"/>
      <c r="Y334" s="367"/>
      <c r="Z334" s="367"/>
      <c r="AA334" s="367"/>
      <c r="AB334" s="367"/>
    </row>
    <row r="335" spans="1:28" ht="16.5" customHeight="1" x14ac:dyDescent="0.4">
      <c r="B335" s="274">
        <v>6</v>
      </c>
      <c r="C335" s="460">
        <v>25</v>
      </c>
      <c r="D335" s="334">
        <v>0</v>
      </c>
      <c r="E335" s="334">
        <f t="shared" si="35"/>
        <v>0</v>
      </c>
      <c r="F335" s="461">
        <f t="shared" si="36"/>
        <v>0.04</v>
      </c>
      <c r="G335" s="462">
        <f t="shared" si="37"/>
        <v>0</v>
      </c>
      <c r="H335" s="367"/>
      <c r="I335" s="367"/>
      <c r="J335" s="367"/>
      <c r="K335" s="367"/>
      <c r="L335" s="367"/>
      <c r="M335" s="367"/>
      <c r="N335" s="367"/>
      <c r="O335" s="367"/>
      <c r="P335" s="367"/>
      <c r="Q335" s="367"/>
      <c r="R335" s="367"/>
      <c r="S335" s="367"/>
      <c r="T335" s="367"/>
      <c r="U335" s="367"/>
      <c r="V335" s="367"/>
      <c r="W335" s="367"/>
      <c r="X335" s="367"/>
      <c r="Y335" s="367"/>
      <c r="Z335" s="367"/>
      <c r="AA335" s="367"/>
      <c r="AB335" s="367"/>
    </row>
    <row r="336" spans="1:28" ht="16.5" customHeight="1" x14ac:dyDescent="0.4">
      <c r="B336" s="274">
        <v>7</v>
      </c>
      <c r="C336" s="460">
        <v>25</v>
      </c>
      <c r="D336" s="334">
        <v>0</v>
      </c>
      <c r="E336" s="334">
        <f t="shared" si="35"/>
        <v>0</v>
      </c>
      <c r="F336" s="461">
        <f t="shared" si="36"/>
        <v>0.04</v>
      </c>
      <c r="G336" s="462">
        <f t="shared" si="37"/>
        <v>0</v>
      </c>
      <c r="H336" s="367"/>
      <c r="I336" s="367"/>
      <c r="J336" s="367"/>
      <c r="K336" s="367"/>
      <c r="L336" s="367"/>
      <c r="M336" s="367"/>
      <c r="N336" s="367"/>
      <c r="O336" s="367"/>
      <c r="P336" s="367"/>
      <c r="Q336" s="367"/>
      <c r="R336" s="367"/>
      <c r="S336" s="367"/>
      <c r="T336" s="367"/>
      <c r="U336" s="367"/>
      <c r="V336" s="367"/>
      <c r="W336" s="367"/>
      <c r="X336" s="367"/>
      <c r="Y336" s="367"/>
      <c r="Z336" s="367"/>
      <c r="AA336" s="367"/>
      <c r="AB336" s="367"/>
    </row>
    <row r="337" spans="2:28" ht="16.5" customHeight="1" x14ac:dyDescent="0.4">
      <c r="B337" s="274">
        <v>8</v>
      </c>
      <c r="C337" s="460">
        <v>25</v>
      </c>
      <c r="D337" s="334">
        <v>0</v>
      </c>
      <c r="E337" s="334">
        <f t="shared" si="35"/>
        <v>0</v>
      </c>
      <c r="F337" s="461">
        <f t="shared" si="36"/>
        <v>0.04</v>
      </c>
      <c r="G337" s="462">
        <f t="shared" si="37"/>
        <v>0</v>
      </c>
      <c r="H337" s="367"/>
      <c r="I337" s="367"/>
      <c r="J337" s="367"/>
      <c r="K337" s="367"/>
      <c r="L337" s="367"/>
      <c r="M337" s="367"/>
      <c r="N337" s="367"/>
      <c r="O337" s="367"/>
      <c r="P337" s="367"/>
      <c r="Q337" s="367"/>
      <c r="R337" s="367"/>
      <c r="S337" s="367"/>
      <c r="T337" s="367"/>
      <c r="U337" s="367"/>
      <c r="V337" s="367"/>
      <c r="W337" s="367"/>
      <c r="X337" s="367"/>
      <c r="Y337" s="367"/>
      <c r="Z337" s="367"/>
      <c r="AA337" s="367"/>
      <c r="AB337" s="367"/>
    </row>
    <row r="338" spans="2:28" ht="16.5" customHeight="1" x14ac:dyDescent="0.4">
      <c r="B338" s="274">
        <v>9</v>
      </c>
      <c r="C338" s="460">
        <v>25</v>
      </c>
      <c r="D338" s="334">
        <v>0</v>
      </c>
      <c r="E338" s="334">
        <f t="shared" si="35"/>
        <v>0</v>
      </c>
      <c r="F338" s="461">
        <f t="shared" si="36"/>
        <v>0.04</v>
      </c>
      <c r="G338" s="462">
        <f t="shared" si="37"/>
        <v>0</v>
      </c>
      <c r="H338" s="367"/>
      <c r="I338" s="367"/>
      <c r="J338" s="367"/>
      <c r="K338" s="367"/>
      <c r="L338" s="367"/>
      <c r="M338" s="367"/>
      <c r="N338" s="367"/>
      <c r="O338" s="367"/>
      <c r="P338" s="367"/>
      <c r="Q338" s="367"/>
      <c r="R338" s="367"/>
      <c r="S338" s="367"/>
      <c r="T338" s="367"/>
      <c r="U338" s="367"/>
      <c r="V338" s="367"/>
      <c r="W338" s="367"/>
      <c r="X338" s="367"/>
      <c r="Y338" s="367"/>
      <c r="Z338" s="367"/>
      <c r="AA338" s="367"/>
      <c r="AB338" s="367"/>
    </row>
    <row r="339" spans="2:28" ht="16.5" customHeight="1" x14ac:dyDescent="0.4">
      <c r="B339" s="274">
        <v>10</v>
      </c>
      <c r="C339" s="460">
        <v>25</v>
      </c>
      <c r="D339" s="334">
        <v>0</v>
      </c>
      <c r="E339" s="334">
        <f t="shared" si="35"/>
        <v>0</v>
      </c>
      <c r="F339" s="461">
        <f t="shared" si="36"/>
        <v>0.04</v>
      </c>
      <c r="G339" s="462">
        <f t="shared" si="37"/>
        <v>0</v>
      </c>
      <c r="H339" s="367"/>
      <c r="I339" s="367"/>
      <c r="J339" s="367"/>
      <c r="K339" s="367"/>
      <c r="L339" s="367"/>
      <c r="M339" s="367"/>
      <c r="N339" s="367"/>
      <c r="O339" s="367"/>
      <c r="P339" s="367"/>
      <c r="Q339" s="367"/>
      <c r="R339" s="367"/>
      <c r="S339" s="367"/>
      <c r="T339" s="367"/>
      <c r="U339" s="367"/>
      <c r="V339" s="367"/>
      <c r="W339" s="367"/>
      <c r="X339" s="367"/>
      <c r="Y339" s="367"/>
      <c r="Z339" s="367"/>
      <c r="AA339" s="367"/>
      <c r="AB339" s="367"/>
    </row>
    <row r="340" spans="2:28" ht="16.5" customHeight="1" x14ac:dyDescent="0.4">
      <c r="B340" s="274">
        <v>11</v>
      </c>
      <c r="C340" s="460">
        <v>25</v>
      </c>
      <c r="D340" s="334">
        <v>0</v>
      </c>
      <c r="E340" s="334">
        <f t="shared" si="35"/>
        <v>0</v>
      </c>
      <c r="F340" s="461">
        <f t="shared" si="36"/>
        <v>0.04</v>
      </c>
      <c r="G340" s="462">
        <f t="shared" si="37"/>
        <v>0</v>
      </c>
      <c r="H340" s="367"/>
      <c r="I340" s="367"/>
      <c r="J340" s="367"/>
      <c r="K340" s="367"/>
      <c r="L340" s="367"/>
      <c r="M340" s="367"/>
      <c r="N340" s="367"/>
      <c r="O340" s="367"/>
      <c r="P340" s="367"/>
      <c r="Q340" s="367"/>
      <c r="R340" s="367"/>
      <c r="S340" s="367"/>
      <c r="T340" s="367"/>
      <c r="U340" s="367"/>
      <c r="V340" s="367"/>
      <c r="W340" s="367"/>
      <c r="X340" s="367"/>
      <c r="Y340" s="367"/>
      <c r="Z340" s="367"/>
      <c r="AA340" s="367"/>
      <c r="AB340" s="367"/>
    </row>
    <row r="341" spans="2:28" ht="16.5" customHeight="1" x14ac:dyDescent="0.4">
      <c r="B341" s="274">
        <v>12</v>
      </c>
      <c r="C341" s="460">
        <v>25</v>
      </c>
      <c r="D341" s="334">
        <v>0</v>
      </c>
      <c r="E341" s="334">
        <f t="shared" si="35"/>
        <v>0</v>
      </c>
      <c r="F341" s="461">
        <f t="shared" si="36"/>
        <v>0.04</v>
      </c>
      <c r="G341" s="462">
        <f t="shared" si="37"/>
        <v>0</v>
      </c>
      <c r="H341" s="367"/>
      <c r="I341" s="367"/>
      <c r="J341" s="367"/>
      <c r="K341" s="367"/>
      <c r="L341" s="367"/>
      <c r="M341" s="367"/>
      <c r="N341" s="367"/>
      <c r="O341" s="367"/>
      <c r="P341" s="367"/>
      <c r="Q341" s="367"/>
      <c r="R341" s="367"/>
      <c r="S341" s="367"/>
      <c r="T341" s="367"/>
      <c r="U341" s="367"/>
      <c r="V341" s="367"/>
      <c r="W341" s="367"/>
      <c r="X341" s="367"/>
      <c r="Y341" s="367"/>
      <c r="Z341" s="367"/>
      <c r="AA341" s="367"/>
      <c r="AB341" s="367"/>
    </row>
    <row r="342" spans="2:28" ht="16.5" customHeight="1" x14ac:dyDescent="0.4">
      <c r="B342" s="274">
        <v>13</v>
      </c>
      <c r="C342" s="460">
        <v>25</v>
      </c>
      <c r="D342" s="334">
        <v>0</v>
      </c>
      <c r="E342" s="334">
        <f t="shared" si="35"/>
        <v>0</v>
      </c>
      <c r="F342" s="461">
        <f t="shared" si="36"/>
        <v>0.04</v>
      </c>
      <c r="G342" s="462">
        <f t="shared" si="37"/>
        <v>0</v>
      </c>
      <c r="H342" s="367"/>
      <c r="I342" s="367"/>
      <c r="J342" s="367"/>
      <c r="K342" s="367"/>
      <c r="L342" s="367"/>
      <c r="M342" s="367"/>
      <c r="N342" s="367"/>
      <c r="O342" s="367"/>
      <c r="P342" s="367"/>
      <c r="Q342" s="367"/>
      <c r="R342" s="367"/>
      <c r="S342" s="367"/>
      <c r="T342" s="367"/>
      <c r="U342" s="367"/>
      <c r="V342" s="367"/>
      <c r="W342" s="367"/>
      <c r="X342" s="367"/>
      <c r="Y342" s="367"/>
      <c r="Z342" s="367"/>
      <c r="AA342" s="367"/>
      <c r="AB342" s="367"/>
    </row>
    <row r="343" spans="2:28" ht="16.5" customHeight="1" x14ac:dyDescent="0.4">
      <c r="B343" s="274">
        <v>14</v>
      </c>
      <c r="C343" s="460">
        <v>25</v>
      </c>
      <c r="D343" s="334">
        <v>0</v>
      </c>
      <c r="E343" s="334">
        <f t="shared" si="35"/>
        <v>0</v>
      </c>
      <c r="F343" s="461">
        <f t="shared" si="36"/>
        <v>0.04</v>
      </c>
      <c r="G343" s="462">
        <f t="shared" si="37"/>
        <v>0</v>
      </c>
      <c r="H343" s="367"/>
      <c r="I343" s="367"/>
      <c r="J343" s="367"/>
      <c r="K343" s="367"/>
      <c r="L343" s="367"/>
      <c r="M343" s="367"/>
      <c r="N343" s="367"/>
      <c r="O343" s="367"/>
      <c r="P343" s="367"/>
      <c r="Q343" s="367"/>
      <c r="R343" s="367"/>
      <c r="S343" s="367"/>
      <c r="T343" s="367"/>
      <c r="U343" s="367"/>
      <c r="V343" s="367"/>
      <c r="W343" s="367"/>
      <c r="X343" s="367"/>
      <c r="Y343" s="367"/>
      <c r="Z343" s="367"/>
      <c r="AA343" s="367"/>
      <c r="AB343" s="367"/>
    </row>
    <row r="344" spans="2:28" ht="16.5" customHeight="1" x14ac:dyDescent="0.4">
      <c r="B344" s="274">
        <v>15</v>
      </c>
      <c r="C344" s="460">
        <v>25</v>
      </c>
      <c r="D344" s="334">
        <v>0</v>
      </c>
      <c r="E344" s="334">
        <f t="shared" si="35"/>
        <v>0</v>
      </c>
      <c r="F344" s="461">
        <f t="shared" si="36"/>
        <v>0.04</v>
      </c>
      <c r="G344" s="462">
        <f t="shared" si="37"/>
        <v>0</v>
      </c>
      <c r="H344" s="367"/>
      <c r="I344" s="367"/>
      <c r="J344" s="367"/>
      <c r="K344" s="367"/>
      <c r="L344" s="367"/>
      <c r="M344" s="367"/>
      <c r="N344" s="367"/>
      <c r="O344" s="367"/>
      <c r="P344" s="367"/>
      <c r="Q344" s="367"/>
      <c r="R344" s="367"/>
      <c r="S344" s="367"/>
      <c r="T344" s="367"/>
      <c r="U344" s="367"/>
      <c r="V344" s="367"/>
      <c r="W344" s="367"/>
      <c r="X344" s="367"/>
      <c r="Y344" s="367"/>
      <c r="Z344" s="367"/>
      <c r="AA344" s="367"/>
      <c r="AB344" s="367"/>
    </row>
    <row r="345" spans="2:28" ht="16.5" customHeight="1" x14ac:dyDescent="0.4">
      <c r="B345" s="274">
        <v>16</v>
      </c>
      <c r="C345" s="460">
        <v>25</v>
      </c>
      <c r="D345" s="334">
        <v>0</v>
      </c>
      <c r="E345" s="334">
        <f t="shared" si="35"/>
        <v>0</v>
      </c>
      <c r="F345" s="461">
        <f t="shared" si="36"/>
        <v>0.04</v>
      </c>
      <c r="G345" s="462">
        <f t="shared" si="37"/>
        <v>0</v>
      </c>
      <c r="H345" s="367"/>
      <c r="I345" s="367"/>
      <c r="J345" s="367"/>
      <c r="K345" s="367"/>
      <c r="L345" s="367"/>
      <c r="M345" s="367"/>
      <c r="N345" s="367"/>
      <c r="O345" s="367"/>
      <c r="P345" s="367"/>
      <c r="Q345" s="367"/>
      <c r="R345" s="367"/>
      <c r="S345" s="367"/>
      <c r="T345" s="367"/>
      <c r="U345" s="367"/>
      <c r="V345" s="367"/>
      <c r="W345" s="367"/>
      <c r="X345" s="367"/>
      <c r="Y345" s="367"/>
      <c r="Z345" s="367"/>
      <c r="AA345" s="367"/>
      <c r="AB345" s="367"/>
    </row>
    <row r="346" spans="2:28" ht="16.5" customHeight="1" x14ac:dyDescent="0.4">
      <c r="B346" s="274">
        <v>17</v>
      </c>
      <c r="C346" s="460">
        <v>25</v>
      </c>
      <c r="D346" s="334">
        <v>0</v>
      </c>
      <c r="E346" s="334">
        <f t="shared" si="35"/>
        <v>0</v>
      </c>
      <c r="F346" s="461">
        <f t="shared" si="36"/>
        <v>0.04</v>
      </c>
      <c r="G346" s="462">
        <f t="shared" si="37"/>
        <v>0</v>
      </c>
      <c r="H346" s="367"/>
      <c r="I346" s="367"/>
      <c r="J346" s="367"/>
      <c r="K346" s="367"/>
      <c r="L346" s="367"/>
      <c r="M346" s="367"/>
      <c r="N346" s="367"/>
      <c r="O346" s="367"/>
      <c r="P346" s="367"/>
      <c r="Q346" s="367"/>
      <c r="R346" s="367"/>
      <c r="S346" s="367"/>
      <c r="T346" s="367"/>
      <c r="U346" s="367"/>
      <c r="V346" s="367"/>
      <c r="W346" s="367"/>
      <c r="X346" s="367"/>
      <c r="Y346" s="367"/>
      <c r="Z346" s="367"/>
      <c r="AA346" s="367"/>
      <c r="AB346" s="367"/>
    </row>
    <row r="347" spans="2:28" ht="16.5" customHeight="1" x14ac:dyDescent="0.4">
      <c r="B347" s="274">
        <v>18</v>
      </c>
      <c r="C347" s="460">
        <v>25</v>
      </c>
      <c r="D347" s="334">
        <v>0</v>
      </c>
      <c r="E347" s="334">
        <f t="shared" si="35"/>
        <v>0</v>
      </c>
      <c r="F347" s="461">
        <f t="shared" si="36"/>
        <v>0.04</v>
      </c>
      <c r="G347" s="462">
        <f t="shared" si="37"/>
        <v>0</v>
      </c>
      <c r="H347" s="367"/>
      <c r="I347" s="367"/>
      <c r="J347" s="367"/>
      <c r="K347" s="367"/>
      <c r="L347" s="367"/>
      <c r="M347" s="367"/>
      <c r="N347" s="367"/>
      <c r="O347" s="367"/>
      <c r="P347" s="367"/>
      <c r="Q347" s="367"/>
      <c r="R347" s="367"/>
      <c r="S347" s="367"/>
      <c r="T347" s="367"/>
      <c r="U347" s="367"/>
      <c r="V347" s="367"/>
      <c r="W347" s="367"/>
      <c r="X347" s="367"/>
      <c r="Y347" s="367"/>
      <c r="Z347" s="367"/>
      <c r="AA347" s="367"/>
      <c r="AB347" s="367"/>
    </row>
    <row r="348" spans="2:28" ht="16.5" customHeight="1" x14ac:dyDescent="0.4">
      <c r="B348" s="274">
        <v>19</v>
      </c>
      <c r="C348" s="460">
        <v>25</v>
      </c>
      <c r="D348" s="334">
        <v>0</v>
      </c>
      <c r="E348" s="334">
        <f t="shared" si="35"/>
        <v>0</v>
      </c>
      <c r="F348" s="461">
        <f t="shared" si="36"/>
        <v>0.04</v>
      </c>
      <c r="G348" s="462">
        <f t="shared" si="37"/>
        <v>0</v>
      </c>
      <c r="H348" s="367"/>
      <c r="I348" s="367"/>
      <c r="J348" s="367"/>
      <c r="K348" s="367"/>
      <c r="L348" s="367"/>
      <c r="M348" s="367"/>
      <c r="N348" s="367"/>
      <c r="O348" s="367"/>
      <c r="P348" s="367"/>
      <c r="Q348" s="367"/>
      <c r="R348" s="367"/>
      <c r="S348" s="367"/>
      <c r="T348" s="367"/>
      <c r="U348" s="367"/>
      <c r="V348" s="367"/>
      <c r="W348" s="367"/>
      <c r="X348" s="367"/>
      <c r="Y348" s="367"/>
      <c r="Z348" s="367"/>
      <c r="AA348" s="367"/>
      <c r="AB348" s="367"/>
    </row>
    <row r="349" spans="2:28" ht="16.5" customHeight="1" x14ac:dyDescent="0.4">
      <c r="B349" s="274">
        <v>20</v>
      </c>
      <c r="C349" s="460">
        <v>25</v>
      </c>
      <c r="D349" s="334">
        <v>0</v>
      </c>
      <c r="E349" s="334">
        <f t="shared" si="35"/>
        <v>0</v>
      </c>
      <c r="F349" s="461">
        <f t="shared" si="36"/>
        <v>0.04</v>
      </c>
      <c r="G349" s="462">
        <f t="shared" si="37"/>
        <v>0</v>
      </c>
      <c r="H349" s="367"/>
      <c r="I349" s="367"/>
      <c r="J349" s="367"/>
      <c r="K349" s="367"/>
      <c r="L349" s="367"/>
      <c r="M349" s="367"/>
      <c r="N349" s="367"/>
      <c r="O349" s="367"/>
      <c r="P349" s="367"/>
      <c r="Q349" s="367"/>
      <c r="R349" s="367"/>
      <c r="S349" s="367"/>
      <c r="T349" s="367"/>
      <c r="U349" s="367"/>
      <c r="V349" s="367"/>
      <c r="W349" s="367"/>
      <c r="X349" s="367"/>
      <c r="Y349" s="367"/>
      <c r="Z349" s="367"/>
      <c r="AA349" s="367"/>
      <c r="AB349" s="367"/>
    </row>
    <row r="350" spans="2:28" ht="16.5" customHeight="1" x14ac:dyDescent="0.4">
      <c r="B350" s="274">
        <v>21</v>
      </c>
      <c r="C350" s="460">
        <v>25</v>
      </c>
      <c r="D350" s="334">
        <v>0</v>
      </c>
      <c r="E350" s="334">
        <f t="shared" si="35"/>
        <v>0</v>
      </c>
      <c r="F350" s="461">
        <f t="shared" si="36"/>
        <v>0.04</v>
      </c>
      <c r="G350" s="462">
        <f t="shared" si="37"/>
        <v>0</v>
      </c>
      <c r="H350" s="367"/>
      <c r="I350" s="367"/>
      <c r="J350" s="367"/>
      <c r="K350" s="367"/>
      <c r="L350" s="367"/>
      <c r="M350" s="367"/>
      <c r="N350" s="367"/>
      <c r="O350" s="367"/>
      <c r="P350" s="367"/>
      <c r="Q350" s="367"/>
      <c r="R350" s="367"/>
      <c r="S350" s="367"/>
      <c r="T350" s="367"/>
      <c r="U350" s="367"/>
      <c r="V350" s="367"/>
      <c r="W350" s="367"/>
      <c r="X350" s="367"/>
      <c r="Y350" s="367"/>
      <c r="Z350" s="367"/>
      <c r="AA350" s="367"/>
      <c r="AB350" s="367"/>
    </row>
    <row r="351" spans="2:28" ht="16.5" customHeight="1" x14ac:dyDescent="0.4">
      <c r="B351" s="274">
        <v>22</v>
      </c>
      <c r="C351" s="460">
        <v>25</v>
      </c>
      <c r="D351" s="334">
        <v>0</v>
      </c>
      <c r="E351" s="334">
        <f t="shared" si="35"/>
        <v>0</v>
      </c>
      <c r="F351" s="461">
        <f t="shared" si="36"/>
        <v>0.04</v>
      </c>
      <c r="G351" s="462">
        <f t="shared" si="37"/>
        <v>0</v>
      </c>
      <c r="H351" s="367"/>
      <c r="I351" s="367"/>
      <c r="J351" s="367"/>
      <c r="K351" s="367"/>
      <c r="L351" s="367"/>
      <c r="M351" s="367"/>
      <c r="N351" s="367"/>
      <c r="O351" s="367"/>
      <c r="P351" s="367"/>
      <c r="Q351" s="367"/>
      <c r="R351" s="367"/>
      <c r="S351" s="367"/>
      <c r="T351" s="367"/>
      <c r="U351" s="367"/>
      <c r="V351" s="367"/>
      <c r="W351" s="367"/>
      <c r="X351" s="367"/>
      <c r="Y351" s="367"/>
      <c r="Z351" s="367"/>
      <c r="AA351" s="367"/>
      <c r="AB351" s="367"/>
    </row>
    <row r="352" spans="2:28" ht="16.5" customHeight="1" x14ac:dyDescent="0.4">
      <c r="B352" s="457" t="s">
        <v>735</v>
      </c>
      <c r="C352" s="375"/>
      <c r="D352" s="375"/>
      <c r="E352" s="375"/>
      <c r="F352" s="375"/>
      <c r="G352" s="375"/>
      <c r="H352" s="367"/>
      <c r="I352" s="367"/>
      <c r="J352" s="367"/>
      <c r="K352" s="367"/>
      <c r="L352" s="367"/>
      <c r="M352" s="367"/>
      <c r="N352" s="367"/>
      <c r="O352" s="367"/>
      <c r="P352" s="367"/>
      <c r="Q352" s="367"/>
      <c r="R352" s="367"/>
      <c r="S352" s="367"/>
      <c r="T352" s="367"/>
      <c r="U352" s="367"/>
      <c r="V352" s="367"/>
      <c r="W352" s="367"/>
      <c r="X352" s="367"/>
      <c r="Y352" s="367"/>
      <c r="Z352" s="367"/>
      <c r="AA352" s="367"/>
      <c r="AB352" s="367"/>
    </row>
    <row r="353" spans="1:28" ht="16.5" customHeight="1" x14ac:dyDescent="0.4">
      <c r="B353" s="457" t="s">
        <v>736</v>
      </c>
      <c r="C353" s="375"/>
      <c r="D353" s="375"/>
      <c r="E353" s="375"/>
      <c r="F353" s="375"/>
      <c r="G353" s="375"/>
      <c r="H353" s="367"/>
      <c r="I353" s="367"/>
      <c r="J353" s="367"/>
      <c r="K353" s="367"/>
      <c r="L353" s="367"/>
      <c r="M353" s="367"/>
      <c r="N353" s="367"/>
      <c r="O353" s="367"/>
      <c r="P353" s="367"/>
      <c r="Q353" s="367"/>
      <c r="R353" s="367"/>
      <c r="S353" s="367"/>
      <c r="T353" s="367"/>
      <c r="U353" s="367"/>
      <c r="V353" s="367"/>
      <c r="W353" s="367"/>
      <c r="X353" s="367"/>
      <c r="Y353" s="367"/>
      <c r="Z353" s="367"/>
      <c r="AA353" s="367"/>
      <c r="AB353" s="367"/>
    </row>
    <row r="354" spans="1:28" ht="16.5" customHeight="1" x14ac:dyDescent="0.4">
      <c r="H354" s="66"/>
      <c r="I354" s="66"/>
      <c r="J354" s="66"/>
      <c r="K354" s="66"/>
    </row>
    <row r="355" spans="1:28" ht="16.5" customHeight="1" x14ac:dyDescent="0.4">
      <c r="B355" s="453"/>
      <c r="C355" s="454"/>
      <c r="D355" s="464"/>
      <c r="E355" s="464"/>
      <c r="F355" s="464"/>
      <c r="G355" s="455"/>
      <c r="H355" s="454"/>
      <c r="I355" s="454"/>
      <c r="J355" s="454"/>
      <c r="K355" s="456"/>
      <c r="L355" s="456"/>
      <c r="M355" s="456"/>
      <c r="N355" s="456"/>
      <c r="O355" s="456"/>
      <c r="P355" s="454"/>
      <c r="Q355" s="456"/>
      <c r="R355" s="456"/>
      <c r="S355" s="456"/>
      <c r="T355" s="456"/>
      <c r="U355" s="454"/>
      <c r="V355" s="454"/>
      <c r="W355" s="454"/>
      <c r="X355" s="454"/>
      <c r="Y355" s="454"/>
      <c r="Z355" s="454"/>
      <c r="AA355" s="454"/>
      <c r="AB355" s="454"/>
    </row>
    <row r="357" spans="1:28" ht="16.5" customHeight="1" x14ac:dyDescent="0.4">
      <c r="AB357" s="445" t="s">
        <v>766</v>
      </c>
    </row>
    <row r="358" spans="1:28" ht="16.5" customHeight="1" x14ac:dyDescent="0.4">
      <c r="A358" s="39">
        <v>13</v>
      </c>
      <c r="B358" s="447" t="s">
        <v>682</v>
      </c>
      <c r="C358" s="447" t="s">
        <v>1</v>
      </c>
      <c r="D358" s="448" t="s">
        <v>408</v>
      </c>
      <c r="E358" s="448" t="s">
        <v>643</v>
      </c>
      <c r="F358" s="459" t="s">
        <v>680</v>
      </c>
      <c r="G358" s="300" t="s">
        <v>681</v>
      </c>
      <c r="H358" s="300">
        <v>3</v>
      </c>
      <c r="I358" s="300">
        <v>4</v>
      </c>
      <c r="J358" s="300">
        <v>5</v>
      </c>
      <c r="K358" s="300">
        <v>6</v>
      </c>
      <c r="L358" s="300">
        <v>7</v>
      </c>
      <c r="M358" s="300">
        <v>8</v>
      </c>
      <c r="N358" s="300">
        <v>9</v>
      </c>
      <c r="O358" s="300">
        <v>10</v>
      </c>
      <c r="P358" s="300">
        <v>11</v>
      </c>
      <c r="Q358" s="300">
        <v>12</v>
      </c>
      <c r="R358" s="300">
        <v>13</v>
      </c>
      <c r="S358" s="300">
        <v>14</v>
      </c>
      <c r="T358" s="300">
        <v>15</v>
      </c>
      <c r="U358" s="300">
        <v>16</v>
      </c>
      <c r="V358" s="300">
        <v>17</v>
      </c>
      <c r="W358" s="300">
        <v>18</v>
      </c>
      <c r="X358" s="300">
        <v>19</v>
      </c>
      <c r="Y358" s="300">
        <v>20</v>
      </c>
      <c r="Z358" s="300">
        <v>21</v>
      </c>
      <c r="AA358" s="300">
        <v>22</v>
      </c>
      <c r="AB358" s="438" t="s">
        <v>767</v>
      </c>
    </row>
    <row r="359" spans="1:28" ht="16.5" customHeight="1" x14ac:dyDescent="0.4">
      <c r="B359" s="274">
        <v>3</v>
      </c>
      <c r="C359" s="460">
        <v>30</v>
      </c>
      <c r="D359" s="334">
        <f t="array" ref="D359:D378">TRANSPOSE(C18:V18)</f>
        <v>0</v>
      </c>
      <c r="E359" s="334">
        <f t="shared" ref="E359:E378" si="38">ROUNDDOWN($C$32*D359,0)</f>
        <v>0</v>
      </c>
      <c r="F359" s="461">
        <f t="shared" ref="F359:F378" si="39">ROUNDUP(1/C359,3)</f>
        <v>3.4000000000000002E-2</v>
      </c>
      <c r="G359" s="462">
        <f>ROUND(E359*F359,0)</f>
        <v>0</v>
      </c>
      <c r="H359" s="367"/>
      <c r="I359" s="367"/>
      <c r="J359" s="367"/>
      <c r="K359" s="367"/>
      <c r="L359" s="367"/>
      <c r="M359" s="367"/>
      <c r="N359" s="367"/>
      <c r="O359" s="367"/>
      <c r="P359" s="367"/>
      <c r="Q359" s="367"/>
      <c r="R359" s="367"/>
      <c r="S359" s="367"/>
      <c r="T359" s="367"/>
      <c r="U359" s="367"/>
      <c r="V359" s="367"/>
      <c r="W359" s="367"/>
      <c r="X359" s="367"/>
      <c r="Y359" s="367"/>
      <c r="Z359" s="367"/>
      <c r="AA359" s="367"/>
      <c r="AB359" s="367"/>
    </row>
    <row r="360" spans="1:28" ht="16.5" customHeight="1" x14ac:dyDescent="0.4">
      <c r="B360" s="274">
        <v>4</v>
      </c>
      <c r="C360" s="460">
        <v>30</v>
      </c>
      <c r="D360" s="334">
        <v>0</v>
      </c>
      <c r="E360" s="334">
        <f t="shared" si="38"/>
        <v>0</v>
      </c>
      <c r="F360" s="461">
        <f t="shared" si="39"/>
        <v>3.4000000000000002E-2</v>
      </c>
      <c r="G360" s="462">
        <f t="shared" ref="G360:G378" si="40">ROUND(E360*F360,0)</f>
        <v>0</v>
      </c>
      <c r="H360" s="367"/>
      <c r="I360" s="367"/>
      <c r="J360" s="367"/>
      <c r="K360" s="367"/>
      <c r="L360" s="367"/>
      <c r="M360" s="367"/>
      <c r="N360" s="367"/>
      <c r="O360" s="367"/>
      <c r="P360" s="367"/>
      <c r="Q360" s="367"/>
      <c r="R360" s="367"/>
      <c r="S360" s="367"/>
      <c r="T360" s="367"/>
      <c r="U360" s="367"/>
      <c r="V360" s="367"/>
      <c r="W360" s="367"/>
      <c r="X360" s="367"/>
      <c r="Y360" s="367"/>
      <c r="Z360" s="367"/>
      <c r="AA360" s="367"/>
      <c r="AB360" s="367"/>
    </row>
    <row r="361" spans="1:28" ht="16.5" customHeight="1" x14ac:dyDescent="0.4">
      <c r="B361" s="274">
        <v>5</v>
      </c>
      <c r="C361" s="460">
        <v>30</v>
      </c>
      <c r="D361" s="334">
        <v>0</v>
      </c>
      <c r="E361" s="334">
        <f t="shared" si="38"/>
        <v>0</v>
      </c>
      <c r="F361" s="461">
        <f t="shared" si="39"/>
        <v>3.4000000000000002E-2</v>
      </c>
      <c r="G361" s="462">
        <f t="shared" si="40"/>
        <v>0</v>
      </c>
      <c r="H361" s="367"/>
      <c r="I361" s="367"/>
      <c r="J361" s="367"/>
      <c r="K361" s="367"/>
      <c r="L361" s="367"/>
      <c r="M361" s="367"/>
      <c r="N361" s="367"/>
      <c r="O361" s="367"/>
      <c r="P361" s="367"/>
      <c r="Q361" s="367"/>
      <c r="R361" s="367"/>
      <c r="S361" s="367"/>
      <c r="T361" s="367"/>
      <c r="U361" s="367"/>
      <c r="V361" s="367"/>
      <c r="W361" s="367"/>
      <c r="X361" s="367"/>
      <c r="Y361" s="367"/>
      <c r="Z361" s="367"/>
      <c r="AA361" s="367"/>
      <c r="AB361" s="367"/>
    </row>
    <row r="362" spans="1:28" ht="16.5" customHeight="1" x14ac:dyDescent="0.4">
      <c r="B362" s="274">
        <v>6</v>
      </c>
      <c r="C362" s="460">
        <v>30</v>
      </c>
      <c r="D362" s="334">
        <v>0</v>
      </c>
      <c r="E362" s="334">
        <f t="shared" si="38"/>
        <v>0</v>
      </c>
      <c r="F362" s="461">
        <f t="shared" si="39"/>
        <v>3.4000000000000002E-2</v>
      </c>
      <c r="G362" s="462">
        <f t="shared" si="40"/>
        <v>0</v>
      </c>
      <c r="H362" s="367"/>
      <c r="I362" s="367"/>
      <c r="J362" s="367"/>
      <c r="K362" s="367"/>
      <c r="L362" s="367"/>
      <c r="M362" s="367"/>
      <c r="N362" s="367"/>
      <c r="O362" s="367"/>
      <c r="P362" s="367"/>
      <c r="Q362" s="367"/>
      <c r="R362" s="367"/>
      <c r="S362" s="367"/>
      <c r="T362" s="367"/>
      <c r="U362" s="367"/>
      <c r="V362" s="367"/>
      <c r="W362" s="367"/>
      <c r="X362" s="367"/>
      <c r="Y362" s="367"/>
      <c r="Z362" s="367"/>
      <c r="AA362" s="367"/>
      <c r="AB362" s="367"/>
    </row>
    <row r="363" spans="1:28" ht="16.5" customHeight="1" x14ac:dyDescent="0.4">
      <c r="B363" s="274">
        <v>7</v>
      </c>
      <c r="C363" s="460">
        <v>30</v>
      </c>
      <c r="D363" s="334">
        <v>0</v>
      </c>
      <c r="E363" s="334">
        <f t="shared" si="38"/>
        <v>0</v>
      </c>
      <c r="F363" s="461">
        <f t="shared" si="39"/>
        <v>3.4000000000000002E-2</v>
      </c>
      <c r="G363" s="462">
        <f t="shared" si="40"/>
        <v>0</v>
      </c>
      <c r="H363" s="367"/>
      <c r="I363" s="367"/>
      <c r="J363" s="367"/>
      <c r="K363" s="367"/>
      <c r="L363" s="367"/>
      <c r="M363" s="367"/>
      <c r="N363" s="367"/>
      <c r="O363" s="367"/>
      <c r="P363" s="367"/>
      <c r="Q363" s="367"/>
      <c r="R363" s="367"/>
      <c r="S363" s="367"/>
      <c r="T363" s="367"/>
      <c r="U363" s="367"/>
      <c r="V363" s="367"/>
      <c r="W363" s="367"/>
      <c r="X363" s="367"/>
      <c r="Y363" s="367"/>
      <c r="Z363" s="367"/>
      <c r="AA363" s="367"/>
      <c r="AB363" s="367"/>
    </row>
    <row r="364" spans="1:28" ht="16.5" customHeight="1" x14ac:dyDescent="0.4">
      <c r="B364" s="274">
        <v>8</v>
      </c>
      <c r="C364" s="460">
        <v>30</v>
      </c>
      <c r="D364" s="334">
        <v>0</v>
      </c>
      <c r="E364" s="334">
        <f t="shared" si="38"/>
        <v>0</v>
      </c>
      <c r="F364" s="461">
        <f t="shared" si="39"/>
        <v>3.4000000000000002E-2</v>
      </c>
      <c r="G364" s="462">
        <f t="shared" si="40"/>
        <v>0</v>
      </c>
      <c r="H364" s="367"/>
      <c r="I364" s="367"/>
      <c r="J364" s="367"/>
      <c r="K364" s="367"/>
      <c r="L364" s="367"/>
      <c r="M364" s="367"/>
      <c r="N364" s="367"/>
      <c r="O364" s="367"/>
      <c r="P364" s="367"/>
      <c r="Q364" s="367"/>
      <c r="R364" s="367"/>
      <c r="S364" s="367"/>
      <c r="T364" s="367"/>
      <c r="U364" s="367"/>
      <c r="V364" s="367"/>
      <c r="W364" s="367"/>
      <c r="X364" s="367"/>
      <c r="Y364" s="367"/>
      <c r="Z364" s="367"/>
      <c r="AA364" s="367"/>
      <c r="AB364" s="367"/>
    </row>
    <row r="365" spans="1:28" ht="16.5" customHeight="1" x14ac:dyDescent="0.4">
      <c r="B365" s="274">
        <v>9</v>
      </c>
      <c r="C365" s="460">
        <v>30</v>
      </c>
      <c r="D365" s="334">
        <v>0</v>
      </c>
      <c r="E365" s="334">
        <f t="shared" si="38"/>
        <v>0</v>
      </c>
      <c r="F365" s="461">
        <f t="shared" si="39"/>
        <v>3.4000000000000002E-2</v>
      </c>
      <c r="G365" s="462">
        <f t="shared" si="40"/>
        <v>0</v>
      </c>
      <c r="H365" s="367"/>
      <c r="I365" s="367"/>
      <c r="J365" s="367"/>
      <c r="K365" s="367"/>
      <c r="L365" s="367"/>
      <c r="M365" s="367"/>
      <c r="N365" s="367"/>
      <c r="O365" s="367"/>
      <c r="P365" s="367"/>
      <c r="Q365" s="367"/>
      <c r="R365" s="367"/>
      <c r="S365" s="367"/>
      <c r="T365" s="367"/>
      <c r="U365" s="367"/>
      <c r="V365" s="367"/>
      <c r="W365" s="367"/>
      <c r="X365" s="367"/>
      <c r="Y365" s="367"/>
      <c r="Z365" s="367"/>
      <c r="AA365" s="367"/>
      <c r="AB365" s="367"/>
    </row>
    <row r="366" spans="1:28" ht="16.5" customHeight="1" x14ac:dyDescent="0.4">
      <c r="B366" s="274">
        <v>10</v>
      </c>
      <c r="C366" s="460">
        <v>30</v>
      </c>
      <c r="D366" s="334">
        <v>0</v>
      </c>
      <c r="E366" s="334">
        <f t="shared" si="38"/>
        <v>0</v>
      </c>
      <c r="F366" s="461">
        <f t="shared" si="39"/>
        <v>3.4000000000000002E-2</v>
      </c>
      <c r="G366" s="462">
        <f t="shared" si="40"/>
        <v>0</v>
      </c>
      <c r="H366" s="367"/>
      <c r="I366" s="367"/>
      <c r="J366" s="367"/>
      <c r="K366" s="367"/>
      <c r="L366" s="367"/>
      <c r="M366" s="367"/>
      <c r="N366" s="367"/>
      <c r="O366" s="367"/>
      <c r="P366" s="367"/>
      <c r="Q366" s="367"/>
      <c r="R366" s="367"/>
      <c r="S366" s="367"/>
      <c r="T366" s="367"/>
      <c r="U366" s="367"/>
      <c r="V366" s="367"/>
      <c r="W366" s="367"/>
      <c r="X366" s="367"/>
      <c r="Y366" s="367"/>
      <c r="Z366" s="367"/>
      <c r="AA366" s="367"/>
      <c r="AB366" s="367"/>
    </row>
    <row r="367" spans="1:28" ht="16.5" customHeight="1" x14ac:dyDescent="0.4">
      <c r="B367" s="274">
        <v>11</v>
      </c>
      <c r="C367" s="460">
        <v>30</v>
      </c>
      <c r="D367" s="334">
        <v>0</v>
      </c>
      <c r="E367" s="334">
        <f t="shared" si="38"/>
        <v>0</v>
      </c>
      <c r="F367" s="461">
        <f t="shared" si="39"/>
        <v>3.4000000000000002E-2</v>
      </c>
      <c r="G367" s="462">
        <f t="shared" si="40"/>
        <v>0</v>
      </c>
      <c r="H367" s="367"/>
      <c r="I367" s="367"/>
      <c r="J367" s="367"/>
      <c r="K367" s="367"/>
      <c r="L367" s="367"/>
      <c r="M367" s="367"/>
      <c r="N367" s="367"/>
      <c r="O367" s="367"/>
      <c r="P367" s="367"/>
      <c r="Q367" s="367"/>
      <c r="R367" s="367"/>
      <c r="S367" s="367"/>
      <c r="T367" s="367"/>
      <c r="U367" s="367"/>
      <c r="V367" s="367"/>
      <c r="W367" s="367"/>
      <c r="X367" s="367"/>
      <c r="Y367" s="367"/>
      <c r="Z367" s="367"/>
      <c r="AA367" s="367"/>
      <c r="AB367" s="367"/>
    </row>
    <row r="368" spans="1:28" ht="16.5" customHeight="1" x14ac:dyDescent="0.4">
      <c r="B368" s="274">
        <v>12</v>
      </c>
      <c r="C368" s="460">
        <v>30</v>
      </c>
      <c r="D368" s="334">
        <v>0</v>
      </c>
      <c r="E368" s="334">
        <f t="shared" si="38"/>
        <v>0</v>
      </c>
      <c r="F368" s="461">
        <f t="shared" si="39"/>
        <v>3.4000000000000002E-2</v>
      </c>
      <c r="G368" s="462">
        <f t="shared" si="40"/>
        <v>0</v>
      </c>
      <c r="H368" s="367"/>
      <c r="I368" s="367"/>
      <c r="J368" s="367"/>
      <c r="K368" s="367"/>
      <c r="L368" s="367"/>
      <c r="M368" s="367"/>
      <c r="N368" s="367"/>
      <c r="O368" s="367"/>
      <c r="P368" s="367"/>
      <c r="Q368" s="367"/>
      <c r="R368" s="367"/>
      <c r="S368" s="367"/>
      <c r="T368" s="367"/>
      <c r="U368" s="367"/>
      <c r="V368" s="367"/>
      <c r="W368" s="367"/>
      <c r="X368" s="367"/>
      <c r="Y368" s="367"/>
      <c r="Z368" s="367"/>
      <c r="AA368" s="367"/>
      <c r="AB368" s="367"/>
    </row>
    <row r="369" spans="2:28" ht="16.5" customHeight="1" x14ac:dyDescent="0.4">
      <c r="B369" s="274">
        <v>13</v>
      </c>
      <c r="C369" s="460">
        <v>30</v>
      </c>
      <c r="D369" s="334">
        <v>0</v>
      </c>
      <c r="E369" s="334">
        <f t="shared" si="38"/>
        <v>0</v>
      </c>
      <c r="F369" s="461">
        <f t="shared" si="39"/>
        <v>3.4000000000000002E-2</v>
      </c>
      <c r="G369" s="462">
        <f t="shared" si="40"/>
        <v>0</v>
      </c>
      <c r="H369" s="367"/>
      <c r="I369" s="367"/>
      <c r="J369" s="367"/>
      <c r="K369" s="367"/>
      <c r="L369" s="367"/>
      <c r="M369" s="367"/>
      <c r="N369" s="367"/>
      <c r="O369" s="367"/>
      <c r="P369" s="367"/>
      <c r="Q369" s="367"/>
      <c r="R369" s="367"/>
      <c r="S369" s="367"/>
      <c r="T369" s="367"/>
      <c r="U369" s="367"/>
      <c r="V369" s="367"/>
      <c r="W369" s="367"/>
      <c r="X369" s="367"/>
      <c r="Y369" s="367"/>
      <c r="Z369" s="367"/>
      <c r="AA369" s="367"/>
      <c r="AB369" s="367"/>
    </row>
    <row r="370" spans="2:28" ht="16.5" customHeight="1" x14ac:dyDescent="0.4">
      <c r="B370" s="274">
        <v>14</v>
      </c>
      <c r="C370" s="460">
        <v>30</v>
      </c>
      <c r="D370" s="334">
        <v>0</v>
      </c>
      <c r="E370" s="334">
        <f t="shared" si="38"/>
        <v>0</v>
      </c>
      <c r="F370" s="461">
        <f t="shared" si="39"/>
        <v>3.4000000000000002E-2</v>
      </c>
      <c r="G370" s="462">
        <f t="shared" si="40"/>
        <v>0</v>
      </c>
      <c r="H370" s="367"/>
      <c r="I370" s="367"/>
      <c r="J370" s="367"/>
      <c r="K370" s="367"/>
      <c r="L370" s="367"/>
      <c r="M370" s="367"/>
      <c r="N370" s="367"/>
      <c r="O370" s="367"/>
      <c r="P370" s="367"/>
      <c r="Q370" s="367"/>
      <c r="R370" s="367"/>
      <c r="S370" s="367"/>
      <c r="T370" s="367"/>
      <c r="U370" s="367"/>
      <c r="V370" s="367"/>
      <c r="W370" s="367"/>
      <c r="X370" s="367"/>
      <c r="Y370" s="367"/>
      <c r="Z370" s="367"/>
      <c r="AA370" s="367"/>
      <c r="AB370" s="367"/>
    </row>
    <row r="371" spans="2:28" ht="16.5" customHeight="1" x14ac:dyDescent="0.4">
      <c r="B371" s="274">
        <v>15</v>
      </c>
      <c r="C371" s="460">
        <v>30</v>
      </c>
      <c r="D371" s="334">
        <v>0</v>
      </c>
      <c r="E371" s="334">
        <f t="shared" si="38"/>
        <v>0</v>
      </c>
      <c r="F371" s="461">
        <f t="shared" si="39"/>
        <v>3.4000000000000002E-2</v>
      </c>
      <c r="G371" s="462">
        <f t="shared" si="40"/>
        <v>0</v>
      </c>
      <c r="H371" s="367"/>
      <c r="I371" s="367"/>
      <c r="J371" s="367"/>
      <c r="K371" s="367"/>
      <c r="L371" s="367"/>
      <c r="M371" s="367"/>
      <c r="N371" s="367"/>
      <c r="O371" s="367"/>
      <c r="P371" s="367"/>
      <c r="Q371" s="367"/>
      <c r="R371" s="367"/>
      <c r="S371" s="367"/>
      <c r="T371" s="367"/>
      <c r="U371" s="367"/>
      <c r="V371" s="367"/>
      <c r="W371" s="367"/>
      <c r="X371" s="367"/>
      <c r="Y371" s="367"/>
      <c r="Z371" s="367"/>
      <c r="AA371" s="367"/>
      <c r="AB371" s="367"/>
    </row>
    <row r="372" spans="2:28" ht="16.5" customHeight="1" x14ac:dyDescent="0.4">
      <c r="B372" s="274">
        <v>16</v>
      </c>
      <c r="C372" s="460">
        <v>30</v>
      </c>
      <c r="D372" s="334">
        <v>0</v>
      </c>
      <c r="E372" s="334">
        <f t="shared" si="38"/>
        <v>0</v>
      </c>
      <c r="F372" s="461">
        <f t="shared" si="39"/>
        <v>3.4000000000000002E-2</v>
      </c>
      <c r="G372" s="462">
        <f t="shared" si="40"/>
        <v>0</v>
      </c>
      <c r="H372" s="367"/>
      <c r="I372" s="367"/>
      <c r="J372" s="367"/>
      <c r="K372" s="367"/>
      <c r="L372" s="367"/>
      <c r="M372" s="367"/>
      <c r="N372" s="367"/>
      <c r="O372" s="367"/>
      <c r="P372" s="367"/>
      <c r="Q372" s="367"/>
      <c r="R372" s="367"/>
      <c r="S372" s="367"/>
      <c r="T372" s="367"/>
      <c r="U372" s="367"/>
      <c r="V372" s="367"/>
      <c r="W372" s="367"/>
      <c r="X372" s="367"/>
      <c r="Y372" s="367"/>
      <c r="Z372" s="367"/>
      <c r="AA372" s="367"/>
      <c r="AB372" s="367"/>
    </row>
    <row r="373" spans="2:28" ht="16.5" customHeight="1" x14ac:dyDescent="0.4">
      <c r="B373" s="274">
        <v>17</v>
      </c>
      <c r="C373" s="460">
        <v>30</v>
      </c>
      <c r="D373" s="334">
        <v>0</v>
      </c>
      <c r="E373" s="334">
        <f t="shared" si="38"/>
        <v>0</v>
      </c>
      <c r="F373" s="461">
        <f t="shared" si="39"/>
        <v>3.4000000000000002E-2</v>
      </c>
      <c r="G373" s="462">
        <f t="shared" si="40"/>
        <v>0</v>
      </c>
      <c r="H373" s="367"/>
      <c r="I373" s="367"/>
      <c r="J373" s="367"/>
      <c r="K373" s="367"/>
      <c r="L373" s="367"/>
      <c r="M373" s="367"/>
      <c r="N373" s="367"/>
      <c r="O373" s="367"/>
      <c r="P373" s="367"/>
      <c r="Q373" s="367"/>
      <c r="R373" s="367"/>
      <c r="S373" s="367"/>
      <c r="T373" s="367"/>
      <c r="U373" s="367"/>
      <c r="V373" s="367"/>
      <c r="W373" s="367"/>
      <c r="X373" s="367"/>
      <c r="Y373" s="367"/>
      <c r="Z373" s="367"/>
      <c r="AA373" s="367"/>
      <c r="AB373" s="367"/>
    </row>
    <row r="374" spans="2:28" ht="16.5" customHeight="1" x14ac:dyDescent="0.4">
      <c r="B374" s="274">
        <v>18</v>
      </c>
      <c r="C374" s="460">
        <v>30</v>
      </c>
      <c r="D374" s="334">
        <v>0</v>
      </c>
      <c r="E374" s="334">
        <f t="shared" si="38"/>
        <v>0</v>
      </c>
      <c r="F374" s="461">
        <f t="shared" si="39"/>
        <v>3.4000000000000002E-2</v>
      </c>
      <c r="G374" s="462">
        <f t="shared" si="40"/>
        <v>0</v>
      </c>
      <c r="H374" s="367"/>
      <c r="I374" s="367"/>
      <c r="J374" s="367"/>
      <c r="K374" s="367"/>
      <c r="L374" s="367"/>
      <c r="M374" s="367"/>
      <c r="N374" s="367"/>
      <c r="O374" s="367"/>
      <c r="P374" s="367"/>
      <c r="Q374" s="367"/>
      <c r="R374" s="367"/>
      <c r="S374" s="367"/>
      <c r="T374" s="367"/>
      <c r="U374" s="367"/>
      <c r="V374" s="367"/>
      <c r="W374" s="367"/>
      <c r="X374" s="367"/>
      <c r="Y374" s="367"/>
      <c r="Z374" s="367"/>
      <c r="AA374" s="367"/>
      <c r="AB374" s="367"/>
    </row>
    <row r="375" spans="2:28" ht="16.5" customHeight="1" x14ac:dyDescent="0.4">
      <c r="B375" s="274">
        <v>19</v>
      </c>
      <c r="C375" s="460">
        <v>30</v>
      </c>
      <c r="D375" s="334">
        <v>0</v>
      </c>
      <c r="E375" s="334">
        <f t="shared" si="38"/>
        <v>0</v>
      </c>
      <c r="F375" s="461">
        <f t="shared" si="39"/>
        <v>3.4000000000000002E-2</v>
      </c>
      <c r="G375" s="462">
        <f t="shared" si="40"/>
        <v>0</v>
      </c>
      <c r="H375" s="367"/>
      <c r="I375" s="367"/>
      <c r="J375" s="367"/>
      <c r="K375" s="367"/>
      <c r="L375" s="367"/>
      <c r="M375" s="367"/>
      <c r="N375" s="367"/>
      <c r="O375" s="367"/>
      <c r="P375" s="367"/>
      <c r="Q375" s="367"/>
      <c r="R375" s="367"/>
      <c r="S375" s="367"/>
      <c r="T375" s="367"/>
      <c r="U375" s="367"/>
      <c r="V375" s="367"/>
      <c r="W375" s="367"/>
      <c r="X375" s="367"/>
      <c r="Y375" s="367"/>
      <c r="Z375" s="367"/>
      <c r="AA375" s="367"/>
      <c r="AB375" s="367"/>
    </row>
    <row r="376" spans="2:28" ht="16.5" customHeight="1" x14ac:dyDescent="0.4">
      <c r="B376" s="274">
        <v>20</v>
      </c>
      <c r="C376" s="460">
        <v>30</v>
      </c>
      <c r="D376" s="334">
        <v>0</v>
      </c>
      <c r="E376" s="334">
        <f t="shared" si="38"/>
        <v>0</v>
      </c>
      <c r="F376" s="461">
        <f t="shared" si="39"/>
        <v>3.4000000000000002E-2</v>
      </c>
      <c r="G376" s="462">
        <f t="shared" si="40"/>
        <v>0</v>
      </c>
      <c r="H376" s="367"/>
      <c r="I376" s="367"/>
      <c r="J376" s="367"/>
      <c r="K376" s="367"/>
      <c r="L376" s="367"/>
      <c r="M376" s="367"/>
      <c r="N376" s="367"/>
      <c r="O376" s="367"/>
      <c r="P376" s="367"/>
      <c r="Q376" s="367"/>
      <c r="R376" s="367"/>
      <c r="S376" s="367"/>
      <c r="T376" s="367"/>
      <c r="U376" s="367"/>
      <c r="V376" s="367"/>
      <c r="W376" s="367"/>
      <c r="X376" s="367"/>
      <c r="Y376" s="367"/>
      <c r="Z376" s="367"/>
      <c r="AA376" s="367"/>
      <c r="AB376" s="367"/>
    </row>
    <row r="377" spans="2:28" ht="16.5" customHeight="1" x14ac:dyDescent="0.4">
      <c r="B377" s="274">
        <v>21</v>
      </c>
      <c r="C377" s="460">
        <v>30</v>
      </c>
      <c r="D377" s="334">
        <v>0</v>
      </c>
      <c r="E377" s="334">
        <f t="shared" si="38"/>
        <v>0</v>
      </c>
      <c r="F377" s="461">
        <f t="shared" si="39"/>
        <v>3.4000000000000002E-2</v>
      </c>
      <c r="G377" s="462">
        <f t="shared" si="40"/>
        <v>0</v>
      </c>
      <c r="H377" s="367"/>
      <c r="I377" s="367"/>
      <c r="J377" s="367"/>
      <c r="K377" s="367"/>
      <c r="L377" s="367"/>
      <c r="M377" s="367"/>
      <c r="N377" s="367"/>
      <c r="O377" s="367"/>
      <c r="P377" s="367"/>
      <c r="Q377" s="367"/>
      <c r="R377" s="367"/>
      <c r="S377" s="367"/>
      <c r="T377" s="367"/>
      <c r="U377" s="367"/>
      <c r="V377" s="367"/>
      <c r="W377" s="367"/>
      <c r="X377" s="367"/>
      <c r="Y377" s="367"/>
      <c r="Z377" s="367"/>
      <c r="AA377" s="367"/>
      <c r="AB377" s="367"/>
    </row>
    <row r="378" spans="2:28" ht="16.5" customHeight="1" x14ac:dyDescent="0.4">
      <c r="B378" s="274">
        <v>22</v>
      </c>
      <c r="C378" s="460">
        <v>30</v>
      </c>
      <c r="D378" s="334">
        <v>0</v>
      </c>
      <c r="E378" s="334">
        <f t="shared" si="38"/>
        <v>0</v>
      </c>
      <c r="F378" s="461">
        <f t="shared" si="39"/>
        <v>3.4000000000000002E-2</v>
      </c>
      <c r="G378" s="462">
        <f t="shared" si="40"/>
        <v>0</v>
      </c>
      <c r="H378" s="367"/>
      <c r="I378" s="367"/>
      <c r="J378" s="367"/>
      <c r="K378" s="367"/>
      <c r="L378" s="367"/>
      <c r="M378" s="367"/>
      <c r="N378" s="367"/>
      <c r="O378" s="367"/>
      <c r="P378" s="367"/>
      <c r="Q378" s="367"/>
      <c r="R378" s="367"/>
      <c r="S378" s="367"/>
      <c r="T378" s="367"/>
      <c r="U378" s="367"/>
      <c r="V378" s="367"/>
      <c r="W378" s="367"/>
      <c r="X378" s="367"/>
      <c r="Y378" s="367"/>
      <c r="Z378" s="367"/>
      <c r="AA378" s="367"/>
      <c r="AB378" s="367"/>
    </row>
    <row r="379" spans="2:28" ht="16.5" customHeight="1" x14ac:dyDescent="0.4">
      <c r="B379" s="457" t="s">
        <v>735</v>
      </c>
      <c r="C379" s="375"/>
      <c r="D379" s="375"/>
      <c r="E379" s="375"/>
      <c r="F379" s="375"/>
      <c r="G379" s="375"/>
      <c r="H379" s="367"/>
      <c r="I379" s="367"/>
      <c r="J379" s="367"/>
      <c r="K379" s="367"/>
      <c r="L379" s="367"/>
      <c r="M379" s="367"/>
      <c r="N379" s="367"/>
      <c r="O379" s="367"/>
      <c r="P379" s="367"/>
      <c r="Q379" s="367"/>
      <c r="R379" s="367"/>
      <c r="S379" s="367"/>
      <c r="T379" s="367"/>
      <c r="U379" s="367"/>
      <c r="V379" s="367"/>
      <c r="W379" s="367"/>
      <c r="X379" s="367"/>
      <c r="Y379" s="367"/>
      <c r="Z379" s="367"/>
      <c r="AA379" s="367"/>
      <c r="AB379" s="367"/>
    </row>
    <row r="380" spans="2:28" ht="16.5" customHeight="1" x14ac:dyDescent="0.4">
      <c r="B380" s="457" t="s">
        <v>736</v>
      </c>
      <c r="C380" s="375"/>
      <c r="D380" s="375"/>
      <c r="E380" s="375"/>
      <c r="F380" s="375"/>
      <c r="G380" s="375"/>
      <c r="H380" s="367"/>
      <c r="I380" s="367"/>
      <c r="J380" s="367"/>
      <c r="K380" s="367"/>
      <c r="L380" s="367"/>
      <c r="M380" s="367"/>
      <c r="N380" s="367"/>
      <c r="O380" s="367"/>
      <c r="P380" s="367"/>
      <c r="Q380" s="367"/>
      <c r="R380" s="367"/>
      <c r="S380" s="367"/>
      <c r="T380" s="367"/>
      <c r="U380" s="367"/>
      <c r="V380" s="367"/>
      <c r="W380" s="367"/>
      <c r="X380" s="367"/>
      <c r="Y380" s="367"/>
      <c r="Z380" s="367"/>
      <c r="AA380" s="367"/>
      <c r="AB380" s="367"/>
    </row>
    <row r="381" spans="2:28" ht="16.5" customHeight="1" x14ac:dyDescent="0.4">
      <c r="H381" s="66"/>
      <c r="I381" s="66"/>
      <c r="J381" s="66"/>
      <c r="K381" s="66"/>
    </row>
    <row r="382" spans="2:28" ht="16.5" customHeight="1" x14ac:dyDescent="0.4">
      <c r="B382" s="453"/>
      <c r="C382" s="454"/>
      <c r="D382" s="464"/>
      <c r="E382" s="464"/>
      <c r="F382" s="464"/>
      <c r="G382" s="455"/>
      <c r="H382" s="454"/>
      <c r="I382" s="454"/>
      <c r="J382" s="454"/>
      <c r="K382" s="456"/>
      <c r="L382" s="456"/>
      <c r="M382" s="456"/>
      <c r="N382" s="456"/>
      <c r="O382" s="456"/>
      <c r="P382" s="454"/>
      <c r="Q382" s="456"/>
      <c r="R382" s="456"/>
      <c r="S382" s="456"/>
      <c r="T382" s="456"/>
      <c r="U382" s="454"/>
      <c r="V382" s="454"/>
      <c r="W382" s="454"/>
      <c r="X382" s="454"/>
      <c r="Y382" s="454"/>
      <c r="Z382" s="454"/>
      <c r="AA382" s="454"/>
      <c r="AB382" s="454"/>
    </row>
    <row r="384" spans="2:28" ht="16.5" customHeight="1" x14ac:dyDescent="0.4">
      <c r="AB384" s="445" t="s">
        <v>766</v>
      </c>
    </row>
    <row r="385" spans="1:28" ht="16.5" customHeight="1" x14ac:dyDescent="0.4">
      <c r="A385" s="39">
        <v>14</v>
      </c>
      <c r="B385" s="447" t="s">
        <v>682</v>
      </c>
      <c r="C385" s="447" t="s">
        <v>1</v>
      </c>
      <c r="D385" s="448" t="s">
        <v>408</v>
      </c>
      <c r="E385" s="448" t="s">
        <v>643</v>
      </c>
      <c r="F385" s="459" t="s">
        <v>680</v>
      </c>
      <c r="G385" s="300" t="s">
        <v>681</v>
      </c>
      <c r="H385" s="300">
        <v>3</v>
      </c>
      <c r="I385" s="300">
        <v>4</v>
      </c>
      <c r="J385" s="300">
        <v>5</v>
      </c>
      <c r="K385" s="300">
        <v>6</v>
      </c>
      <c r="L385" s="300">
        <v>7</v>
      </c>
      <c r="M385" s="300">
        <v>8</v>
      </c>
      <c r="N385" s="300">
        <v>9</v>
      </c>
      <c r="O385" s="300">
        <v>10</v>
      </c>
      <c r="P385" s="300">
        <v>11</v>
      </c>
      <c r="Q385" s="300">
        <v>12</v>
      </c>
      <c r="R385" s="300">
        <v>13</v>
      </c>
      <c r="S385" s="300">
        <v>14</v>
      </c>
      <c r="T385" s="300">
        <v>15</v>
      </c>
      <c r="U385" s="300">
        <v>16</v>
      </c>
      <c r="V385" s="300">
        <v>17</v>
      </c>
      <c r="W385" s="300">
        <v>18</v>
      </c>
      <c r="X385" s="300">
        <v>19</v>
      </c>
      <c r="Y385" s="300">
        <v>20</v>
      </c>
      <c r="Z385" s="300">
        <v>21</v>
      </c>
      <c r="AA385" s="300">
        <v>22</v>
      </c>
      <c r="AB385" s="438" t="s">
        <v>767</v>
      </c>
    </row>
    <row r="386" spans="1:28" ht="16.5" customHeight="1" x14ac:dyDescent="0.4">
      <c r="B386" s="274">
        <v>3</v>
      </c>
      <c r="C386" s="460">
        <v>31</v>
      </c>
      <c r="D386" s="334">
        <f t="array" ref="D386:D405">TRANSPOSE(C19:V19)</f>
        <v>0</v>
      </c>
      <c r="E386" s="334">
        <f t="shared" ref="E386:E405" si="41">ROUNDDOWN($C$32*D386,0)</f>
        <v>0</v>
      </c>
      <c r="F386" s="461">
        <f t="shared" ref="F386:F405" si="42">ROUNDUP(1/C386,3)</f>
        <v>3.3000000000000002E-2</v>
      </c>
      <c r="G386" s="462">
        <f>ROUND(E386*F386,0)</f>
        <v>0</v>
      </c>
      <c r="H386" s="367"/>
      <c r="I386" s="367"/>
      <c r="J386" s="367"/>
      <c r="K386" s="367"/>
      <c r="L386" s="367"/>
      <c r="M386" s="367"/>
      <c r="N386" s="367"/>
      <c r="O386" s="367"/>
      <c r="P386" s="367"/>
      <c r="Q386" s="367"/>
      <c r="R386" s="367"/>
      <c r="S386" s="367"/>
      <c r="T386" s="367"/>
      <c r="U386" s="367"/>
      <c r="V386" s="367"/>
      <c r="W386" s="367"/>
      <c r="X386" s="367"/>
      <c r="Y386" s="367"/>
      <c r="Z386" s="367"/>
      <c r="AA386" s="367"/>
      <c r="AB386" s="367"/>
    </row>
    <row r="387" spans="1:28" ht="16.5" customHeight="1" x14ac:dyDescent="0.4">
      <c r="B387" s="274">
        <v>4</v>
      </c>
      <c r="C387" s="460">
        <v>31</v>
      </c>
      <c r="D387" s="334">
        <v>0</v>
      </c>
      <c r="E387" s="334">
        <f t="shared" si="41"/>
        <v>0</v>
      </c>
      <c r="F387" s="461">
        <f t="shared" si="42"/>
        <v>3.3000000000000002E-2</v>
      </c>
      <c r="G387" s="462">
        <f t="shared" ref="G387:G405" si="43">ROUND(E387*F387,0)</f>
        <v>0</v>
      </c>
      <c r="H387" s="367"/>
      <c r="I387" s="367"/>
      <c r="J387" s="367"/>
      <c r="K387" s="367"/>
      <c r="L387" s="367"/>
      <c r="M387" s="367"/>
      <c r="N387" s="367"/>
      <c r="O387" s="367"/>
      <c r="P387" s="367"/>
      <c r="Q387" s="367"/>
      <c r="R387" s="367"/>
      <c r="S387" s="367"/>
      <c r="T387" s="367"/>
      <c r="U387" s="367"/>
      <c r="V387" s="367"/>
      <c r="W387" s="367"/>
      <c r="X387" s="367"/>
      <c r="Y387" s="367"/>
      <c r="Z387" s="367"/>
      <c r="AA387" s="367"/>
      <c r="AB387" s="367"/>
    </row>
    <row r="388" spans="1:28" ht="16.5" customHeight="1" x14ac:dyDescent="0.4">
      <c r="B388" s="274">
        <v>5</v>
      </c>
      <c r="C388" s="460">
        <v>31</v>
      </c>
      <c r="D388" s="334">
        <v>0</v>
      </c>
      <c r="E388" s="334">
        <f t="shared" si="41"/>
        <v>0</v>
      </c>
      <c r="F388" s="461">
        <f t="shared" si="42"/>
        <v>3.3000000000000002E-2</v>
      </c>
      <c r="G388" s="462">
        <f t="shared" si="43"/>
        <v>0</v>
      </c>
      <c r="H388" s="367"/>
      <c r="I388" s="367"/>
      <c r="J388" s="367"/>
      <c r="K388" s="367"/>
      <c r="L388" s="367"/>
      <c r="M388" s="367"/>
      <c r="N388" s="367"/>
      <c r="O388" s="367"/>
      <c r="P388" s="367"/>
      <c r="Q388" s="367"/>
      <c r="R388" s="367"/>
      <c r="S388" s="367"/>
      <c r="T388" s="367"/>
      <c r="U388" s="367"/>
      <c r="V388" s="367"/>
      <c r="W388" s="367"/>
      <c r="X388" s="367"/>
      <c r="Y388" s="367"/>
      <c r="Z388" s="367"/>
      <c r="AA388" s="367"/>
      <c r="AB388" s="367"/>
    </row>
    <row r="389" spans="1:28" ht="16.5" customHeight="1" x14ac:dyDescent="0.4">
      <c r="B389" s="274">
        <v>6</v>
      </c>
      <c r="C389" s="460">
        <v>31</v>
      </c>
      <c r="D389" s="334">
        <v>0</v>
      </c>
      <c r="E389" s="334">
        <f t="shared" si="41"/>
        <v>0</v>
      </c>
      <c r="F389" s="461">
        <f t="shared" si="42"/>
        <v>3.3000000000000002E-2</v>
      </c>
      <c r="G389" s="462">
        <f t="shared" si="43"/>
        <v>0</v>
      </c>
      <c r="H389" s="367"/>
      <c r="I389" s="367"/>
      <c r="J389" s="367"/>
      <c r="K389" s="367"/>
      <c r="L389" s="367"/>
      <c r="M389" s="367"/>
      <c r="N389" s="367"/>
      <c r="O389" s="367"/>
      <c r="P389" s="367"/>
      <c r="Q389" s="367"/>
      <c r="R389" s="367"/>
      <c r="S389" s="367"/>
      <c r="T389" s="367"/>
      <c r="U389" s="367"/>
      <c r="V389" s="367"/>
      <c r="W389" s="367"/>
      <c r="X389" s="367"/>
      <c r="Y389" s="367"/>
      <c r="Z389" s="367"/>
      <c r="AA389" s="367"/>
      <c r="AB389" s="367"/>
    </row>
    <row r="390" spans="1:28" ht="16.5" customHeight="1" x14ac:dyDescent="0.4">
      <c r="B390" s="274">
        <v>7</v>
      </c>
      <c r="C390" s="460">
        <v>31</v>
      </c>
      <c r="D390" s="334">
        <v>0</v>
      </c>
      <c r="E390" s="334">
        <f t="shared" si="41"/>
        <v>0</v>
      </c>
      <c r="F390" s="461">
        <f t="shared" si="42"/>
        <v>3.3000000000000002E-2</v>
      </c>
      <c r="G390" s="462">
        <f t="shared" si="43"/>
        <v>0</v>
      </c>
      <c r="H390" s="367"/>
      <c r="I390" s="367"/>
      <c r="J390" s="367"/>
      <c r="K390" s="367"/>
      <c r="L390" s="367"/>
      <c r="M390" s="367"/>
      <c r="N390" s="367"/>
      <c r="O390" s="367"/>
      <c r="P390" s="367"/>
      <c r="Q390" s="367"/>
      <c r="R390" s="367"/>
      <c r="S390" s="367"/>
      <c r="T390" s="367"/>
      <c r="U390" s="367"/>
      <c r="V390" s="367"/>
      <c r="W390" s="367"/>
      <c r="X390" s="367"/>
      <c r="Y390" s="367"/>
      <c r="Z390" s="367"/>
      <c r="AA390" s="367"/>
      <c r="AB390" s="367"/>
    </row>
    <row r="391" spans="1:28" ht="16.5" customHeight="1" x14ac:dyDescent="0.4">
      <c r="B391" s="274">
        <v>8</v>
      </c>
      <c r="C391" s="460">
        <v>31</v>
      </c>
      <c r="D391" s="334">
        <v>0</v>
      </c>
      <c r="E391" s="334">
        <f t="shared" si="41"/>
        <v>0</v>
      </c>
      <c r="F391" s="461">
        <f t="shared" si="42"/>
        <v>3.3000000000000002E-2</v>
      </c>
      <c r="G391" s="462">
        <f t="shared" si="43"/>
        <v>0</v>
      </c>
      <c r="H391" s="367"/>
      <c r="I391" s="367"/>
      <c r="J391" s="367"/>
      <c r="K391" s="367"/>
      <c r="L391" s="367"/>
      <c r="M391" s="367"/>
      <c r="N391" s="367"/>
      <c r="O391" s="367"/>
      <c r="P391" s="367"/>
      <c r="Q391" s="367"/>
      <c r="R391" s="367"/>
      <c r="S391" s="367"/>
      <c r="T391" s="367"/>
      <c r="U391" s="367"/>
      <c r="V391" s="367"/>
      <c r="W391" s="367"/>
      <c r="X391" s="367"/>
      <c r="Y391" s="367"/>
      <c r="Z391" s="367"/>
      <c r="AA391" s="367"/>
      <c r="AB391" s="367"/>
    </row>
    <row r="392" spans="1:28" ht="16.5" customHeight="1" x14ac:dyDescent="0.4">
      <c r="B392" s="274">
        <v>9</v>
      </c>
      <c r="C392" s="460">
        <v>31</v>
      </c>
      <c r="D392" s="334">
        <v>0</v>
      </c>
      <c r="E392" s="334">
        <f t="shared" si="41"/>
        <v>0</v>
      </c>
      <c r="F392" s="461">
        <f t="shared" si="42"/>
        <v>3.3000000000000002E-2</v>
      </c>
      <c r="G392" s="462">
        <f t="shared" si="43"/>
        <v>0</v>
      </c>
      <c r="H392" s="367"/>
      <c r="I392" s="367"/>
      <c r="J392" s="367"/>
      <c r="K392" s="367"/>
      <c r="L392" s="367"/>
      <c r="M392" s="367"/>
      <c r="N392" s="367"/>
      <c r="O392" s="367"/>
      <c r="P392" s="367"/>
      <c r="Q392" s="367"/>
      <c r="R392" s="367"/>
      <c r="S392" s="367"/>
      <c r="T392" s="367"/>
      <c r="U392" s="367"/>
      <c r="V392" s="367"/>
      <c r="W392" s="367"/>
      <c r="X392" s="367"/>
      <c r="Y392" s="367"/>
      <c r="Z392" s="367"/>
      <c r="AA392" s="367"/>
      <c r="AB392" s="367"/>
    </row>
    <row r="393" spans="1:28" ht="16.5" customHeight="1" x14ac:dyDescent="0.4">
      <c r="B393" s="274">
        <v>10</v>
      </c>
      <c r="C393" s="460">
        <v>31</v>
      </c>
      <c r="D393" s="334">
        <v>0</v>
      </c>
      <c r="E393" s="334">
        <f t="shared" si="41"/>
        <v>0</v>
      </c>
      <c r="F393" s="461">
        <f t="shared" si="42"/>
        <v>3.3000000000000002E-2</v>
      </c>
      <c r="G393" s="462">
        <f t="shared" si="43"/>
        <v>0</v>
      </c>
      <c r="H393" s="367"/>
      <c r="I393" s="367"/>
      <c r="J393" s="367"/>
      <c r="K393" s="367"/>
      <c r="L393" s="367"/>
      <c r="M393" s="367"/>
      <c r="N393" s="367"/>
      <c r="O393" s="367"/>
      <c r="P393" s="367"/>
      <c r="Q393" s="367"/>
      <c r="R393" s="367"/>
      <c r="S393" s="367"/>
      <c r="T393" s="367"/>
      <c r="U393" s="367"/>
      <c r="V393" s="367"/>
      <c r="W393" s="367"/>
      <c r="X393" s="367"/>
      <c r="Y393" s="367"/>
      <c r="Z393" s="367"/>
      <c r="AA393" s="367"/>
      <c r="AB393" s="367"/>
    </row>
    <row r="394" spans="1:28" ht="16.5" customHeight="1" x14ac:dyDescent="0.4">
      <c r="B394" s="274">
        <v>11</v>
      </c>
      <c r="C394" s="460">
        <v>31</v>
      </c>
      <c r="D394" s="334">
        <v>0</v>
      </c>
      <c r="E394" s="334">
        <f t="shared" si="41"/>
        <v>0</v>
      </c>
      <c r="F394" s="461">
        <f t="shared" si="42"/>
        <v>3.3000000000000002E-2</v>
      </c>
      <c r="G394" s="462">
        <f t="shared" si="43"/>
        <v>0</v>
      </c>
      <c r="H394" s="367"/>
      <c r="I394" s="367"/>
      <c r="J394" s="367"/>
      <c r="K394" s="367"/>
      <c r="L394" s="367"/>
      <c r="M394" s="367"/>
      <c r="N394" s="367"/>
      <c r="O394" s="367"/>
      <c r="P394" s="367"/>
      <c r="Q394" s="367"/>
      <c r="R394" s="367"/>
      <c r="S394" s="367"/>
      <c r="T394" s="367"/>
      <c r="U394" s="367"/>
      <c r="V394" s="367"/>
      <c r="W394" s="367"/>
      <c r="X394" s="367"/>
      <c r="Y394" s="367"/>
      <c r="Z394" s="367"/>
      <c r="AA394" s="367"/>
      <c r="AB394" s="367"/>
    </row>
    <row r="395" spans="1:28" ht="16.5" customHeight="1" x14ac:dyDescent="0.4">
      <c r="B395" s="274">
        <v>12</v>
      </c>
      <c r="C395" s="460">
        <v>31</v>
      </c>
      <c r="D395" s="334">
        <v>0</v>
      </c>
      <c r="E395" s="334">
        <f t="shared" si="41"/>
        <v>0</v>
      </c>
      <c r="F395" s="461">
        <f t="shared" si="42"/>
        <v>3.3000000000000002E-2</v>
      </c>
      <c r="G395" s="462">
        <f t="shared" si="43"/>
        <v>0</v>
      </c>
      <c r="H395" s="367"/>
      <c r="I395" s="367"/>
      <c r="J395" s="367"/>
      <c r="K395" s="367"/>
      <c r="L395" s="367"/>
      <c r="M395" s="367"/>
      <c r="N395" s="367"/>
      <c r="O395" s="367"/>
      <c r="P395" s="367"/>
      <c r="Q395" s="367"/>
      <c r="R395" s="367"/>
      <c r="S395" s="367"/>
      <c r="T395" s="367"/>
      <c r="U395" s="367"/>
      <c r="V395" s="367"/>
      <c r="W395" s="367"/>
      <c r="X395" s="367"/>
      <c r="Y395" s="367"/>
      <c r="Z395" s="367"/>
      <c r="AA395" s="367"/>
      <c r="AB395" s="367"/>
    </row>
    <row r="396" spans="1:28" ht="16.5" customHeight="1" x14ac:dyDescent="0.4">
      <c r="B396" s="274">
        <v>13</v>
      </c>
      <c r="C396" s="460">
        <v>31</v>
      </c>
      <c r="D396" s="334">
        <v>0</v>
      </c>
      <c r="E396" s="334">
        <f t="shared" si="41"/>
        <v>0</v>
      </c>
      <c r="F396" s="461">
        <f t="shared" si="42"/>
        <v>3.3000000000000002E-2</v>
      </c>
      <c r="G396" s="462">
        <f t="shared" si="43"/>
        <v>0</v>
      </c>
      <c r="H396" s="367"/>
      <c r="I396" s="367"/>
      <c r="J396" s="367"/>
      <c r="K396" s="367"/>
      <c r="L396" s="367"/>
      <c r="M396" s="367"/>
      <c r="N396" s="367"/>
      <c r="O396" s="367"/>
      <c r="P396" s="367"/>
      <c r="Q396" s="367"/>
      <c r="R396" s="367"/>
      <c r="S396" s="367"/>
      <c r="T396" s="367"/>
      <c r="U396" s="367"/>
      <c r="V396" s="367"/>
      <c r="W396" s="367"/>
      <c r="X396" s="367"/>
      <c r="Y396" s="367"/>
      <c r="Z396" s="367"/>
      <c r="AA396" s="367"/>
      <c r="AB396" s="367"/>
    </row>
    <row r="397" spans="1:28" ht="16.5" customHeight="1" x14ac:dyDescent="0.4">
      <c r="B397" s="274">
        <v>14</v>
      </c>
      <c r="C397" s="460">
        <v>31</v>
      </c>
      <c r="D397" s="334">
        <v>0</v>
      </c>
      <c r="E397" s="334">
        <f t="shared" si="41"/>
        <v>0</v>
      </c>
      <c r="F397" s="461">
        <f t="shared" si="42"/>
        <v>3.3000000000000002E-2</v>
      </c>
      <c r="G397" s="462">
        <f t="shared" si="43"/>
        <v>0</v>
      </c>
      <c r="H397" s="367"/>
      <c r="I397" s="367"/>
      <c r="J397" s="367"/>
      <c r="K397" s="367"/>
      <c r="L397" s="367"/>
      <c r="M397" s="367"/>
      <c r="N397" s="367"/>
      <c r="O397" s="367"/>
      <c r="P397" s="367"/>
      <c r="Q397" s="367"/>
      <c r="R397" s="367"/>
      <c r="S397" s="367"/>
      <c r="T397" s="367"/>
      <c r="U397" s="367"/>
      <c r="V397" s="367"/>
      <c r="W397" s="367"/>
      <c r="X397" s="367"/>
      <c r="Y397" s="367"/>
      <c r="Z397" s="367"/>
      <c r="AA397" s="367"/>
      <c r="AB397" s="367"/>
    </row>
    <row r="398" spans="1:28" ht="16.5" customHeight="1" x14ac:dyDescent="0.4">
      <c r="B398" s="274">
        <v>15</v>
      </c>
      <c r="C398" s="460">
        <v>31</v>
      </c>
      <c r="D398" s="334">
        <v>0</v>
      </c>
      <c r="E398" s="334">
        <f t="shared" si="41"/>
        <v>0</v>
      </c>
      <c r="F398" s="461">
        <f t="shared" si="42"/>
        <v>3.3000000000000002E-2</v>
      </c>
      <c r="G398" s="462">
        <f t="shared" si="43"/>
        <v>0</v>
      </c>
      <c r="H398" s="367"/>
      <c r="I398" s="367"/>
      <c r="J398" s="367"/>
      <c r="K398" s="367"/>
      <c r="L398" s="367"/>
      <c r="M398" s="367"/>
      <c r="N398" s="367"/>
      <c r="O398" s="367"/>
      <c r="P398" s="367"/>
      <c r="Q398" s="367"/>
      <c r="R398" s="367"/>
      <c r="S398" s="367"/>
      <c r="T398" s="367"/>
      <c r="U398" s="367"/>
      <c r="V398" s="367"/>
      <c r="W398" s="367"/>
      <c r="X398" s="367"/>
      <c r="Y398" s="367"/>
      <c r="Z398" s="367"/>
      <c r="AA398" s="367"/>
      <c r="AB398" s="367"/>
    </row>
    <row r="399" spans="1:28" ht="16.5" customHeight="1" x14ac:dyDescent="0.4">
      <c r="B399" s="274">
        <v>16</v>
      </c>
      <c r="C399" s="460">
        <v>31</v>
      </c>
      <c r="D399" s="334">
        <v>0</v>
      </c>
      <c r="E399" s="334">
        <f t="shared" si="41"/>
        <v>0</v>
      </c>
      <c r="F399" s="461">
        <f t="shared" si="42"/>
        <v>3.3000000000000002E-2</v>
      </c>
      <c r="G399" s="462">
        <f t="shared" si="43"/>
        <v>0</v>
      </c>
      <c r="H399" s="367"/>
      <c r="I399" s="367"/>
      <c r="J399" s="367"/>
      <c r="K399" s="367"/>
      <c r="L399" s="367"/>
      <c r="M399" s="367"/>
      <c r="N399" s="367"/>
      <c r="O399" s="367"/>
      <c r="P399" s="367"/>
      <c r="Q399" s="367"/>
      <c r="R399" s="367"/>
      <c r="S399" s="367"/>
      <c r="T399" s="367"/>
      <c r="U399" s="367"/>
      <c r="V399" s="367"/>
      <c r="W399" s="367"/>
      <c r="X399" s="367"/>
      <c r="Y399" s="367"/>
      <c r="Z399" s="367"/>
      <c r="AA399" s="367"/>
      <c r="AB399" s="367"/>
    </row>
    <row r="400" spans="1:28" ht="16.5" customHeight="1" x14ac:dyDescent="0.4">
      <c r="B400" s="274">
        <v>17</v>
      </c>
      <c r="C400" s="460">
        <v>31</v>
      </c>
      <c r="D400" s="334">
        <v>0</v>
      </c>
      <c r="E400" s="334">
        <f t="shared" si="41"/>
        <v>0</v>
      </c>
      <c r="F400" s="461">
        <f t="shared" si="42"/>
        <v>3.3000000000000002E-2</v>
      </c>
      <c r="G400" s="462">
        <f t="shared" si="43"/>
        <v>0</v>
      </c>
      <c r="H400" s="367"/>
      <c r="I400" s="367"/>
      <c r="J400" s="367"/>
      <c r="K400" s="367"/>
      <c r="L400" s="367"/>
      <c r="M400" s="367"/>
      <c r="N400" s="367"/>
      <c r="O400" s="367"/>
      <c r="P400" s="367"/>
      <c r="Q400" s="367"/>
      <c r="R400" s="367"/>
      <c r="S400" s="367"/>
      <c r="T400" s="367"/>
      <c r="U400" s="367"/>
      <c r="V400" s="367"/>
      <c r="W400" s="367"/>
      <c r="X400" s="367"/>
      <c r="Y400" s="367"/>
      <c r="Z400" s="367"/>
      <c r="AA400" s="367"/>
      <c r="AB400" s="367"/>
    </row>
    <row r="401" spans="1:28" ht="16.5" customHeight="1" x14ac:dyDescent="0.4">
      <c r="B401" s="274">
        <v>18</v>
      </c>
      <c r="C401" s="460">
        <v>31</v>
      </c>
      <c r="D401" s="334">
        <v>0</v>
      </c>
      <c r="E401" s="334">
        <f t="shared" si="41"/>
        <v>0</v>
      </c>
      <c r="F401" s="461">
        <f t="shared" si="42"/>
        <v>3.3000000000000002E-2</v>
      </c>
      <c r="G401" s="462">
        <f t="shared" si="43"/>
        <v>0</v>
      </c>
      <c r="H401" s="367"/>
      <c r="I401" s="367"/>
      <c r="J401" s="367"/>
      <c r="K401" s="367"/>
      <c r="L401" s="367"/>
      <c r="M401" s="367"/>
      <c r="N401" s="367"/>
      <c r="O401" s="367"/>
      <c r="P401" s="367"/>
      <c r="Q401" s="367"/>
      <c r="R401" s="367"/>
      <c r="S401" s="367"/>
      <c r="T401" s="367"/>
      <c r="U401" s="367"/>
      <c r="V401" s="367"/>
      <c r="W401" s="367"/>
      <c r="X401" s="367"/>
      <c r="Y401" s="367"/>
      <c r="Z401" s="367"/>
      <c r="AA401" s="367"/>
      <c r="AB401" s="367"/>
    </row>
    <row r="402" spans="1:28" ht="16.5" customHeight="1" x14ac:dyDescent="0.4">
      <c r="B402" s="274">
        <v>19</v>
      </c>
      <c r="C402" s="460">
        <v>31</v>
      </c>
      <c r="D402" s="334">
        <v>0</v>
      </c>
      <c r="E402" s="334">
        <f t="shared" si="41"/>
        <v>0</v>
      </c>
      <c r="F402" s="461">
        <f t="shared" si="42"/>
        <v>3.3000000000000002E-2</v>
      </c>
      <c r="G402" s="462">
        <f t="shared" si="43"/>
        <v>0</v>
      </c>
      <c r="H402" s="367"/>
      <c r="I402" s="367"/>
      <c r="J402" s="367"/>
      <c r="K402" s="367"/>
      <c r="L402" s="367"/>
      <c r="M402" s="367"/>
      <c r="N402" s="367"/>
      <c r="O402" s="367"/>
      <c r="P402" s="367"/>
      <c r="Q402" s="367"/>
      <c r="R402" s="367"/>
      <c r="S402" s="367"/>
      <c r="T402" s="367"/>
      <c r="U402" s="367"/>
      <c r="V402" s="367"/>
      <c r="W402" s="367"/>
      <c r="X402" s="367"/>
      <c r="Y402" s="367"/>
      <c r="Z402" s="367"/>
      <c r="AA402" s="367"/>
      <c r="AB402" s="367"/>
    </row>
    <row r="403" spans="1:28" ht="16.5" customHeight="1" x14ac:dyDescent="0.4">
      <c r="B403" s="274">
        <v>20</v>
      </c>
      <c r="C403" s="460">
        <v>31</v>
      </c>
      <c r="D403" s="334">
        <v>0</v>
      </c>
      <c r="E403" s="334">
        <f t="shared" si="41"/>
        <v>0</v>
      </c>
      <c r="F403" s="461">
        <f t="shared" si="42"/>
        <v>3.3000000000000002E-2</v>
      </c>
      <c r="G403" s="462">
        <f t="shared" si="43"/>
        <v>0</v>
      </c>
      <c r="H403" s="367"/>
      <c r="I403" s="367"/>
      <c r="J403" s="367"/>
      <c r="K403" s="367"/>
      <c r="L403" s="367"/>
      <c r="M403" s="367"/>
      <c r="N403" s="367"/>
      <c r="O403" s="367"/>
      <c r="P403" s="367"/>
      <c r="Q403" s="367"/>
      <c r="R403" s="367"/>
      <c r="S403" s="367"/>
      <c r="T403" s="367"/>
      <c r="U403" s="367"/>
      <c r="V403" s="367"/>
      <c r="W403" s="367"/>
      <c r="X403" s="367"/>
      <c r="Y403" s="367"/>
      <c r="Z403" s="367"/>
      <c r="AA403" s="367"/>
      <c r="AB403" s="367"/>
    </row>
    <row r="404" spans="1:28" ht="16.5" customHeight="1" x14ac:dyDescent="0.4">
      <c r="B404" s="274">
        <v>21</v>
      </c>
      <c r="C404" s="460">
        <v>31</v>
      </c>
      <c r="D404" s="334">
        <v>0</v>
      </c>
      <c r="E404" s="334">
        <f t="shared" si="41"/>
        <v>0</v>
      </c>
      <c r="F404" s="461">
        <f t="shared" si="42"/>
        <v>3.3000000000000002E-2</v>
      </c>
      <c r="G404" s="462">
        <f t="shared" si="43"/>
        <v>0</v>
      </c>
      <c r="H404" s="367"/>
      <c r="I404" s="367"/>
      <c r="J404" s="367"/>
      <c r="K404" s="367"/>
      <c r="L404" s="367"/>
      <c r="M404" s="367"/>
      <c r="N404" s="367"/>
      <c r="O404" s="367"/>
      <c r="P404" s="367"/>
      <c r="Q404" s="367"/>
      <c r="R404" s="367"/>
      <c r="S404" s="367"/>
      <c r="T404" s="367"/>
      <c r="U404" s="367"/>
      <c r="V404" s="367"/>
      <c r="W404" s="367"/>
      <c r="X404" s="367"/>
      <c r="Y404" s="367"/>
      <c r="Z404" s="367"/>
      <c r="AA404" s="367"/>
      <c r="AB404" s="367"/>
    </row>
    <row r="405" spans="1:28" ht="16.5" customHeight="1" x14ac:dyDescent="0.4">
      <c r="B405" s="274">
        <v>22</v>
      </c>
      <c r="C405" s="460">
        <v>31</v>
      </c>
      <c r="D405" s="334">
        <v>0</v>
      </c>
      <c r="E405" s="334">
        <f t="shared" si="41"/>
        <v>0</v>
      </c>
      <c r="F405" s="461">
        <f t="shared" si="42"/>
        <v>3.3000000000000002E-2</v>
      </c>
      <c r="G405" s="462">
        <f t="shared" si="43"/>
        <v>0</v>
      </c>
      <c r="H405" s="367"/>
      <c r="I405" s="367"/>
      <c r="J405" s="367"/>
      <c r="K405" s="367"/>
      <c r="L405" s="367"/>
      <c r="M405" s="367"/>
      <c r="N405" s="367"/>
      <c r="O405" s="367"/>
      <c r="P405" s="367"/>
      <c r="Q405" s="367"/>
      <c r="R405" s="367"/>
      <c r="S405" s="367"/>
      <c r="T405" s="367"/>
      <c r="U405" s="367"/>
      <c r="V405" s="367"/>
      <c r="W405" s="367"/>
      <c r="X405" s="367"/>
      <c r="Y405" s="367"/>
      <c r="Z405" s="367"/>
      <c r="AA405" s="367"/>
      <c r="AB405" s="367"/>
    </row>
    <row r="406" spans="1:28" ht="16.5" customHeight="1" x14ac:dyDescent="0.4">
      <c r="B406" s="457" t="s">
        <v>735</v>
      </c>
      <c r="C406" s="375"/>
      <c r="D406" s="375"/>
      <c r="E406" s="375"/>
      <c r="F406" s="375"/>
      <c r="G406" s="375"/>
      <c r="H406" s="367"/>
      <c r="I406" s="367"/>
      <c r="J406" s="367"/>
      <c r="K406" s="367"/>
      <c r="L406" s="367"/>
      <c r="M406" s="367"/>
      <c r="N406" s="367"/>
      <c r="O406" s="367"/>
      <c r="P406" s="367"/>
      <c r="Q406" s="367"/>
      <c r="R406" s="367"/>
      <c r="S406" s="367"/>
      <c r="T406" s="367"/>
      <c r="U406" s="367"/>
      <c r="V406" s="367"/>
      <c r="W406" s="367"/>
      <c r="X406" s="367"/>
      <c r="Y406" s="367"/>
      <c r="Z406" s="367"/>
      <c r="AA406" s="367"/>
      <c r="AB406" s="367"/>
    </row>
    <row r="407" spans="1:28" ht="16.5" customHeight="1" x14ac:dyDescent="0.4">
      <c r="B407" s="457" t="s">
        <v>736</v>
      </c>
      <c r="C407" s="375"/>
      <c r="D407" s="375"/>
      <c r="E407" s="375"/>
      <c r="F407" s="375"/>
      <c r="G407" s="375"/>
      <c r="H407" s="367"/>
      <c r="I407" s="367"/>
      <c r="J407" s="367"/>
      <c r="K407" s="367"/>
      <c r="L407" s="367"/>
      <c r="M407" s="367"/>
      <c r="N407" s="367"/>
      <c r="O407" s="367"/>
      <c r="P407" s="367"/>
      <c r="Q407" s="367"/>
      <c r="R407" s="367"/>
      <c r="S407" s="367"/>
      <c r="T407" s="367"/>
      <c r="U407" s="367"/>
      <c r="V407" s="367"/>
      <c r="W407" s="367"/>
      <c r="X407" s="367"/>
      <c r="Y407" s="367"/>
      <c r="Z407" s="367"/>
      <c r="AA407" s="367"/>
      <c r="AB407" s="367"/>
    </row>
    <row r="408" spans="1:28" ht="16.5" customHeight="1" x14ac:dyDescent="0.4">
      <c r="H408" s="66"/>
      <c r="I408" s="66"/>
      <c r="J408" s="66"/>
      <c r="K408" s="66"/>
    </row>
    <row r="409" spans="1:28" ht="16.5" customHeight="1" x14ac:dyDescent="0.4">
      <c r="B409" s="453"/>
      <c r="C409" s="454"/>
      <c r="D409" s="464"/>
      <c r="E409" s="464"/>
      <c r="F409" s="464"/>
      <c r="G409" s="455"/>
      <c r="H409" s="454"/>
      <c r="I409" s="454"/>
      <c r="J409" s="454"/>
      <c r="K409" s="456"/>
      <c r="L409" s="456"/>
      <c r="M409" s="456"/>
      <c r="N409" s="456"/>
      <c r="O409" s="456"/>
      <c r="P409" s="454"/>
      <c r="Q409" s="456"/>
      <c r="R409" s="456"/>
      <c r="S409" s="456"/>
      <c r="T409" s="456"/>
      <c r="U409" s="454"/>
      <c r="V409" s="454"/>
      <c r="W409" s="454"/>
      <c r="X409" s="454"/>
      <c r="Y409" s="454"/>
      <c r="Z409" s="454"/>
      <c r="AA409" s="454"/>
      <c r="AB409" s="454"/>
    </row>
    <row r="411" spans="1:28" ht="16.5" customHeight="1" x14ac:dyDescent="0.4">
      <c r="AB411" s="445" t="s">
        <v>766</v>
      </c>
    </row>
    <row r="412" spans="1:28" ht="16.5" customHeight="1" x14ac:dyDescent="0.4">
      <c r="A412" s="39">
        <v>15</v>
      </c>
      <c r="B412" s="447" t="s">
        <v>682</v>
      </c>
      <c r="C412" s="447" t="s">
        <v>1</v>
      </c>
      <c r="D412" s="448" t="s">
        <v>408</v>
      </c>
      <c r="E412" s="448" t="s">
        <v>643</v>
      </c>
      <c r="F412" s="459" t="s">
        <v>680</v>
      </c>
      <c r="G412" s="300" t="s">
        <v>681</v>
      </c>
      <c r="H412" s="300">
        <v>3</v>
      </c>
      <c r="I412" s="300">
        <v>4</v>
      </c>
      <c r="J412" s="300">
        <v>5</v>
      </c>
      <c r="K412" s="300">
        <v>6</v>
      </c>
      <c r="L412" s="300">
        <v>7</v>
      </c>
      <c r="M412" s="300">
        <v>8</v>
      </c>
      <c r="N412" s="300">
        <v>9</v>
      </c>
      <c r="O412" s="300">
        <v>10</v>
      </c>
      <c r="P412" s="300">
        <v>11</v>
      </c>
      <c r="Q412" s="300">
        <v>12</v>
      </c>
      <c r="R412" s="300">
        <v>13</v>
      </c>
      <c r="S412" s="300">
        <v>14</v>
      </c>
      <c r="T412" s="300">
        <v>15</v>
      </c>
      <c r="U412" s="300">
        <v>16</v>
      </c>
      <c r="V412" s="300">
        <v>17</v>
      </c>
      <c r="W412" s="300">
        <v>18</v>
      </c>
      <c r="X412" s="300">
        <v>19</v>
      </c>
      <c r="Y412" s="300">
        <v>20</v>
      </c>
      <c r="Z412" s="300">
        <v>21</v>
      </c>
      <c r="AA412" s="300">
        <v>22</v>
      </c>
      <c r="AB412" s="438" t="s">
        <v>767</v>
      </c>
    </row>
    <row r="413" spans="1:28" ht="16.5" customHeight="1" x14ac:dyDescent="0.4">
      <c r="B413" s="274">
        <v>3</v>
      </c>
      <c r="C413" s="460">
        <v>34</v>
      </c>
      <c r="D413" s="334">
        <f t="array" ref="D413:D432">TRANSPOSE(C20:V20)</f>
        <v>0</v>
      </c>
      <c r="E413" s="334">
        <f t="shared" ref="E413:E432" si="44">ROUNDDOWN($C$32*D413,0)</f>
        <v>0</v>
      </c>
      <c r="F413" s="461">
        <f t="shared" ref="F413:F432" si="45">ROUNDUP(1/C413,3)</f>
        <v>3.0000000000000002E-2</v>
      </c>
      <c r="G413" s="462">
        <f>ROUND(E413*F413,0)</f>
        <v>0</v>
      </c>
      <c r="H413" s="367"/>
      <c r="I413" s="367"/>
      <c r="J413" s="367"/>
      <c r="K413" s="367"/>
      <c r="L413" s="367"/>
      <c r="M413" s="367"/>
      <c r="N413" s="367"/>
      <c r="O413" s="367"/>
      <c r="P413" s="367"/>
      <c r="Q413" s="367"/>
      <c r="R413" s="367"/>
      <c r="S413" s="367"/>
      <c r="T413" s="367"/>
      <c r="U413" s="367"/>
      <c r="V413" s="367"/>
      <c r="W413" s="367"/>
      <c r="X413" s="367"/>
      <c r="Y413" s="367"/>
      <c r="Z413" s="367"/>
      <c r="AA413" s="367"/>
      <c r="AB413" s="367"/>
    </row>
    <row r="414" spans="1:28" ht="16.5" customHeight="1" x14ac:dyDescent="0.4">
      <c r="B414" s="274">
        <v>4</v>
      </c>
      <c r="C414" s="460">
        <v>34</v>
      </c>
      <c r="D414" s="334">
        <v>0</v>
      </c>
      <c r="E414" s="334">
        <f t="shared" si="44"/>
        <v>0</v>
      </c>
      <c r="F414" s="461">
        <f t="shared" si="45"/>
        <v>3.0000000000000002E-2</v>
      </c>
      <c r="G414" s="462">
        <f t="shared" ref="G414:G432" si="46">ROUND(E414*F414,0)</f>
        <v>0</v>
      </c>
      <c r="H414" s="367"/>
      <c r="I414" s="367"/>
      <c r="J414" s="367"/>
      <c r="K414" s="367"/>
      <c r="L414" s="367"/>
      <c r="M414" s="367"/>
      <c r="N414" s="367"/>
      <c r="O414" s="367"/>
      <c r="P414" s="367"/>
      <c r="Q414" s="367"/>
      <c r="R414" s="367"/>
      <c r="S414" s="367"/>
      <c r="T414" s="367"/>
      <c r="U414" s="367"/>
      <c r="V414" s="367"/>
      <c r="W414" s="367"/>
      <c r="X414" s="367"/>
      <c r="Y414" s="367"/>
      <c r="Z414" s="367"/>
      <c r="AA414" s="367"/>
      <c r="AB414" s="367"/>
    </row>
    <row r="415" spans="1:28" ht="16.5" customHeight="1" x14ac:dyDescent="0.4">
      <c r="B415" s="274">
        <v>5</v>
      </c>
      <c r="C415" s="460">
        <v>34</v>
      </c>
      <c r="D415" s="334">
        <v>0</v>
      </c>
      <c r="E415" s="334">
        <f t="shared" si="44"/>
        <v>0</v>
      </c>
      <c r="F415" s="461">
        <f t="shared" si="45"/>
        <v>3.0000000000000002E-2</v>
      </c>
      <c r="G415" s="462">
        <f t="shared" si="46"/>
        <v>0</v>
      </c>
      <c r="H415" s="367"/>
      <c r="I415" s="367"/>
      <c r="J415" s="367"/>
      <c r="K415" s="367"/>
      <c r="L415" s="367"/>
      <c r="M415" s="367"/>
      <c r="N415" s="367"/>
      <c r="O415" s="367"/>
      <c r="P415" s="367"/>
      <c r="Q415" s="367"/>
      <c r="R415" s="367"/>
      <c r="S415" s="367"/>
      <c r="T415" s="367"/>
      <c r="U415" s="367"/>
      <c r="V415" s="367"/>
      <c r="W415" s="367"/>
      <c r="X415" s="367"/>
      <c r="Y415" s="367"/>
      <c r="Z415" s="367"/>
      <c r="AA415" s="367"/>
      <c r="AB415" s="367"/>
    </row>
    <row r="416" spans="1:28" ht="16.5" customHeight="1" x14ac:dyDescent="0.4">
      <c r="B416" s="274">
        <v>6</v>
      </c>
      <c r="C416" s="460">
        <v>34</v>
      </c>
      <c r="D416" s="334">
        <v>0</v>
      </c>
      <c r="E416" s="334">
        <f t="shared" si="44"/>
        <v>0</v>
      </c>
      <c r="F416" s="461">
        <f t="shared" si="45"/>
        <v>3.0000000000000002E-2</v>
      </c>
      <c r="G416" s="462">
        <f t="shared" si="46"/>
        <v>0</v>
      </c>
      <c r="H416" s="367"/>
      <c r="I416" s="367"/>
      <c r="J416" s="367"/>
      <c r="K416" s="367"/>
      <c r="L416" s="367"/>
      <c r="M416" s="367"/>
      <c r="N416" s="367"/>
      <c r="O416" s="367"/>
      <c r="P416" s="367"/>
      <c r="Q416" s="367"/>
      <c r="R416" s="367"/>
      <c r="S416" s="367"/>
      <c r="T416" s="367"/>
      <c r="U416" s="367"/>
      <c r="V416" s="367"/>
      <c r="W416" s="367"/>
      <c r="X416" s="367"/>
      <c r="Y416" s="367"/>
      <c r="Z416" s="367"/>
      <c r="AA416" s="367"/>
      <c r="AB416" s="367"/>
    </row>
    <row r="417" spans="2:28" ht="16.5" customHeight="1" x14ac:dyDescent="0.4">
      <c r="B417" s="274">
        <v>7</v>
      </c>
      <c r="C417" s="460">
        <v>34</v>
      </c>
      <c r="D417" s="334">
        <v>0</v>
      </c>
      <c r="E417" s="334">
        <f t="shared" si="44"/>
        <v>0</v>
      </c>
      <c r="F417" s="461">
        <f t="shared" si="45"/>
        <v>3.0000000000000002E-2</v>
      </c>
      <c r="G417" s="462">
        <f t="shared" si="46"/>
        <v>0</v>
      </c>
      <c r="H417" s="367"/>
      <c r="I417" s="367"/>
      <c r="J417" s="367"/>
      <c r="K417" s="367"/>
      <c r="L417" s="367"/>
      <c r="M417" s="367"/>
      <c r="N417" s="367"/>
      <c r="O417" s="367"/>
      <c r="P417" s="367"/>
      <c r="Q417" s="367"/>
      <c r="R417" s="367"/>
      <c r="S417" s="367"/>
      <c r="T417" s="367"/>
      <c r="U417" s="367"/>
      <c r="V417" s="367"/>
      <c r="W417" s="367"/>
      <c r="X417" s="367"/>
      <c r="Y417" s="367"/>
      <c r="Z417" s="367"/>
      <c r="AA417" s="367"/>
      <c r="AB417" s="367"/>
    </row>
    <row r="418" spans="2:28" ht="16.5" customHeight="1" x14ac:dyDescent="0.4">
      <c r="B418" s="274">
        <v>8</v>
      </c>
      <c r="C418" s="460">
        <v>34</v>
      </c>
      <c r="D418" s="334">
        <v>0</v>
      </c>
      <c r="E418" s="334">
        <f t="shared" si="44"/>
        <v>0</v>
      </c>
      <c r="F418" s="461">
        <f t="shared" si="45"/>
        <v>3.0000000000000002E-2</v>
      </c>
      <c r="G418" s="462">
        <f t="shared" si="46"/>
        <v>0</v>
      </c>
      <c r="H418" s="367"/>
      <c r="I418" s="367"/>
      <c r="J418" s="367"/>
      <c r="K418" s="367"/>
      <c r="L418" s="367"/>
      <c r="M418" s="367"/>
      <c r="N418" s="367"/>
      <c r="O418" s="367"/>
      <c r="P418" s="367"/>
      <c r="Q418" s="367"/>
      <c r="R418" s="367"/>
      <c r="S418" s="367"/>
      <c r="T418" s="367"/>
      <c r="U418" s="367"/>
      <c r="V418" s="367"/>
      <c r="W418" s="367"/>
      <c r="X418" s="367"/>
      <c r="Y418" s="367"/>
      <c r="Z418" s="367"/>
      <c r="AA418" s="367"/>
      <c r="AB418" s="367"/>
    </row>
    <row r="419" spans="2:28" ht="16.5" customHeight="1" x14ac:dyDescent="0.4">
      <c r="B419" s="274">
        <v>9</v>
      </c>
      <c r="C419" s="460">
        <v>34</v>
      </c>
      <c r="D419" s="334">
        <v>0</v>
      </c>
      <c r="E419" s="334">
        <f t="shared" si="44"/>
        <v>0</v>
      </c>
      <c r="F419" s="461">
        <f t="shared" si="45"/>
        <v>3.0000000000000002E-2</v>
      </c>
      <c r="G419" s="462">
        <f t="shared" si="46"/>
        <v>0</v>
      </c>
      <c r="H419" s="367"/>
      <c r="I419" s="367"/>
      <c r="J419" s="367"/>
      <c r="K419" s="367"/>
      <c r="L419" s="367"/>
      <c r="M419" s="367"/>
      <c r="N419" s="367"/>
      <c r="O419" s="367"/>
      <c r="P419" s="367"/>
      <c r="Q419" s="367"/>
      <c r="R419" s="367"/>
      <c r="S419" s="367"/>
      <c r="T419" s="367"/>
      <c r="U419" s="367"/>
      <c r="V419" s="367"/>
      <c r="W419" s="367"/>
      <c r="X419" s="367"/>
      <c r="Y419" s="367"/>
      <c r="Z419" s="367"/>
      <c r="AA419" s="367"/>
      <c r="AB419" s="367"/>
    </row>
    <row r="420" spans="2:28" ht="16.5" customHeight="1" x14ac:dyDescent="0.4">
      <c r="B420" s="274">
        <v>10</v>
      </c>
      <c r="C420" s="460">
        <v>34</v>
      </c>
      <c r="D420" s="334">
        <v>0</v>
      </c>
      <c r="E420" s="334">
        <f t="shared" si="44"/>
        <v>0</v>
      </c>
      <c r="F420" s="461">
        <f t="shared" si="45"/>
        <v>3.0000000000000002E-2</v>
      </c>
      <c r="G420" s="462">
        <f t="shared" si="46"/>
        <v>0</v>
      </c>
      <c r="H420" s="367"/>
      <c r="I420" s="367"/>
      <c r="J420" s="367"/>
      <c r="K420" s="367"/>
      <c r="L420" s="367"/>
      <c r="M420" s="367"/>
      <c r="N420" s="367"/>
      <c r="O420" s="367"/>
      <c r="P420" s="367"/>
      <c r="Q420" s="367"/>
      <c r="R420" s="367"/>
      <c r="S420" s="367"/>
      <c r="T420" s="367"/>
      <c r="U420" s="367"/>
      <c r="V420" s="367"/>
      <c r="W420" s="367"/>
      <c r="X420" s="367"/>
      <c r="Y420" s="367"/>
      <c r="Z420" s="367"/>
      <c r="AA420" s="367"/>
      <c r="AB420" s="367"/>
    </row>
    <row r="421" spans="2:28" ht="16.5" customHeight="1" x14ac:dyDescent="0.4">
      <c r="B421" s="274">
        <v>11</v>
      </c>
      <c r="C421" s="460">
        <v>34</v>
      </c>
      <c r="D421" s="334">
        <v>0</v>
      </c>
      <c r="E421" s="334">
        <f t="shared" si="44"/>
        <v>0</v>
      </c>
      <c r="F421" s="461">
        <f t="shared" si="45"/>
        <v>3.0000000000000002E-2</v>
      </c>
      <c r="G421" s="462">
        <f t="shared" si="46"/>
        <v>0</v>
      </c>
      <c r="H421" s="367"/>
      <c r="I421" s="367"/>
      <c r="J421" s="367"/>
      <c r="K421" s="367"/>
      <c r="L421" s="367"/>
      <c r="M421" s="367"/>
      <c r="N421" s="367"/>
      <c r="O421" s="367"/>
      <c r="P421" s="367"/>
      <c r="Q421" s="367"/>
      <c r="R421" s="367"/>
      <c r="S421" s="367"/>
      <c r="T421" s="367"/>
      <c r="U421" s="367"/>
      <c r="V421" s="367"/>
      <c r="W421" s="367"/>
      <c r="X421" s="367"/>
      <c r="Y421" s="367"/>
      <c r="Z421" s="367"/>
      <c r="AA421" s="367"/>
      <c r="AB421" s="367"/>
    </row>
    <row r="422" spans="2:28" ht="16.5" customHeight="1" x14ac:dyDescent="0.4">
      <c r="B422" s="274">
        <v>12</v>
      </c>
      <c r="C422" s="460">
        <v>34</v>
      </c>
      <c r="D422" s="334">
        <v>0</v>
      </c>
      <c r="E422" s="334">
        <f t="shared" si="44"/>
        <v>0</v>
      </c>
      <c r="F422" s="461">
        <f t="shared" si="45"/>
        <v>3.0000000000000002E-2</v>
      </c>
      <c r="G422" s="462">
        <f t="shared" si="46"/>
        <v>0</v>
      </c>
      <c r="H422" s="367"/>
      <c r="I422" s="367"/>
      <c r="J422" s="367"/>
      <c r="K422" s="367"/>
      <c r="L422" s="367"/>
      <c r="M422" s="367"/>
      <c r="N422" s="367"/>
      <c r="O422" s="367"/>
      <c r="P422" s="367"/>
      <c r="Q422" s="367"/>
      <c r="R422" s="367"/>
      <c r="S422" s="367"/>
      <c r="T422" s="367"/>
      <c r="U422" s="367"/>
      <c r="V422" s="367"/>
      <c r="W422" s="367"/>
      <c r="X422" s="367"/>
      <c r="Y422" s="367"/>
      <c r="Z422" s="367"/>
      <c r="AA422" s="367"/>
      <c r="AB422" s="367"/>
    </row>
    <row r="423" spans="2:28" ht="16.5" customHeight="1" x14ac:dyDescent="0.4">
      <c r="B423" s="274">
        <v>13</v>
      </c>
      <c r="C423" s="460">
        <v>34</v>
      </c>
      <c r="D423" s="334">
        <v>0</v>
      </c>
      <c r="E423" s="334">
        <f t="shared" si="44"/>
        <v>0</v>
      </c>
      <c r="F423" s="461">
        <f t="shared" si="45"/>
        <v>3.0000000000000002E-2</v>
      </c>
      <c r="G423" s="462">
        <f t="shared" si="46"/>
        <v>0</v>
      </c>
      <c r="H423" s="367"/>
      <c r="I423" s="367"/>
      <c r="J423" s="367"/>
      <c r="K423" s="367"/>
      <c r="L423" s="367"/>
      <c r="M423" s="367"/>
      <c r="N423" s="367"/>
      <c r="O423" s="367"/>
      <c r="P423" s="367"/>
      <c r="Q423" s="367"/>
      <c r="R423" s="367"/>
      <c r="S423" s="367"/>
      <c r="T423" s="367"/>
      <c r="U423" s="367"/>
      <c r="V423" s="367"/>
      <c r="W423" s="367"/>
      <c r="X423" s="367"/>
      <c r="Y423" s="367"/>
      <c r="Z423" s="367"/>
      <c r="AA423" s="367"/>
      <c r="AB423" s="367"/>
    </row>
    <row r="424" spans="2:28" ht="16.5" customHeight="1" x14ac:dyDescent="0.4">
      <c r="B424" s="274">
        <v>14</v>
      </c>
      <c r="C424" s="460">
        <v>34</v>
      </c>
      <c r="D424" s="334">
        <v>0</v>
      </c>
      <c r="E424" s="334">
        <f t="shared" si="44"/>
        <v>0</v>
      </c>
      <c r="F424" s="461">
        <f t="shared" si="45"/>
        <v>3.0000000000000002E-2</v>
      </c>
      <c r="G424" s="462">
        <f t="shared" si="46"/>
        <v>0</v>
      </c>
      <c r="H424" s="367"/>
      <c r="I424" s="367"/>
      <c r="J424" s="367"/>
      <c r="K424" s="367"/>
      <c r="L424" s="367"/>
      <c r="M424" s="367"/>
      <c r="N424" s="367"/>
      <c r="O424" s="367"/>
      <c r="P424" s="367"/>
      <c r="Q424" s="367"/>
      <c r="R424" s="367"/>
      <c r="S424" s="367"/>
      <c r="T424" s="367"/>
      <c r="U424" s="367"/>
      <c r="V424" s="367"/>
      <c r="W424" s="367"/>
      <c r="X424" s="367"/>
      <c r="Y424" s="367"/>
      <c r="Z424" s="367"/>
      <c r="AA424" s="367"/>
      <c r="AB424" s="367"/>
    </row>
    <row r="425" spans="2:28" ht="16.5" customHeight="1" x14ac:dyDescent="0.4">
      <c r="B425" s="274">
        <v>15</v>
      </c>
      <c r="C425" s="460">
        <v>34</v>
      </c>
      <c r="D425" s="334">
        <v>0</v>
      </c>
      <c r="E425" s="334">
        <f t="shared" si="44"/>
        <v>0</v>
      </c>
      <c r="F425" s="461">
        <f t="shared" si="45"/>
        <v>3.0000000000000002E-2</v>
      </c>
      <c r="G425" s="462">
        <f t="shared" si="46"/>
        <v>0</v>
      </c>
      <c r="H425" s="367"/>
      <c r="I425" s="367"/>
      <c r="J425" s="367"/>
      <c r="K425" s="367"/>
      <c r="L425" s="367"/>
      <c r="M425" s="367"/>
      <c r="N425" s="367"/>
      <c r="O425" s="367"/>
      <c r="P425" s="367"/>
      <c r="Q425" s="367"/>
      <c r="R425" s="367"/>
      <c r="S425" s="367"/>
      <c r="T425" s="367"/>
      <c r="U425" s="367"/>
      <c r="V425" s="367"/>
      <c r="W425" s="367"/>
      <c r="X425" s="367"/>
      <c r="Y425" s="367"/>
      <c r="Z425" s="367"/>
      <c r="AA425" s="367"/>
      <c r="AB425" s="367"/>
    </row>
    <row r="426" spans="2:28" ht="16.5" customHeight="1" x14ac:dyDescent="0.4">
      <c r="B426" s="274">
        <v>16</v>
      </c>
      <c r="C426" s="460">
        <v>34</v>
      </c>
      <c r="D426" s="334">
        <v>0</v>
      </c>
      <c r="E426" s="334">
        <f t="shared" si="44"/>
        <v>0</v>
      </c>
      <c r="F426" s="461">
        <f t="shared" si="45"/>
        <v>3.0000000000000002E-2</v>
      </c>
      <c r="G426" s="462">
        <f t="shared" si="46"/>
        <v>0</v>
      </c>
      <c r="H426" s="367"/>
      <c r="I426" s="367"/>
      <c r="J426" s="367"/>
      <c r="K426" s="367"/>
      <c r="L426" s="367"/>
      <c r="M426" s="367"/>
      <c r="N426" s="367"/>
      <c r="O426" s="367"/>
      <c r="P426" s="367"/>
      <c r="Q426" s="367"/>
      <c r="R426" s="367"/>
      <c r="S426" s="367"/>
      <c r="T426" s="367"/>
      <c r="U426" s="367"/>
      <c r="V426" s="367"/>
      <c r="W426" s="367"/>
      <c r="X426" s="367"/>
      <c r="Y426" s="367"/>
      <c r="Z426" s="367"/>
      <c r="AA426" s="367"/>
      <c r="AB426" s="367"/>
    </row>
    <row r="427" spans="2:28" ht="16.5" customHeight="1" x14ac:dyDescent="0.4">
      <c r="B427" s="274">
        <v>17</v>
      </c>
      <c r="C427" s="460">
        <v>34</v>
      </c>
      <c r="D427" s="334">
        <v>0</v>
      </c>
      <c r="E427" s="334">
        <f t="shared" si="44"/>
        <v>0</v>
      </c>
      <c r="F427" s="461">
        <f t="shared" si="45"/>
        <v>3.0000000000000002E-2</v>
      </c>
      <c r="G427" s="462">
        <f t="shared" si="46"/>
        <v>0</v>
      </c>
      <c r="H427" s="367"/>
      <c r="I427" s="367"/>
      <c r="J427" s="367"/>
      <c r="K427" s="367"/>
      <c r="L427" s="367"/>
      <c r="M427" s="367"/>
      <c r="N427" s="367"/>
      <c r="O427" s="367"/>
      <c r="P427" s="367"/>
      <c r="Q427" s="367"/>
      <c r="R427" s="367"/>
      <c r="S427" s="367"/>
      <c r="T427" s="367"/>
      <c r="U427" s="367"/>
      <c r="V427" s="367"/>
      <c r="W427" s="367"/>
      <c r="X427" s="367"/>
      <c r="Y427" s="367"/>
      <c r="Z427" s="367"/>
      <c r="AA427" s="367"/>
      <c r="AB427" s="367"/>
    </row>
    <row r="428" spans="2:28" ht="16.5" customHeight="1" x14ac:dyDescent="0.4">
      <c r="B428" s="274">
        <v>18</v>
      </c>
      <c r="C428" s="460">
        <v>34</v>
      </c>
      <c r="D428" s="334">
        <v>0</v>
      </c>
      <c r="E428" s="334">
        <f t="shared" si="44"/>
        <v>0</v>
      </c>
      <c r="F428" s="461">
        <f t="shared" si="45"/>
        <v>3.0000000000000002E-2</v>
      </c>
      <c r="G428" s="462">
        <f t="shared" si="46"/>
        <v>0</v>
      </c>
      <c r="H428" s="367"/>
      <c r="I428" s="367"/>
      <c r="J428" s="367"/>
      <c r="K428" s="367"/>
      <c r="L428" s="367"/>
      <c r="M428" s="367"/>
      <c r="N428" s="367"/>
      <c r="O428" s="367"/>
      <c r="P428" s="367"/>
      <c r="Q428" s="367"/>
      <c r="R428" s="367"/>
      <c r="S428" s="367"/>
      <c r="T428" s="367"/>
      <c r="U428" s="367"/>
      <c r="V428" s="367"/>
      <c r="W428" s="367"/>
      <c r="X428" s="367"/>
      <c r="Y428" s="367"/>
      <c r="Z428" s="367"/>
      <c r="AA428" s="367"/>
      <c r="AB428" s="367"/>
    </row>
    <row r="429" spans="2:28" ht="16.5" customHeight="1" x14ac:dyDescent="0.4">
      <c r="B429" s="274">
        <v>19</v>
      </c>
      <c r="C429" s="460">
        <v>34</v>
      </c>
      <c r="D429" s="334">
        <v>0</v>
      </c>
      <c r="E429" s="334">
        <f t="shared" si="44"/>
        <v>0</v>
      </c>
      <c r="F429" s="461">
        <f t="shared" si="45"/>
        <v>3.0000000000000002E-2</v>
      </c>
      <c r="G429" s="462">
        <f t="shared" si="46"/>
        <v>0</v>
      </c>
      <c r="H429" s="367"/>
      <c r="I429" s="367"/>
      <c r="J429" s="367"/>
      <c r="K429" s="367"/>
      <c r="L429" s="367"/>
      <c r="M429" s="367"/>
      <c r="N429" s="367"/>
      <c r="O429" s="367"/>
      <c r="P429" s="367"/>
      <c r="Q429" s="367"/>
      <c r="R429" s="367"/>
      <c r="S429" s="367"/>
      <c r="T429" s="367"/>
      <c r="U429" s="367"/>
      <c r="V429" s="367"/>
      <c r="W429" s="367"/>
      <c r="X429" s="367"/>
      <c r="Y429" s="367"/>
      <c r="Z429" s="367"/>
      <c r="AA429" s="367"/>
      <c r="AB429" s="367"/>
    </row>
    <row r="430" spans="2:28" ht="16.5" customHeight="1" x14ac:dyDescent="0.4">
      <c r="B430" s="274">
        <v>20</v>
      </c>
      <c r="C430" s="460">
        <v>34</v>
      </c>
      <c r="D430" s="334">
        <v>0</v>
      </c>
      <c r="E430" s="334">
        <f t="shared" si="44"/>
        <v>0</v>
      </c>
      <c r="F430" s="461">
        <f t="shared" si="45"/>
        <v>3.0000000000000002E-2</v>
      </c>
      <c r="G430" s="462">
        <f t="shared" si="46"/>
        <v>0</v>
      </c>
      <c r="H430" s="367"/>
      <c r="I430" s="367"/>
      <c r="J430" s="367"/>
      <c r="K430" s="367"/>
      <c r="L430" s="367"/>
      <c r="M430" s="367"/>
      <c r="N430" s="367"/>
      <c r="O430" s="367"/>
      <c r="P430" s="367"/>
      <c r="Q430" s="367"/>
      <c r="R430" s="367"/>
      <c r="S430" s="367"/>
      <c r="T430" s="367"/>
      <c r="U430" s="367"/>
      <c r="V430" s="367"/>
      <c r="W430" s="367"/>
      <c r="X430" s="367"/>
      <c r="Y430" s="367"/>
      <c r="Z430" s="367"/>
      <c r="AA430" s="367"/>
      <c r="AB430" s="367"/>
    </row>
    <row r="431" spans="2:28" ht="16.5" customHeight="1" x14ac:dyDescent="0.4">
      <c r="B431" s="274">
        <v>21</v>
      </c>
      <c r="C431" s="460">
        <v>34</v>
      </c>
      <c r="D431" s="334">
        <v>0</v>
      </c>
      <c r="E431" s="334">
        <f t="shared" si="44"/>
        <v>0</v>
      </c>
      <c r="F431" s="461">
        <f t="shared" si="45"/>
        <v>3.0000000000000002E-2</v>
      </c>
      <c r="G431" s="462">
        <f t="shared" si="46"/>
        <v>0</v>
      </c>
      <c r="H431" s="367"/>
      <c r="I431" s="367"/>
      <c r="J431" s="367"/>
      <c r="K431" s="367"/>
      <c r="L431" s="367"/>
      <c r="M431" s="367"/>
      <c r="N431" s="367"/>
      <c r="O431" s="367"/>
      <c r="P431" s="367"/>
      <c r="Q431" s="367"/>
      <c r="R431" s="367"/>
      <c r="S431" s="367"/>
      <c r="T431" s="367"/>
      <c r="U431" s="367"/>
      <c r="V431" s="367"/>
      <c r="W431" s="367"/>
      <c r="X431" s="367"/>
      <c r="Y431" s="367"/>
      <c r="Z431" s="367"/>
      <c r="AA431" s="367"/>
      <c r="AB431" s="367"/>
    </row>
    <row r="432" spans="2:28" ht="16.5" customHeight="1" x14ac:dyDescent="0.4">
      <c r="B432" s="274">
        <v>22</v>
      </c>
      <c r="C432" s="460">
        <v>34</v>
      </c>
      <c r="D432" s="334">
        <v>0</v>
      </c>
      <c r="E432" s="334">
        <f t="shared" si="44"/>
        <v>0</v>
      </c>
      <c r="F432" s="461">
        <f t="shared" si="45"/>
        <v>3.0000000000000002E-2</v>
      </c>
      <c r="G432" s="462">
        <f t="shared" si="46"/>
        <v>0</v>
      </c>
      <c r="H432" s="367"/>
      <c r="I432" s="367"/>
      <c r="J432" s="367"/>
      <c r="K432" s="367"/>
      <c r="L432" s="367"/>
      <c r="M432" s="367"/>
      <c r="N432" s="367"/>
      <c r="O432" s="367"/>
      <c r="P432" s="367"/>
      <c r="Q432" s="367"/>
      <c r="R432" s="367"/>
      <c r="S432" s="367"/>
      <c r="T432" s="367"/>
      <c r="U432" s="367"/>
      <c r="V432" s="367"/>
      <c r="W432" s="367"/>
      <c r="X432" s="367"/>
      <c r="Y432" s="367"/>
      <c r="Z432" s="367"/>
      <c r="AA432" s="367"/>
      <c r="AB432" s="367"/>
    </row>
    <row r="433" spans="1:28" ht="16.5" customHeight="1" x14ac:dyDescent="0.4">
      <c r="B433" s="457" t="s">
        <v>735</v>
      </c>
      <c r="C433" s="375"/>
      <c r="D433" s="375"/>
      <c r="E433" s="375"/>
      <c r="F433" s="375"/>
      <c r="G433" s="375"/>
      <c r="H433" s="367"/>
      <c r="I433" s="367"/>
      <c r="J433" s="367"/>
      <c r="K433" s="367"/>
      <c r="L433" s="367"/>
      <c r="M433" s="367"/>
      <c r="N433" s="367"/>
      <c r="O433" s="367"/>
      <c r="P433" s="367"/>
      <c r="Q433" s="367"/>
      <c r="R433" s="367"/>
      <c r="S433" s="367"/>
      <c r="T433" s="367"/>
      <c r="U433" s="367"/>
      <c r="V433" s="367"/>
      <c r="W433" s="367"/>
      <c r="X433" s="367"/>
      <c r="Y433" s="367"/>
      <c r="Z433" s="367"/>
      <c r="AA433" s="367"/>
      <c r="AB433" s="367"/>
    </row>
    <row r="434" spans="1:28" ht="16.5" customHeight="1" x14ac:dyDescent="0.4">
      <c r="B434" s="457" t="s">
        <v>736</v>
      </c>
      <c r="C434" s="375"/>
      <c r="D434" s="375"/>
      <c r="E434" s="375"/>
      <c r="F434" s="375"/>
      <c r="G434" s="375"/>
      <c r="H434" s="367"/>
      <c r="I434" s="367"/>
      <c r="J434" s="367"/>
      <c r="K434" s="367"/>
      <c r="L434" s="367"/>
      <c r="M434" s="367"/>
      <c r="N434" s="367"/>
      <c r="O434" s="367"/>
      <c r="P434" s="367"/>
      <c r="Q434" s="367"/>
      <c r="R434" s="367"/>
      <c r="S434" s="367"/>
      <c r="T434" s="367"/>
      <c r="U434" s="367"/>
      <c r="V434" s="367"/>
      <c r="W434" s="367"/>
      <c r="X434" s="367"/>
      <c r="Y434" s="367"/>
      <c r="Z434" s="367"/>
      <c r="AA434" s="367"/>
      <c r="AB434" s="367"/>
    </row>
    <row r="435" spans="1:28" ht="16.5" customHeight="1" x14ac:dyDescent="0.4">
      <c r="H435" s="66"/>
      <c r="I435" s="66"/>
      <c r="J435" s="66"/>
      <c r="K435" s="66"/>
    </row>
    <row r="436" spans="1:28" ht="16.5" customHeight="1" x14ac:dyDescent="0.4">
      <c r="B436" s="453"/>
      <c r="C436" s="454"/>
      <c r="D436" s="464"/>
      <c r="E436" s="464"/>
      <c r="F436" s="464"/>
      <c r="G436" s="455"/>
      <c r="H436" s="454"/>
      <c r="I436" s="454"/>
      <c r="J436" s="454"/>
      <c r="K436" s="456"/>
      <c r="L436" s="456"/>
      <c r="M436" s="456"/>
      <c r="N436" s="456"/>
      <c r="O436" s="456"/>
      <c r="P436" s="454"/>
      <c r="Q436" s="456"/>
      <c r="R436" s="456"/>
      <c r="S436" s="456"/>
      <c r="T436" s="456"/>
      <c r="U436" s="454"/>
      <c r="V436" s="454"/>
      <c r="W436" s="454"/>
      <c r="X436" s="454"/>
      <c r="Y436" s="454"/>
      <c r="Z436" s="454"/>
      <c r="AA436" s="454"/>
      <c r="AB436" s="454"/>
    </row>
    <row r="438" spans="1:28" ht="16.5" customHeight="1" x14ac:dyDescent="0.4">
      <c r="AB438" s="445" t="s">
        <v>766</v>
      </c>
    </row>
    <row r="439" spans="1:28" ht="16.5" customHeight="1" x14ac:dyDescent="0.4">
      <c r="A439" s="39">
        <v>16</v>
      </c>
      <c r="B439" s="447" t="s">
        <v>682</v>
      </c>
      <c r="C439" s="447" t="s">
        <v>1</v>
      </c>
      <c r="D439" s="448" t="s">
        <v>408</v>
      </c>
      <c r="E439" s="448" t="s">
        <v>643</v>
      </c>
      <c r="F439" s="459" t="s">
        <v>680</v>
      </c>
      <c r="G439" s="300" t="s">
        <v>681</v>
      </c>
      <c r="H439" s="300">
        <v>3</v>
      </c>
      <c r="I439" s="300">
        <v>4</v>
      </c>
      <c r="J439" s="300">
        <v>5</v>
      </c>
      <c r="K439" s="300">
        <v>6</v>
      </c>
      <c r="L439" s="300">
        <v>7</v>
      </c>
      <c r="M439" s="300">
        <v>8</v>
      </c>
      <c r="N439" s="300">
        <v>9</v>
      </c>
      <c r="O439" s="300">
        <v>10</v>
      </c>
      <c r="P439" s="300">
        <v>11</v>
      </c>
      <c r="Q439" s="300">
        <v>12</v>
      </c>
      <c r="R439" s="300">
        <v>13</v>
      </c>
      <c r="S439" s="300">
        <v>14</v>
      </c>
      <c r="T439" s="300">
        <v>15</v>
      </c>
      <c r="U439" s="300">
        <v>16</v>
      </c>
      <c r="V439" s="300">
        <v>17</v>
      </c>
      <c r="W439" s="300">
        <v>18</v>
      </c>
      <c r="X439" s="300">
        <v>19</v>
      </c>
      <c r="Y439" s="300">
        <v>20</v>
      </c>
      <c r="Z439" s="300">
        <v>21</v>
      </c>
      <c r="AA439" s="300">
        <v>22</v>
      </c>
      <c r="AB439" s="438" t="s">
        <v>767</v>
      </c>
    </row>
    <row r="440" spans="1:28" ht="16.5" customHeight="1" x14ac:dyDescent="0.4">
      <c r="B440" s="274">
        <v>3</v>
      </c>
      <c r="C440" s="460">
        <v>38</v>
      </c>
      <c r="D440" s="334">
        <f t="array" ref="D440:D459">TRANSPOSE(C21:V21)</f>
        <v>0</v>
      </c>
      <c r="E440" s="334">
        <f t="shared" ref="E440:E459" si="47">ROUNDDOWN($C$32*D440,0)</f>
        <v>0</v>
      </c>
      <c r="F440" s="461">
        <f t="shared" ref="F440:F459" si="48">ROUNDUP(1/C440,3)</f>
        <v>2.7E-2</v>
      </c>
      <c r="G440" s="462">
        <f>ROUND(E440*F440,0)</f>
        <v>0</v>
      </c>
      <c r="H440" s="367"/>
      <c r="I440" s="367"/>
      <c r="J440" s="367"/>
      <c r="K440" s="367"/>
      <c r="L440" s="367"/>
      <c r="M440" s="367"/>
      <c r="N440" s="367"/>
      <c r="O440" s="367"/>
      <c r="P440" s="367"/>
      <c r="Q440" s="367"/>
      <c r="R440" s="367"/>
      <c r="S440" s="367"/>
      <c r="T440" s="367"/>
      <c r="U440" s="367"/>
      <c r="V440" s="367"/>
      <c r="W440" s="367"/>
      <c r="X440" s="367"/>
      <c r="Y440" s="367"/>
      <c r="Z440" s="367"/>
      <c r="AA440" s="367"/>
      <c r="AB440" s="367"/>
    </row>
    <row r="441" spans="1:28" ht="16.5" customHeight="1" x14ac:dyDescent="0.4">
      <c r="B441" s="274">
        <v>4</v>
      </c>
      <c r="C441" s="460">
        <v>38</v>
      </c>
      <c r="D441" s="334">
        <v>0</v>
      </c>
      <c r="E441" s="334">
        <f t="shared" si="47"/>
        <v>0</v>
      </c>
      <c r="F441" s="461">
        <f t="shared" si="48"/>
        <v>2.7E-2</v>
      </c>
      <c r="G441" s="462">
        <f t="shared" ref="G441:G459" si="49">ROUND(E441*F441,0)</f>
        <v>0</v>
      </c>
      <c r="H441" s="367"/>
      <c r="I441" s="367"/>
      <c r="J441" s="367"/>
      <c r="K441" s="367"/>
      <c r="L441" s="367"/>
      <c r="M441" s="367"/>
      <c r="N441" s="367"/>
      <c r="O441" s="367"/>
      <c r="P441" s="367"/>
      <c r="Q441" s="367"/>
      <c r="R441" s="367"/>
      <c r="S441" s="367"/>
      <c r="T441" s="367"/>
      <c r="U441" s="367"/>
      <c r="V441" s="367"/>
      <c r="W441" s="367"/>
      <c r="X441" s="367"/>
      <c r="Y441" s="367"/>
      <c r="Z441" s="367"/>
      <c r="AA441" s="367"/>
      <c r="AB441" s="367"/>
    </row>
    <row r="442" spans="1:28" ht="16.5" customHeight="1" x14ac:dyDescent="0.4">
      <c r="B442" s="274">
        <v>5</v>
      </c>
      <c r="C442" s="460">
        <v>38</v>
      </c>
      <c r="D442" s="334">
        <v>0</v>
      </c>
      <c r="E442" s="334">
        <f t="shared" si="47"/>
        <v>0</v>
      </c>
      <c r="F442" s="461">
        <f t="shared" si="48"/>
        <v>2.7E-2</v>
      </c>
      <c r="G442" s="462">
        <f t="shared" si="49"/>
        <v>0</v>
      </c>
      <c r="H442" s="367"/>
      <c r="I442" s="367"/>
      <c r="J442" s="367"/>
      <c r="K442" s="367"/>
      <c r="L442" s="367"/>
      <c r="M442" s="367"/>
      <c r="N442" s="367"/>
      <c r="O442" s="367"/>
      <c r="P442" s="367"/>
      <c r="Q442" s="367"/>
      <c r="R442" s="367"/>
      <c r="S442" s="367"/>
      <c r="T442" s="367"/>
      <c r="U442" s="367"/>
      <c r="V442" s="367"/>
      <c r="W442" s="367"/>
      <c r="X442" s="367"/>
      <c r="Y442" s="367"/>
      <c r="Z442" s="367"/>
      <c r="AA442" s="367"/>
      <c r="AB442" s="367"/>
    </row>
    <row r="443" spans="1:28" ht="16.5" customHeight="1" x14ac:dyDescent="0.4">
      <c r="B443" s="274">
        <v>6</v>
      </c>
      <c r="C443" s="460">
        <v>38</v>
      </c>
      <c r="D443" s="334">
        <v>0</v>
      </c>
      <c r="E443" s="334">
        <f t="shared" si="47"/>
        <v>0</v>
      </c>
      <c r="F443" s="461">
        <f t="shared" si="48"/>
        <v>2.7E-2</v>
      </c>
      <c r="G443" s="462">
        <f t="shared" si="49"/>
        <v>0</v>
      </c>
      <c r="H443" s="367"/>
      <c r="I443" s="367"/>
      <c r="J443" s="367"/>
      <c r="K443" s="367"/>
      <c r="L443" s="367"/>
      <c r="M443" s="367"/>
      <c r="N443" s="367"/>
      <c r="O443" s="367"/>
      <c r="P443" s="367"/>
      <c r="Q443" s="367"/>
      <c r="R443" s="367"/>
      <c r="S443" s="367"/>
      <c r="T443" s="367"/>
      <c r="U443" s="367"/>
      <c r="V443" s="367"/>
      <c r="W443" s="367"/>
      <c r="X443" s="367"/>
      <c r="Y443" s="367"/>
      <c r="Z443" s="367"/>
      <c r="AA443" s="367"/>
      <c r="AB443" s="367"/>
    </row>
    <row r="444" spans="1:28" ht="16.5" customHeight="1" x14ac:dyDescent="0.4">
      <c r="B444" s="274">
        <v>7</v>
      </c>
      <c r="C444" s="460">
        <v>38</v>
      </c>
      <c r="D444" s="334">
        <v>0</v>
      </c>
      <c r="E444" s="334">
        <f t="shared" si="47"/>
        <v>0</v>
      </c>
      <c r="F444" s="461">
        <f t="shared" si="48"/>
        <v>2.7E-2</v>
      </c>
      <c r="G444" s="462">
        <f t="shared" si="49"/>
        <v>0</v>
      </c>
      <c r="H444" s="367"/>
      <c r="I444" s="367"/>
      <c r="J444" s="367"/>
      <c r="K444" s="367"/>
      <c r="L444" s="367"/>
      <c r="M444" s="367"/>
      <c r="N444" s="367"/>
      <c r="O444" s="367"/>
      <c r="P444" s="367"/>
      <c r="Q444" s="367"/>
      <c r="R444" s="367"/>
      <c r="S444" s="367"/>
      <c r="T444" s="367"/>
      <c r="U444" s="367"/>
      <c r="V444" s="367"/>
      <c r="W444" s="367"/>
      <c r="X444" s="367"/>
      <c r="Y444" s="367"/>
      <c r="Z444" s="367"/>
      <c r="AA444" s="367"/>
      <c r="AB444" s="367"/>
    </row>
    <row r="445" spans="1:28" ht="16.5" customHeight="1" x14ac:dyDescent="0.4">
      <c r="B445" s="274">
        <v>8</v>
      </c>
      <c r="C445" s="460">
        <v>38</v>
      </c>
      <c r="D445" s="334">
        <v>0</v>
      </c>
      <c r="E445" s="334">
        <f t="shared" si="47"/>
        <v>0</v>
      </c>
      <c r="F445" s="461">
        <f t="shared" si="48"/>
        <v>2.7E-2</v>
      </c>
      <c r="G445" s="462">
        <f t="shared" si="49"/>
        <v>0</v>
      </c>
      <c r="H445" s="367"/>
      <c r="I445" s="367"/>
      <c r="J445" s="367"/>
      <c r="K445" s="367"/>
      <c r="L445" s="367"/>
      <c r="M445" s="367"/>
      <c r="N445" s="367"/>
      <c r="O445" s="367"/>
      <c r="P445" s="367"/>
      <c r="Q445" s="367"/>
      <c r="R445" s="367"/>
      <c r="S445" s="367"/>
      <c r="T445" s="367"/>
      <c r="U445" s="367"/>
      <c r="V445" s="367"/>
      <c r="W445" s="367"/>
      <c r="X445" s="367"/>
      <c r="Y445" s="367"/>
      <c r="Z445" s="367"/>
      <c r="AA445" s="367"/>
      <c r="AB445" s="367"/>
    </row>
    <row r="446" spans="1:28" ht="16.5" customHeight="1" x14ac:dyDescent="0.4">
      <c r="B446" s="274">
        <v>9</v>
      </c>
      <c r="C446" s="460">
        <v>38</v>
      </c>
      <c r="D446" s="334">
        <v>0</v>
      </c>
      <c r="E446" s="334">
        <f t="shared" si="47"/>
        <v>0</v>
      </c>
      <c r="F446" s="461">
        <f t="shared" si="48"/>
        <v>2.7E-2</v>
      </c>
      <c r="G446" s="462">
        <f t="shared" si="49"/>
        <v>0</v>
      </c>
      <c r="H446" s="367"/>
      <c r="I446" s="367"/>
      <c r="J446" s="367"/>
      <c r="K446" s="367"/>
      <c r="L446" s="367"/>
      <c r="M446" s="367"/>
      <c r="N446" s="367"/>
      <c r="O446" s="367"/>
      <c r="P446" s="367"/>
      <c r="Q446" s="367"/>
      <c r="R446" s="367"/>
      <c r="S446" s="367"/>
      <c r="T446" s="367"/>
      <c r="U446" s="367"/>
      <c r="V446" s="367"/>
      <c r="W446" s="367"/>
      <c r="X446" s="367"/>
      <c r="Y446" s="367"/>
      <c r="Z446" s="367"/>
      <c r="AA446" s="367"/>
      <c r="AB446" s="367"/>
    </row>
    <row r="447" spans="1:28" ht="16.5" customHeight="1" x14ac:dyDescent="0.4">
      <c r="B447" s="274">
        <v>10</v>
      </c>
      <c r="C447" s="460">
        <v>38</v>
      </c>
      <c r="D447" s="334">
        <v>0</v>
      </c>
      <c r="E447" s="334">
        <f t="shared" si="47"/>
        <v>0</v>
      </c>
      <c r="F447" s="461">
        <f t="shared" si="48"/>
        <v>2.7E-2</v>
      </c>
      <c r="G447" s="462">
        <f t="shared" si="49"/>
        <v>0</v>
      </c>
      <c r="H447" s="367"/>
      <c r="I447" s="367"/>
      <c r="J447" s="367"/>
      <c r="K447" s="367"/>
      <c r="L447" s="367"/>
      <c r="M447" s="367"/>
      <c r="N447" s="367"/>
      <c r="O447" s="367"/>
      <c r="P447" s="367"/>
      <c r="Q447" s="367"/>
      <c r="R447" s="367"/>
      <c r="S447" s="367"/>
      <c r="T447" s="367"/>
      <c r="U447" s="367"/>
      <c r="V447" s="367"/>
      <c r="W447" s="367"/>
      <c r="X447" s="367"/>
      <c r="Y447" s="367"/>
      <c r="Z447" s="367"/>
      <c r="AA447" s="367"/>
      <c r="AB447" s="367"/>
    </row>
    <row r="448" spans="1:28" ht="16.5" customHeight="1" x14ac:dyDescent="0.4">
      <c r="B448" s="274">
        <v>11</v>
      </c>
      <c r="C448" s="460">
        <v>38</v>
      </c>
      <c r="D448" s="334">
        <v>0</v>
      </c>
      <c r="E448" s="334">
        <f t="shared" si="47"/>
        <v>0</v>
      </c>
      <c r="F448" s="461">
        <f t="shared" si="48"/>
        <v>2.7E-2</v>
      </c>
      <c r="G448" s="462">
        <f t="shared" si="49"/>
        <v>0</v>
      </c>
      <c r="H448" s="367"/>
      <c r="I448" s="367"/>
      <c r="J448" s="367"/>
      <c r="K448" s="367"/>
      <c r="L448" s="367"/>
      <c r="M448" s="367"/>
      <c r="N448" s="367"/>
      <c r="O448" s="367"/>
      <c r="P448" s="367"/>
      <c r="Q448" s="367"/>
      <c r="R448" s="367"/>
      <c r="S448" s="367"/>
      <c r="T448" s="367"/>
      <c r="U448" s="367"/>
      <c r="V448" s="367"/>
      <c r="W448" s="367"/>
      <c r="X448" s="367"/>
      <c r="Y448" s="367"/>
      <c r="Z448" s="367"/>
      <c r="AA448" s="367"/>
      <c r="AB448" s="367"/>
    </row>
    <row r="449" spans="2:28" ht="16.5" customHeight="1" x14ac:dyDescent="0.4">
      <c r="B449" s="274">
        <v>12</v>
      </c>
      <c r="C449" s="460">
        <v>38</v>
      </c>
      <c r="D449" s="334">
        <v>0</v>
      </c>
      <c r="E449" s="334">
        <f t="shared" si="47"/>
        <v>0</v>
      </c>
      <c r="F449" s="461">
        <f t="shared" si="48"/>
        <v>2.7E-2</v>
      </c>
      <c r="G449" s="462">
        <f t="shared" si="49"/>
        <v>0</v>
      </c>
      <c r="H449" s="367"/>
      <c r="I449" s="367"/>
      <c r="J449" s="367"/>
      <c r="K449" s="367"/>
      <c r="L449" s="367"/>
      <c r="M449" s="367"/>
      <c r="N449" s="367"/>
      <c r="O449" s="367"/>
      <c r="P449" s="367"/>
      <c r="Q449" s="367"/>
      <c r="R449" s="367"/>
      <c r="S449" s="367"/>
      <c r="T449" s="367"/>
      <c r="U449" s="367"/>
      <c r="V449" s="367"/>
      <c r="W449" s="367"/>
      <c r="X449" s="367"/>
      <c r="Y449" s="367"/>
      <c r="Z449" s="367"/>
      <c r="AA449" s="367"/>
      <c r="AB449" s="367"/>
    </row>
    <row r="450" spans="2:28" ht="16.5" customHeight="1" x14ac:dyDescent="0.4">
      <c r="B450" s="274">
        <v>13</v>
      </c>
      <c r="C450" s="460">
        <v>38</v>
      </c>
      <c r="D450" s="334">
        <v>0</v>
      </c>
      <c r="E450" s="334">
        <f t="shared" si="47"/>
        <v>0</v>
      </c>
      <c r="F450" s="461">
        <f t="shared" si="48"/>
        <v>2.7E-2</v>
      </c>
      <c r="G450" s="462">
        <f t="shared" si="49"/>
        <v>0</v>
      </c>
      <c r="H450" s="367"/>
      <c r="I450" s="367"/>
      <c r="J450" s="367"/>
      <c r="K450" s="367"/>
      <c r="L450" s="367"/>
      <c r="M450" s="367"/>
      <c r="N450" s="367"/>
      <c r="O450" s="367"/>
      <c r="P450" s="367"/>
      <c r="Q450" s="367"/>
      <c r="R450" s="367"/>
      <c r="S450" s="367"/>
      <c r="T450" s="367"/>
      <c r="U450" s="367"/>
      <c r="V450" s="367"/>
      <c r="W450" s="367"/>
      <c r="X450" s="367"/>
      <c r="Y450" s="367"/>
      <c r="Z450" s="367"/>
      <c r="AA450" s="367"/>
      <c r="AB450" s="367"/>
    </row>
    <row r="451" spans="2:28" ht="16.5" customHeight="1" x14ac:dyDescent="0.4">
      <c r="B451" s="274">
        <v>14</v>
      </c>
      <c r="C451" s="460">
        <v>38</v>
      </c>
      <c r="D451" s="334">
        <v>0</v>
      </c>
      <c r="E451" s="334">
        <f t="shared" si="47"/>
        <v>0</v>
      </c>
      <c r="F451" s="461">
        <f t="shared" si="48"/>
        <v>2.7E-2</v>
      </c>
      <c r="G451" s="462">
        <f t="shared" si="49"/>
        <v>0</v>
      </c>
      <c r="H451" s="367"/>
      <c r="I451" s="367"/>
      <c r="J451" s="367"/>
      <c r="K451" s="367"/>
      <c r="L451" s="367"/>
      <c r="M451" s="367"/>
      <c r="N451" s="367"/>
      <c r="O451" s="367"/>
      <c r="P451" s="367"/>
      <c r="Q451" s="367"/>
      <c r="R451" s="367"/>
      <c r="S451" s="367"/>
      <c r="T451" s="367"/>
      <c r="U451" s="367"/>
      <c r="V451" s="367"/>
      <c r="W451" s="367"/>
      <c r="X451" s="367"/>
      <c r="Y451" s="367"/>
      <c r="Z451" s="367"/>
      <c r="AA451" s="367"/>
      <c r="AB451" s="367"/>
    </row>
    <row r="452" spans="2:28" ht="16.5" customHeight="1" x14ac:dyDescent="0.4">
      <c r="B452" s="274">
        <v>15</v>
      </c>
      <c r="C452" s="460">
        <v>38</v>
      </c>
      <c r="D452" s="334">
        <v>0</v>
      </c>
      <c r="E452" s="334">
        <f t="shared" si="47"/>
        <v>0</v>
      </c>
      <c r="F452" s="461">
        <f t="shared" si="48"/>
        <v>2.7E-2</v>
      </c>
      <c r="G452" s="462">
        <f t="shared" si="49"/>
        <v>0</v>
      </c>
      <c r="H452" s="367"/>
      <c r="I452" s="367"/>
      <c r="J452" s="367"/>
      <c r="K452" s="367"/>
      <c r="L452" s="367"/>
      <c r="M452" s="367"/>
      <c r="N452" s="367"/>
      <c r="O452" s="367"/>
      <c r="P452" s="367"/>
      <c r="Q452" s="367"/>
      <c r="R452" s="367"/>
      <c r="S452" s="367"/>
      <c r="T452" s="367"/>
      <c r="U452" s="367"/>
      <c r="V452" s="367"/>
      <c r="W452" s="367"/>
      <c r="X452" s="367"/>
      <c r="Y452" s="367"/>
      <c r="Z452" s="367"/>
      <c r="AA452" s="367"/>
      <c r="AB452" s="367"/>
    </row>
    <row r="453" spans="2:28" ht="16.5" customHeight="1" x14ac:dyDescent="0.4">
      <c r="B453" s="274">
        <v>16</v>
      </c>
      <c r="C453" s="460">
        <v>38</v>
      </c>
      <c r="D453" s="334">
        <v>0</v>
      </c>
      <c r="E453" s="334">
        <f t="shared" si="47"/>
        <v>0</v>
      </c>
      <c r="F453" s="461">
        <f t="shared" si="48"/>
        <v>2.7E-2</v>
      </c>
      <c r="G453" s="462">
        <f t="shared" si="49"/>
        <v>0</v>
      </c>
      <c r="H453" s="367"/>
      <c r="I453" s="367"/>
      <c r="J453" s="367"/>
      <c r="K453" s="367"/>
      <c r="L453" s="367"/>
      <c r="M453" s="367"/>
      <c r="N453" s="367"/>
      <c r="O453" s="367"/>
      <c r="P453" s="367"/>
      <c r="Q453" s="367"/>
      <c r="R453" s="367"/>
      <c r="S453" s="367"/>
      <c r="T453" s="367"/>
      <c r="U453" s="367"/>
      <c r="V453" s="367"/>
      <c r="W453" s="367"/>
      <c r="X453" s="367"/>
      <c r="Y453" s="367"/>
      <c r="Z453" s="367"/>
      <c r="AA453" s="367"/>
      <c r="AB453" s="367"/>
    </row>
    <row r="454" spans="2:28" ht="16.5" customHeight="1" x14ac:dyDescent="0.4">
      <c r="B454" s="274">
        <v>17</v>
      </c>
      <c r="C454" s="460">
        <v>38</v>
      </c>
      <c r="D454" s="334">
        <v>0</v>
      </c>
      <c r="E454" s="334">
        <f t="shared" si="47"/>
        <v>0</v>
      </c>
      <c r="F454" s="461">
        <f t="shared" si="48"/>
        <v>2.7E-2</v>
      </c>
      <c r="G454" s="462">
        <f t="shared" si="49"/>
        <v>0</v>
      </c>
      <c r="H454" s="367"/>
      <c r="I454" s="367"/>
      <c r="J454" s="367"/>
      <c r="K454" s="367"/>
      <c r="L454" s="367"/>
      <c r="M454" s="367"/>
      <c r="N454" s="367"/>
      <c r="O454" s="367"/>
      <c r="P454" s="367"/>
      <c r="Q454" s="367"/>
      <c r="R454" s="367"/>
      <c r="S454" s="367"/>
      <c r="T454" s="367"/>
      <c r="U454" s="367"/>
      <c r="V454" s="367"/>
      <c r="W454" s="367"/>
      <c r="X454" s="367"/>
      <c r="Y454" s="367"/>
      <c r="Z454" s="367"/>
      <c r="AA454" s="367"/>
      <c r="AB454" s="367"/>
    </row>
    <row r="455" spans="2:28" ht="16.5" customHeight="1" x14ac:dyDescent="0.4">
      <c r="B455" s="274">
        <v>18</v>
      </c>
      <c r="C455" s="460">
        <v>38</v>
      </c>
      <c r="D455" s="334">
        <v>0</v>
      </c>
      <c r="E455" s="334">
        <f t="shared" si="47"/>
        <v>0</v>
      </c>
      <c r="F455" s="461">
        <f t="shared" si="48"/>
        <v>2.7E-2</v>
      </c>
      <c r="G455" s="462">
        <f t="shared" si="49"/>
        <v>0</v>
      </c>
      <c r="H455" s="367"/>
      <c r="I455" s="367"/>
      <c r="J455" s="367"/>
      <c r="K455" s="367"/>
      <c r="L455" s="367"/>
      <c r="M455" s="367"/>
      <c r="N455" s="367"/>
      <c r="O455" s="367"/>
      <c r="P455" s="367"/>
      <c r="Q455" s="367"/>
      <c r="R455" s="367"/>
      <c r="S455" s="367"/>
      <c r="T455" s="367"/>
      <c r="U455" s="367"/>
      <c r="V455" s="367"/>
      <c r="W455" s="367"/>
      <c r="X455" s="367"/>
      <c r="Y455" s="367"/>
      <c r="Z455" s="367"/>
      <c r="AA455" s="367"/>
      <c r="AB455" s="367"/>
    </row>
    <row r="456" spans="2:28" ht="16.5" customHeight="1" x14ac:dyDescent="0.4">
      <c r="B456" s="274">
        <v>19</v>
      </c>
      <c r="C456" s="460">
        <v>38</v>
      </c>
      <c r="D456" s="334">
        <v>0</v>
      </c>
      <c r="E456" s="334">
        <f t="shared" si="47"/>
        <v>0</v>
      </c>
      <c r="F456" s="461">
        <f t="shared" si="48"/>
        <v>2.7E-2</v>
      </c>
      <c r="G456" s="462">
        <f t="shared" si="49"/>
        <v>0</v>
      </c>
      <c r="H456" s="367"/>
      <c r="I456" s="367"/>
      <c r="J456" s="367"/>
      <c r="K456" s="367"/>
      <c r="L456" s="367"/>
      <c r="M456" s="367"/>
      <c r="N456" s="367"/>
      <c r="O456" s="367"/>
      <c r="P456" s="367"/>
      <c r="Q456" s="367"/>
      <c r="R456" s="367"/>
      <c r="S456" s="367"/>
      <c r="T456" s="367"/>
      <c r="U456" s="367"/>
      <c r="V456" s="367"/>
      <c r="W456" s="367"/>
      <c r="X456" s="367"/>
      <c r="Y456" s="367"/>
      <c r="Z456" s="367"/>
      <c r="AA456" s="367"/>
      <c r="AB456" s="367"/>
    </row>
    <row r="457" spans="2:28" ht="16.5" customHeight="1" x14ac:dyDescent="0.4">
      <c r="B457" s="274">
        <v>20</v>
      </c>
      <c r="C457" s="460">
        <v>38</v>
      </c>
      <c r="D457" s="334">
        <v>0</v>
      </c>
      <c r="E457" s="334">
        <f t="shared" si="47"/>
        <v>0</v>
      </c>
      <c r="F457" s="461">
        <f t="shared" si="48"/>
        <v>2.7E-2</v>
      </c>
      <c r="G457" s="462">
        <f t="shared" si="49"/>
        <v>0</v>
      </c>
      <c r="H457" s="367"/>
      <c r="I457" s="367"/>
      <c r="J457" s="367"/>
      <c r="K457" s="367"/>
      <c r="L457" s="367"/>
      <c r="M457" s="367"/>
      <c r="N457" s="367"/>
      <c r="O457" s="367"/>
      <c r="P457" s="367"/>
      <c r="Q457" s="367"/>
      <c r="R457" s="367"/>
      <c r="S457" s="367"/>
      <c r="T457" s="367"/>
      <c r="U457" s="367"/>
      <c r="V457" s="367"/>
      <c r="W457" s="367"/>
      <c r="X457" s="367"/>
      <c r="Y457" s="367"/>
      <c r="Z457" s="367"/>
      <c r="AA457" s="367"/>
      <c r="AB457" s="367"/>
    </row>
    <row r="458" spans="2:28" ht="16.5" customHeight="1" x14ac:dyDescent="0.4">
      <c r="B458" s="274">
        <v>21</v>
      </c>
      <c r="C458" s="460">
        <v>38</v>
      </c>
      <c r="D458" s="334">
        <v>0</v>
      </c>
      <c r="E458" s="334">
        <f t="shared" si="47"/>
        <v>0</v>
      </c>
      <c r="F458" s="461">
        <f t="shared" si="48"/>
        <v>2.7E-2</v>
      </c>
      <c r="G458" s="462">
        <f t="shared" si="49"/>
        <v>0</v>
      </c>
      <c r="H458" s="367"/>
      <c r="I458" s="367"/>
      <c r="J458" s="367"/>
      <c r="K458" s="367"/>
      <c r="L458" s="367"/>
      <c r="M458" s="367"/>
      <c r="N458" s="367"/>
      <c r="O458" s="367"/>
      <c r="P458" s="367"/>
      <c r="Q458" s="367"/>
      <c r="R458" s="367"/>
      <c r="S458" s="367"/>
      <c r="T458" s="367"/>
      <c r="U458" s="367"/>
      <c r="V458" s="367"/>
      <c r="W458" s="367"/>
      <c r="X458" s="367"/>
      <c r="Y458" s="367"/>
      <c r="Z458" s="367"/>
      <c r="AA458" s="367"/>
      <c r="AB458" s="367"/>
    </row>
    <row r="459" spans="2:28" ht="16.5" customHeight="1" x14ac:dyDescent="0.4">
      <c r="B459" s="274">
        <v>22</v>
      </c>
      <c r="C459" s="460">
        <v>38</v>
      </c>
      <c r="D459" s="334">
        <v>0</v>
      </c>
      <c r="E459" s="334">
        <f t="shared" si="47"/>
        <v>0</v>
      </c>
      <c r="F459" s="461">
        <f t="shared" si="48"/>
        <v>2.7E-2</v>
      </c>
      <c r="G459" s="462">
        <f t="shared" si="49"/>
        <v>0</v>
      </c>
      <c r="H459" s="367"/>
      <c r="I459" s="367"/>
      <c r="J459" s="367"/>
      <c r="K459" s="367"/>
      <c r="L459" s="367"/>
      <c r="M459" s="367"/>
      <c r="N459" s="367"/>
      <c r="O459" s="367"/>
      <c r="P459" s="367"/>
      <c r="Q459" s="367"/>
      <c r="R459" s="367"/>
      <c r="S459" s="367"/>
      <c r="T459" s="367"/>
      <c r="U459" s="367"/>
      <c r="V459" s="367"/>
      <c r="W459" s="367"/>
      <c r="X459" s="367"/>
      <c r="Y459" s="367"/>
      <c r="Z459" s="367"/>
      <c r="AA459" s="367"/>
      <c r="AB459" s="367"/>
    </row>
    <row r="460" spans="2:28" ht="16.5" customHeight="1" x14ac:dyDescent="0.4">
      <c r="B460" s="457" t="s">
        <v>735</v>
      </c>
      <c r="C460" s="375"/>
      <c r="D460" s="375"/>
      <c r="E460" s="375"/>
      <c r="F460" s="375"/>
      <c r="G460" s="375"/>
      <c r="H460" s="367"/>
      <c r="I460" s="367"/>
      <c r="J460" s="367"/>
      <c r="K460" s="367"/>
      <c r="L460" s="367"/>
      <c r="M460" s="367"/>
      <c r="N460" s="367"/>
      <c r="O460" s="367"/>
      <c r="P460" s="367"/>
      <c r="Q460" s="367"/>
      <c r="R460" s="367"/>
      <c r="S460" s="367"/>
      <c r="T460" s="367"/>
      <c r="U460" s="367"/>
      <c r="V460" s="367"/>
      <c r="W460" s="367"/>
      <c r="X460" s="367"/>
      <c r="Y460" s="367"/>
      <c r="Z460" s="367"/>
      <c r="AA460" s="367"/>
      <c r="AB460" s="367"/>
    </row>
    <row r="461" spans="2:28" ht="16.5" customHeight="1" x14ac:dyDescent="0.4">
      <c r="B461" s="457" t="s">
        <v>736</v>
      </c>
      <c r="C461" s="375"/>
      <c r="D461" s="375"/>
      <c r="E461" s="375"/>
      <c r="F461" s="375"/>
      <c r="G461" s="375"/>
      <c r="H461" s="367"/>
      <c r="I461" s="367"/>
      <c r="J461" s="367"/>
      <c r="K461" s="367"/>
      <c r="L461" s="367"/>
      <c r="M461" s="367"/>
      <c r="N461" s="367"/>
      <c r="O461" s="367"/>
      <c r="P461" s="367"/>
      <c r="Q461" s="367"/>
      <c r="R461" s="367"/>
      <c r="S461" s="367"/>
      <c r="T461" s="367"/>
      <c r="U461" s="367"/>
      <c r="V461" s="367"/>
      <c r="W461" s="367"/>
      <c r="X461" s="367"/>
      <c r="Y461" s="367"/>
      <c r="Z461" s="367"/>
      <c r="AA461" s="367"/>
      <c r="AB461" s="367"/>
    </row>
    <row r="462" spans="2:28" ht="16.5" customHeight="1" x14ac:dyDescent="0.4">
      <c r="H462" s="66"/>
      <c r="I462" s="66"/>
      <c r="J462" s="66"/>
      <c r="K462" s="66"/>
    </row>
    <row r="463" spans="2:28" ht="16.5" customHeight="1" x14ac:dyDescent="0.4">
      <c r="B463" s="453"/>
      <c r="C463" s="454"/>
      <c r="D463" s="464"/>
      <c r="E463" s="464"/>
      <c r="F463" s="464"/>
      <c r="G463" s="455"/>
      <c r="H463" s="454"/>
      <c r="I463" s="454"/>
      <c r="J463" s="454"/>
      <c r="K463" s="456"/>
      <c r="L463" s="456"/>
      <c r="M463" s="456"/>
      <c r="N463" s="456"/>
      <c r="O463" s="456"/>
      <c r="P463" s="454"/>
      <c r="Q463" s="456"/>
      <c r="R463" s="456"/>
      <c r="S463" s="456"/>
      <c r="T463" s="456"/>
      <c r="U463" s="454"/>
      <c r="V463" s="454"/>
      <c r="W463" s="454"/>
      <c r="X463" s="454"/>
      <c r="Y463" s="454"/>
      <c r="Z463" s="454"/>
      <c r="AA463" s="454"/>
      <c r="AB463" s="454"/>
    </row>
    <row r="465" spans="1:28" ht="16.5" customHeight="1" x14ac:dyDescent="0.4">
      <c r="AB465" s="445" t="s">
        <v>766</v>
      </c>
    </row>
    <row r="466" spans="1:28" ht="16.5" customHeight="1" x14ac:dyDescent="0.4">
      <c r="A466" s="39">
        <v>17</v>
      </c>
      <c r="B466" s="447" t="s">
        <v>682</v>
      </c>
      <c r="C466" s="447" t="s">
        <v>1</v>
      </c>
      <c r="D466" s="448" t="s">
        <v>408</v>
      </c>
      <c r="E466" s="448" t="s">
        <v>643</v>
      </c>
      <c r="F466" s="459" t="s">
        <v>680</v>
      </c>
      <c r="G466" s="300" t="s">
        <v>681</v>
      </c>
      <c r="H466" s="300">
        <v>3</v>
      </c>
      <c r="I466" s="300">
        <v>4</v>
      </c>
      <c r="J466" s="300">
        <v>5</v>
      </c>
      <c r="K466" s="300">
        <v>6</v>
      </c>
      <c r="L466" s="300">
        <v>7</v>
      </c>
      <c r="M466" s="300">
        <v>8</v>
      </c>
      <c r="N466" s="300">
        <v>9</v>
      </c>
      <c r="O466" s="300">
        <v>10</v>
      </c>
      <c r="P466" s="300">
        <v>11</v>
      </c>
      <c r="Q466" s="300">
        <v>12</v>
      </c>
      <c r="R466" s="300">
        <v>13</v>
      </c>
      <c r="S466" s="300">
        <v>14</v>
      </c>
      <c r="T466" s="300">
        <v>15</v>
      </c>
      <c r="U466" s="300">
        <v>16</v>
      </c>
      <c r="V466" s="300">
        <v>17</v>
      </c>
      <c r="W466" s="300">
        <v>18</v>
      </c>
      <c r="X466" s="300">
        <v>19</v>
      </c>
      <c r="Y466" s="300">
        <v>20</v>
      </c>
      <c r="Z466" s="300">
        <v>21</v>
      </c>
      <c r="AA466" s="300">
        <v>22</v>
      </c>
      <c r="AB466" s="438" t="s">
        <v>767</v>
      </c>
    </row>
    <row r="467" spans="1:28" ht="16.5" customHeight="1" x14ac:dyDescent="0.4">
      <c r="B467" s="274">
        <v>3</v>
      </c>
      <c r="C467" s="460">
        <v>40</v>
      </c>
      <c r="D467" s="334">
        <f t="array" ref="D467:D486">TRANSPOSE(C22:V22)</f>
        <v>0</v>
      </c>
      <c r="E467" s="334">
        <f t="shared" ref="E467:E486" si="50">ROUNDDOWN($C$32*D467,0)</f>
        <v>0</v>
      </c>
      <c r="F467" s="461">
        <f t="shared" ref="F467:F486" si="51">ROUNDUP(1/C467,3)</f>
        <v>2.5000000000000001E-2</v>
      </c>
      <c r="G467" s="462">
        <f>ROUND(E467*F467,0)</f>
        <v>0</v>
      </c>
      <c r="H467" s="367"/>
      <c r="I467" s="367"/>
      <c r="J467" s="367"/>
      <c r="K467" s="367"/>
      <c r="L467" s="367"/>
      <c r="M467" s="367"/>
      <c r="N467" s="367"/>
      <c r="O467" s="367"/>
      <c r="P467" s="367"/>
      <c r="Q467" s="367"/>
      <c r="R467" s="367"/>
      <c r="S467" s="367"/>
      <c r="T467" s="367"/>
      <c r="U467" s="367"/>
      <c r="V467" s="367"/>
      <c r="W467" s="367"/>
      <c r="X467" s="367"/>
      <c r="Y467" s="367"/>
      <c r="Z467" s="367"/>
      <c r="AA467" s="367"/>
      <c r="AB467" s="367"/>
    </row>
    <row r="468" spans="1:28" ht="16.5" customHeight="1" x14ac:dyDescent="0.4">
      <c r="B468" s="274">
        <v>4</v>
      </c>
      <c r="C468" s="460">
        <v>40</v>
      </c>
      <c r="D468" s="334">
        <v>0</v>
      </c>
      <c r="E468" s="334">
        <f t="shared" si="50"/>
        <v>0</v>
      </c>
      <c r="F468" s="461">
        <f t="shared" si="51"/>
        <v>2.5000000000000001E-2</v>
      </c>
      <c r="G468" s="462">
        <f t="shared" ref="G468:G486" si="52">ROUND(E468*F468,0)</f>
        <v>0</v>
      </c>
      <c r="H468" s="367"/>
      <c r="I468" s="367"/>
      <c r="J468" s="367"/>
      <c r="K468" s="367"/>
      <c r="L468" s="367"/>
      <c r="M468" s="367"/>
      <c r="N468" s="367"/>
      <c r="O468" s="367"/>
      <c r="P468" s="367"/>
      <c r="Q468" s="367"/>
      <c r="R468" s="367"/>
      <c r="S468" s="367"/>
      <c r="T468" s="367"/>
      <c r="U468" s="367"/>
      <c r="V468" s="367"/>
      <c r="W468" s="367"/>
      <c r="X468" s="367"/>
      <c r="Y468" s="367"/>
      <c r="Z468" s="367"/>
      <c r="AA468" s="367"/>
      <c r="AB468" s="367"/>
    </row>
    <row r="469" spans="1:28" ht="16.5" customHeight="1" x14ac:dyDescent="0.4">
      <c r="B469" s="274">
        <v>5</v>
      </c>
      <c r="C469" s="460">
        <v>40</v>
      </c>
      <c r="D469" s="334">
        <v>0</v>
      </c>
      <c r="E469" s="334">
        <f t="shared" si="50"/>
        <v>0</v>
      </c>
      <c r="F469" s="461">
        <f t="shared" si="51"/>
        <v>2.5000000000000001E-2</v>
      </c>
      <c r="G469" s="462">
        <f t="shared" si="52"/>
        <v>0</v>
      </c>
      <c r="H469" s="367"/>
      <c r="I469" s="367"/>
      <c r="J469" s="367"/>
      <c r="K469" s="367"/>
      <c r="L469" s="367"/>
      <c r="M469" s="367"/>
      <c r="N469" s="367"/>
      <c r="O469" s="367"/>
      <c r="P469" s="367"/>
      <c r="Q469" s="367"/>
      <c r="R469" s="367"/>
      <c r="S469" s="367"/>
      <c r="T469" s="367"/>
      <c r="U469" s="367"/>
      <c r="V469" s="367"/>
      <c r="W469" s="367"/>
      <c r="X469" s="367"/>
      <c r="Y469" s="367"/>
      <c r="Z469" s="367"/>
      <c r="AA469" s="367"/>
      <c r="AB469" s="367"/>
    </row>
    <row r="470" spans="1:28" ht="16.5" customHeight="1" x14ac:dyDescent="0.4">
      <c r="B470" s="274">
        <v>6</v>
      </c>
      <c r="C470" s="460">
        <v>40</v>
      </c>
      <c r="D470" s="334">
        <v>0</v>
      </c>
      <c r="E470" s="334">
        <f t="shared" si="50"/>
        <v>0</v>
      </c>
      <c r="F470" s="461">
        <f t="shared" si="51"/>
        <v>2.5000000000000001E-2</v>
      </c>
      <c r="G470" s="462">
        <f t="shared" si="52"/>
        <v>0</v>
      </c>
      <c r="H470" s="367"/>
      <c r="I470" s="367"/>
      <c r="J470" s="367"/>
      <c r="K470" s="367"/>
      <c r="L470" s="367"/>
      <c r="M470" s="367"/>
      <c r="N470" s="367"/>
      <c r="O470" s="367"/>
      <c r="P470" s="367"/>
      <c r="Q470" s="367"/>
      <c r="R470" s="367"/>
      <c r="S470" s="367"/>
      <c r="T470" s="367"/>
      <c r="U470" s="367"/>
      <c r="V470" s="367"/>
      <c r="W470" s="367"/>
      <c r="X470" s="367"/>
      <c r="Y470" s="367"/>
      <c r="Z470" s="367"/>
      <c r="AA470" s="367"/>
      <c r="AB470" s="367"/>
    </row>
    <row r="471" spans="1:28" ht="16.5" customHeight="1" x14ac:dyDescent="0.4">
      <c r="B471" s="274">
        <v>7</v>
      </c>
      <c r="C471" s="460">
        <v>40</v>
      </c>
      <c r="D471" s="334">
        <v>0</v>
      </c>
      <c r="E471" s="334">
        <f t="shared" si="50"/>
        <v>0</v>
      </c>
      <c r="F471" s="461">
        <f t="shared" si="51"/>
        <v>2.5000000000000001E-2</v>
      </c>
      <c r="G471" s="462">
        <f t="shared" si="52"/>
        <v>0</v>
      </c>
      <c r="H471" s="367"/>
      <c r="I471" s="367"/>
      <c r="J471" s="367"/>
      <c r="K471" s="367"/>
      <c r="L471" s="367"/>
      <c r="M471" s="367"/>
      <c r="N471" s="367"/>
      <c r="O471" s="367"/>
      <c r="P471" s="367"/>
      <c r="Q471" s="367"/>
      <c r="R471" s="367"/>
      <c r="S471" s="367"/>
      <c r="T471" s="367"/>
      <c r="U471" s="367"/>
      <c r="V471" s="367"/>
      <c r="W471" s="367"/>
      <c r="X471" s="367"/>
      <c r="Y471" s="367"/>
      <c r="Z471" s="367"/>
      <c r="AA471" s="367"/>
      <c r="AB471" s="367"/>
    </row>
    <row r="472" spans="1:28" ht="16.5" customHeight="1" x14ac:dyDescent="0.4">
      <c r="B472" s="274">
        <v>8</v>
      </c>
      <c r="C472" s="460">
        <v>40</v>
      </c>
      <c r="D472" s="334">
        <v>0</v>
      </c>
      <c r="E472" s="334">
        <f t="shared" si="50"/>
        <v>0</v>
      </c>
      <c r="F472" s="461">
        <f t="shared" si="51"/>
        <v>2.5000000000000001E-2</v>
      </c>
      <c r="G472" s="462">
        <f t="shared" si="52"/>
        <v>0</v>
      </c>
      <c r="H472" s="367"/>
      <c r="I472" s="367"/>
      <c r="J472" s="367"/>
      <c r="K472" s="367"/>
      <c r="L472" s="367"/>
      <c r="M472" s="367"/>
      <c r="N472" s="367"/>
      <c r="O472" s="367"/>
      <c r="P472" s="367"/>
      <c r="Q472" s="367"/>
      <c r="R472" s="367"/>
      <c r="S472" s="367"/>
      <c r="T472" s="367"/>
      <c r="U472" s="367"/>
      <c r="V472" s="367"/>
      <c r="W472" s="367"/>
      <c r="X472" s="367"/>
      <c r="Y472" s="367"/>
      <c r="Z472" s="367"/>
      <c r="AA472" s="367"/>
      <c r="AB472" s="367"/>
    </row>
    <row r="473" spans="1:28" ht="16.5" customHeight="1" x14ac:dyDescent="0.4">
      <c r="B473" s="274">
        <v>9</v>
      </c>
      <c r="C473" s="460">
        <v>40</v>
      </c>
      <c r="D473" s="334">
        <v>0</v>
      </c>
      <c r="E473" s="334">
        <f t="shared" si="50"/>
        <v>0</v>
      </c>
      <c r="F473" s="461">
        <f t="shared" si="51"/>
        <v>2.5000000000000001E-2</v>
      </c>
      <c r="G473" s="462">
        <f t="shared" si="52"/>
        <v>0</v>
      </c>
      <c r="H473" s="367"/>
      <c r="I473" s="367"/>
      <c r="J473" s="367"/>
      <c r="K473" s="367"/>
      <c r="L473" s="367"/>
      <c r="M473" s="367"/>
      <c r="N473" s="367"/>
      <c r="O473" s="367"/>
      <c r="P473" s="367"/>
      <c r="Q473" s="367"/>
      <c r="R473" s="367"/>
      <c r="S473" s="367"/>
      <c r="T473" s="367"/>
      <c r="U473" s="367"/>
      <c r="V473" s="367"/>
      <c r="W473" s="367"/>
      <c r="X473" s="367"/>
      <c r="Y473" s="367"/>
      <c r="Z473" s="367"/>
      <c r="AA473" s="367"/>
      <c r="AB473" s="367"/>
    </row>
    <row r="474" spans="1:28" ht="16.5" customHeight="1" x14ac:dyDescent="0.4">
      <c r="B474" s="274">
        <v>10</v>
      </c>
      <c r="C474" s="460">
        <v>40</v>
      </c>
      <c r="D474" s="334">
        <v>0</v>
      </c>
      <c r="E474" s="334">
        <f t="shared" si="50"/>
        <v>0</v>
      </c>
      <c r="F474" s="461">
        <f t="shared" si="51"/>
        <v>2.5000000000000001E-2</v>
      </c>
      <c r="G474" s="462">
        <f t="shared" si="52"/>
        <v>0</v>
      </c>
      <c r="H474" s="367"/>
      <c r="I474" s="367"/>
      <c r="J474" s="367"/>
      <c r="K474" s="367"/>
      <c r="L474" s="367"/>
      <c r="M474" s="367"/>
      <c r="N474" s="367"/>
      <c r="O474" s="367"/>
      <c r="P474" s="367"/>
      <c r="Q474" s="367"/>
      <c r="R474" s="367"/>
      <c r="S474" s="367"/>
      <c r="T474" s="367"/>
      <c r="U474" s="367"/>
      <c r="V474" s="367"/>
      <c r="W474" s="367"/>
      <c r="X474" s="367"/>
      <c r="Y474" s="367"/>
      <c r="Z474" s="367"/>
      <c r="AA474" s="367"/>
      <c r="AB474" s="367"/>
    </row>
    <row r="475" spans="1:28" ht="16.5" customHeight="1" x14ac:dyDescent="0.4">
      <c r="B475" s="274">
        <v>11</v>
      </c>
      <c r="C475" s="460">
        <v>40</v>
      </c>
      <c r="D475" s="334">
        <v>0</v>
      </c>
      <c r="E475" s="334">
        <f t="shared" si="50"/>
        <v>0</v>
      </c>
      <c r="F475" s="461">
        <f t="shared" si="51"/>
        <v>2.5000000000000001E-2</v>
      </c>
      <c r="G475" s="462">
        <f t="shared" si="52"/>
        <v>0</v>
      </c>
      <c r="H475" s="367"/>
      <c r="I475" s="367"/>
      <c r="J475" s="367"/>
      <c r="K475" s="367"/>
      <c r="L475" s="367"/>
      <c r="M475" s="367"/>
      <c r="N475" s="367"/>
      <c r="O475" s="367"/>
      <c r="P475" s="367"/>
      <c r="Q475" s="367"/>
      <c r="R475" s="367"/>
      <c r="S475" s="367"/>
      <c r="T475" s="367"/>
      <c r="U475" s="367"/>
      <c r="V475" s="367"/>
      <c r="W475" s="367"/>
      <c r="X475" s="367"/>
      <c r="Y475" s="367"/>
      <c r="Z475" s="367"/>
      <c r="AA475" s="367"/>
      <c r="AB475" s="367"/>
    </row>
    <row r="476" spans="1:28" ht="16.5" customHeight="1" x14ac:dyDescent="0.4">
      <c r="B476" s="274">
        <v>12</v>
      </c>
      <c r="C476" s="460">
        <v>40</v>
      </c>
      <c r="D476" s="334">
        <v>0</v>
      </c>
      <c r="E476" s="334">
        <f t="shared" si="50"/>
        <v>0</v>
      </c>
      <c r="F476" s="461">
        <f t="shared" si="51"/>
        <v>2.5000000000000001E-2</v>
      </c>
      <c r="G476" s="462">
        <f t="shared" si="52"/>
        <v>0</v>
      </c>
      <c r="H476" s="367"/>
      <c r="I476" s="367"/>
      <c r="J476" s="367"/>
      <c r="K476" s="367"/>
      <c r="L476" s="367"/>
      <c r="M476" s="367"/>
      <c r="N476" s="367"/>
      <c r="O476" s="367"/>
      <c r="P476" s="367"/>
      <c r="Q476" s="367"/>
      <c r="R476" s="367"/>
      <c r="S476" s="367"/>
      <c r="T476" s="367"/>
      <c r="U476" s="367"/>
      <c r="V476" s="367"/>
      <c r="W476" s="367"/>
      <c r="X476" s="367"/>
      <c r="Y476" s="367"/>
      <c r="Z476" s="367"/>
      <c r="AA476" s="367"/>
      <c r="AB476" s="367"/>
    </row>
    <row r="477" spans="1:28" ht="16.5" customHeight="1" x14ac:dyDescent="0.4">
      <c r="B477" s="274">
        <v>13</v>
      </c>
      <c r="C477" s="460">
        <v>40</v>
      </c>
      <c r="D477" s="334">
        <v>0</v>
      </c>
      <c r="E477" s="334">
        <f t="shared" si="50"/>
        <v>0</v>
      </c>
      <c r="F477" s="461">
        <f t="shared" si="51"/>
        <v>2.5000000000000001E-2</v>
      </c>
      <c r="G477" s="462">
        <f t="shared" si="52"/>
        <v>0</v>
      </c>
      <c r="H477" s="367"/>
      <c r="I477" s="367"/>
      <c r="J477" s="367"/>
      <c r="K477" s="367"/>
      <c r="L477" s="367"/>
      <c r="M477" s="367"/>
      <c r="N477" s="367"/>
      <c r="O477" s="367"/>
      <c r="P477" s="367"/>
      <c r="Q477" s="367"/>
      <c r="R477" s="367"/>
      <c r="S477" s="367"/>
      <c r="T477" s="367"/>
      <c r="U477" s="367"/>
      <c r="V477" s="367"/>
      <c r="W477" s="367"/>
      <c r="X477" s="367"/>
      <c r="Y477" s="367"/>
      <c r="Z477" s="367"/>
      <c r="AA477" s="367"/>
      <c r="AB477" s="367"/>
    </row>
    <row r="478" spans="1:28" ht="16.5" customHeight="1" x14ac:dyDescent="0.4">
      <c r="B478" s="274">
        <v>14</v>
      </c>
      <c r="C478" s="460">
        <v>40</v>
      </c>
      <c r="D478" s="334">
        <v>0</v>
      </c>
      <c r="E478" s="334">
        <f t="shared" si="50"/>
        <v>0</v>
      </c>
      <c r="F478" s="461">
        <f t="shared" si="51"/>
        <v>2.5000000000000001E-2</v>
      </c>
      <c r="G478" s="462">
        <f t="shared" si="52"/>
        <v>0</v>
      </c>
      <c r="H478" s="367"/>
      <c r="I478" s="367"/>
      <c r="J478" s="367"/>
      <c r="K478" s="367"/>
      <c r="L478" s="367"/>
      <c r="M478" s="367"/>
      <c r="N478" s="367"/>
      <c r="O478" s="367"/>
      <c r="P478" s="367"/>
      <c r="Q478" s="367"/>
      <c r="R478" s="367"/>
      <c r="S478" s="367"/>
      <c r="T478" s="367"/>
      <c r="U478" s="367"/>
      <c r="V478" s="367"/>
      <c r="W478" s="367"/>
      <c r="X478" s="367"/>
      <c r="Y478" s="367"/>
      <c r="Z478" s="367"/>
      <c r="AA478" s="367"/>
      <c r="AB478" s="367"/>
    </row>
    <row r="479" spans="1:28" ht="16.5" customHeight="1" x14ac:dyDescent="0.4">
      <c r="B479" s="274">
        <v>15</v>
      </c>
      <c r="C479" s="460">
        <v>40</v>
      </c>
      <c r="D479" s="334">
        <v>0</v>
      </c>
      <c r="E479" s="334">
        <f t="shared" si="50"/>
        <v>0</v>
      </c>
      <c r="F479" s="461">
        <f t="shared" si="51"/>
        <v>2.5000000000000001E-2</v>
      </c>
      <c r="G479" s="462">
        <f t="shared" si="52"/>
        <v>0</v>
      </c>
      <c r="H479" s="367"/>
      <c r="I479" s="367"/>
      <c r="J479" s="367"/>
      <c r="K479" s="367"/>
      <c r="L479" s="367"/>
      <c r="M479" s="367"/>
      <c r="N479" s="367"/>
      <c r="O479" s="367"/>
      <c r="P479" s="367"/>
      <c r="Q479" s="367"/>
      <c r="R479" s="367"/>
      <c r="S479" s="367"/>
      <c r="T479" s="367"/>
      <c r="U479" s="367"/>
      <c r="V479" s="367"/>
      <c r="W479" s="367"/>
      <c r="X479" s="367"/>
      <c r="Y479" s="367"/>
      <c r="Z479" s="367"/>
      <c r="AA479" s="367"/>
      <c r="AB479" s="367"/>
    </row>
    <row r="480" spans="1:28" ht="16.5" customHeight="1" x14ac:dyDescent="0.4">
      <c r="B480" s="274">
        <v>16</v>
      </c>
      <c r="C480" s="460">
        <v>40</v>
      </c>
      <c r="D480" s="334">
        <v>0</v>
      </c>
      <c r="E480" s="334">
        <f t="shared" si="50"/>
        <v>0</v>
      </c>
      <c r="F480" s="461">
        <f t="shared" si="51"/>
        <v>2.5000000000000001E-2</v>
      </c>
      <c r="G480" s="462">
        <f t="shared" si="52"/>
        <v>0</v>
      </c>
      <c r="H480" s="367"/>
      <c r="I480" s="367"/>
      <c r="J480" s="367"/>
      <c r="K480" s="367"/>
      <c r="L480" s="367"/>
      <c r="M480" s="367"/>
      <c r="N480" s="367"/>
      <c r="O480" s="367"/>
      <c r="P480" s="367"/>
      <c r="Q480" s="367"/>
      <c r="R480" s="367"/>
      <c r="S480" s="367"/>
      <c r="T480" s="367"/>
      <c r="U480" s="367"/>
      <c r="V480" s="367"/>
      <c r="W480" s="367"/>
      <c r="X480" s="367"/>
      <c r="Y480" s="367"/>
      <c r="Z480" s="367"/>
      <c r="AA480" s="367"/>
      <c r="AB480" s="367"/>
    </row>
    <row r="481" spans="1:28" ht="16.5" customHeight="1" x14ac:dyDescent="0.4">
      <c r="B481" s="274">
        <v>17</v>
      </c>
      <c r="C481" s="460">
        <v>40</v>
      </c>
      <c r="D481" s="334">
        <v>0</v>
      </c>
      <c r="E481" s="334">
        <f t="shared" si="50"/>
        <v>0</v>
      </c>
      <c r="F481" s="461">
        <f t="shared" si="51"/>
        <v>2.5000000000000001E-2</v>
      </c>
      <c r="G481" s="462">
        <f t="shared" si="52"/>
        <v>0</v>
      </c>
      <c r="H481" s="367"/>
      <c r="I481" s="367"/>
      <c r="J481" s="367"/>
      <c r="K481" s="367"/>
      <c r="L481" s="367"/>
      <c r="M481" s="367"/>
      <c r="N481" s="367"/>
      <c r="O481" s="367"/>
      <c r="P481" s="367"/>
      <c r="Q481" s="367"/>
      <c r="R481" s="367"/>
      <c r="S481" s="367"/>
      <c r="T481" s="367"/>
      <c r="U481" s="367"/>
      <c r="V481" s="367"/>
      <c r="W481" s="367"/>
      <c r="X481" s="367"/>
      <c r="Y481" s="367"/>
      <c r="Z481" s="367"/>
      <c r="AA481" s="367"/>
      <c r="AB481" s="367"/>
    </row>
    <row r="482" spans="1:28" ht="16.5" customHeight="1" x14ac:dyDescent="0.4">
      <c r="B482" s="274">
        <v>18</v>
      </c>
      <c r="C482" s="460">
        <v>40</v>
      </c>
      <c r="D482" s="334">
        <v>0</v>
      </c>
      <c r="E482" s="334">
        <f t="shared" si="50"/>
        <v>0</v>
      </c>
      <c r="F482" s="461">
        <f t="shared" si="51"/>
        <v>2.5000000000000001E-2</v>
      </c>
      <c r="G482" s="462">
        <f t="shared" si="52"/>
        <v>0</v>
      </c>
      <c r="H482" s="367"/>
      <c r="I482" s="367"/>
      <c r="J482" s="367"/>
      <c r="K482" s="367"/>
      <c r="L482" s="367"/>
      <c r="M482" s="367"/>
      <c r="N482" s="367"/>
      <c r="O482" s="367"/>
      <c r="P482" s="367"/>
      <c r="Q482" s="367"/>
      <c r="R482" s="367"/>
      <c r="S482" s="367"/>
      <c r="T482" s="367"/>
      <c r="U482" s="367"/>
      <c r="V482" s="367"/>
      <c r="W482" s="367"/>
      <c r="X482" s="367"/>
      <c r="Y482" s="367"/>
      <c r="Z482" s="367"/>
      <c r="AA482" s="367"/>
      <c r="AB482" s="367"/>
    </row>
    <row r="483" spans="1:28" ht="16.5" customHeight="1" x14ac:dyDescent="0.4">
      <c r="B483" s="274">
        <v>19</v>
      </c>
      <c r="C483" s="460">
        <v>40</v>
      </c>
      <c r="D483" s="334">
        <v>0</v>
      </c>
      <c r="E483" s="334">
        <f t="shared" si="50"/>
        <v>0</v>
      </c>
      <c r="F483" s="461">
        <f t="shared" si="51"/>
        <v>2.5000000000000001E-2</v>
      </c>
      <c r="G483" s="462">
        <f t="shared" si="52"/>
        <v>0</v>
      </c>
      <c r="H483" s="367"/>
      <c r="I483" s="367"/>
      <c r="J483" s="367"/>
      <c r="K483" s="367"/>
      <c r="L483" s="367"/>
      <c r="M483" s="367"/>
      <c r="N483" s="367"/>
      <c r="O483" s="367"/>
      <c r="P483" s="367"/>
      <c r="Q483" s="367"/>
      <c r="R483" s="367"/>
      <c r="S483" s="367"/>
      <c r="T483" s="367"/>
      <c r="U483" s="367"/>
      <c r="V483" s="367"/>
      <c r="W483" s="367"/>
      <c r="X483" s="367"/>
      <c r="Y483" s="367"/>
      <c r="Z483" s="367"/>
      <c r="AA483" s="367"/>
      <c r="AB483" s="367"/>
    </row>
    <row r="484" spans="1:28" ht="16.5" customHeight="1" x14ac:dyDescent="0.4">
      <c r="B484" s="274">
        <v>20</v>
      </c>
      <c r="C484" s="460">
        <v>40</v>
      </c>
      <c r="D484" s="334">
        <v>0</v>
      </c>
      <c r="E484" s="334">
        <f t="shared" si="50"/>
        <v>0</v>
      </c>
      <c r="F484" s="461">
        <f t="shared" si="51"/>
        <v>2.5000000000000001E-2</v>
      </c>
      <c r="G484" s="462">
        <f t="shared" si="52"/>
        <v>0</v>
      </c>
      <c r="H484" s="367"/>
      <c r="I484" s="367"/>
      <c r="J484" s="367"/>
      <c r="K484" s="367"/>
      <c r="L484" s="367"/>
      <c r="M484" s="367"/>
      <c r="N484" s="367"/>
      <c r="O484" s="367"/>
      <c r="P484" s="367"/>
      <c r="Q484" s="367"/>
      <c r="R484" s="367"/>
      <c r="S484" s="367"/>
      <c r="T484" s="367"/>
      <c r="U484" s="367"/>
      <c r="V484" s="367"/>
      <c r="W484" s="367"/>
      <c r="X484" s="367"/>
      <c r="Y484" s="367"/>
      <c r="Z484" s="367"/>
      <c r="AA484" s="367"/>
      <c r="AB484" s="367"/>
    </row>
    <row r="485" spans="1:28" ht="16.5" customHeight="1" x14ac:dyDescent="0.4">
      <c r="B485" s="274">
        <v>21</v>
      </c>
      <c r="C485" s="460">
        <v>40</v>
      </c>
      <c r="D485" s="334">
        <v>0</v>
      </c>
      <c r="E485" s="334">
        <f t="shared" si="50"/>
        <v>0</v>
      </c>
      <c r="F485" s="461">
        <f t="shared" si="51"/>
        <v>2.5000000000000001E-2</v>
      </c>
      <c r="G485" s="462">
        <f t="shared" si="52"/>
        <v>0</v>
      </c>
      <c r="H485" s="367"/>
      <c r="I485" s="367"/>
      <c r="J485" s="367"/>
      <c r="K485" s="367"/>
      <c r="L485" s="367"/>
      <c r="M485" s="367"/>
      <c r="N485" s="367"/>
      <c r="O485" s="367"/>
      <c r="P485" s="367"/>
      <c r="Q485" s="367"/>
      <c r="R485" s="367"/>
      <c r="S485" s="367"/>
      <c r="T485" s="367"/>
      <c r="U485" s="367"/>
      <c r="V485" s="367"/>
      <c r="W485" s="367"/>
      <c r="X485" s="367"/>
      <c r="Y485" s="367"/>
      <c r="Z485" s="367"/>
      <c r="AA485" s="367"/>
      <c r="AB485" s="367"/>
    </row>
    <row r="486" spans="1:28" ht="16.5" customHeight="1" x14ac:dyDescent="0.4">
      <c r="B486" s="274">
        <v>22</v>
      </c>
      <c r="C486" s="460">
        <v>40</v>
      </c>
      <c r="D486" s="334">
        <v>0</v>
      </c>
      <c r="E486" s="334">
        <f t="shared" si="50"/>
        <v>0</v>
      </c>
      <c r="F486" s="461">
        <f t="shared" si="51"/>
        <v>2.5000000000000001E-2</v>
      </c>
      <c r="G486" s="462">
        <f t="shared" si="52"/>
        <v>0</v>
      </c>
      <c r="H486" s="367"/>
      <c r="I486" s="367"/>
      <c r="J486" s="367"/>
      <c r="K486" s="367"/>
      <c r="L486" s="367"/>
      <c r="M486" s="367"/>
      <c r="N486" s="367"/>
      <c r="O486" s="367"/>
      <c r="P486" s="367"/>
      <c r="Q486" s="367"/>
      <c r="R486" s="367"/>
      <c r="S486" s="367"/>
      <c r="T486" s="367"/>
      <c r="U486" s="367"/>
      <c r="V486" s="367"/>
      <c r="W486" s="367"/>
      <c r="X486" s="367"/>
      <c r="Y486" s="367"/>
      <c r="Z486" s="367"/>
      <c r="AA486" s="367"/>
      <c r="AB486" s="367"/>
    </row>
    <row r="487" spans="1:28" ht="16.5" customHeight="1" x14ac:dyDescent="0.4">
      <c r="B487" s="457" t="s">
        <v>735</v>
      </c>
      <c r="C487" s="375"/>
      <c r="D487" s="375"/>
      <c r="E487" s="375"/>
      <c r="F487" s="375"/>
      <c r="G487" s="375"/>
      <c r="H487" s="367"/>
      <c r="I487" s="367"/>
      <c r="J487" s="367"/>
      <c r="K487" s="367"/>
      <c r="L487" s="367"/>
      <c r="M487" s="367"/>
      <c r="N487" s="367"/>
      <c r="O487" s="367"/>
      <c r="P487" s="367"/>
      <c r="Q487" s="367"/>
      <c r="R487" s="367"/>
      <c r="S487" s="367"/>
      <c r="T487" s="367"/>
      <c r="U487" s="367"/>
      <c r="V487" s="367"/>
      <c r="W487" s="367"/>
      <c r="X487" s="367"/>
      <c r="Y487" s="367"/>
      <c r="Z487" s="367"/>
      <c r="AA487" s="367"/>
      <c r="AB487" s="367"/>
    </row>
    <row r="488" spans="1:28" ht="16.5" customHeight="1" x14ac:dyDescent="0.4">
      <c r="B488" s="457" t="s">
        <v>736</v>
      </c>
      <c r="C488" s="375"/>
      <c r="D488" s="375"/>
      <c r="E488" s="375"/>
      <c r="F488" s="375"/>
      <c r="G488" s="375"/>
      <c r="H488" s="367"/>
      <c r="I488" s="367"/>
      <c r="J488" s="367"/>
      <c r="K488" s="367"/>
      <c r="L488" s="367"/>
      <c r="M488" s="367"/>
      <c r="N488" s="367"/>
      <c r="O488" s="367"/>
      <c r="P488" s="367"/>
      <c r="Q488" s="367"/>
      <c r="R488" s="367"/>
      <c r="S488" s="367"/>
      <c r="T488" s="367"/>
      <c r="U488" s="367"/>
      <c r="V488" s="367"/>
      <c r="W488" s="367"/>
      <c r="X488" s="367"/>
      <c r="Y488" s="367"/>
      <c r="Z488" s="367"/>
      <c r="AA488" s="367"/>
      <c r="AB488" s="367"/>
    </row>
    <row r="489" spans="1:28" ht="16.5" customHeight="1" x14ac:dyDescent="0.4">
      <c r="H489" s="66"/>
      <c r="I489" s="66"/>
      <c r="J489" s="66"/>
      <c r="K489" s="66"/>
    </row>
    <row r="490" spans="1:28" ht="16.5" customHeight="1" x14ac:dyDescent="0.4">
      <c r="B490" s="453"/>
      <c r="C490" s="454"/>
      <c r="D490" s="464"/>
      <c r="E490" s="464"/>
      <c r="F490" s="464"/>
      <c r="G490" s="455"/>
      <c r="H490" s="454"/>
      <c r="I490" s="454"/>
      <c r="J490" s="454"/>
      <c r="K490" s="456"/>
      <c r="L490" s="456"/>
      <c r="M490" s="456"/>
      <c r="N490" s="456"/>
      <c r="O490" s="456"/>
      <c r="P490" s="454"/>
      <c r="Q490" s="456"/>
      <c r="R490" s="456"/>
      <c r="S490" s="456"/>
      <c r="T490" s="456"/>
      <c r="U490" s="454"/>
      <c r="V490" s="454"/>
      <c r="W490" s="454"/>
      <c r="X490" s="454"/>
      <c r="Y490" s="454"/>
      <c r="Z490" s="454"/>
      <c r="AA490" s="454"/>
      <c r="AB490" s="454"/>
    </row>
    <row r="492" spans="1:28" ht="16.5" customHeight="1" x14ac:dyDescent="0.4">
      <c r="AB492" s="445" t="s">
        <v>766</v>
      </c>
    </row>
    <row r="493" spans="1:28" ht="16.5" customHeight="1" x14ac:dyDescent="0.4">
      <c r="A493" s="39">
        <v>18</v>
      </c>
      <c r="B493" s="447" t="s">
        <v>682</v>
      </c>
      <c r="C493" s="447" t="s">
        <v>1</v>
      </c>
      <c r="D493" s="448" t="s">
        <v>408</v>
      </c>
      <c r="E493" s="448" t="s">
        <v>643</v>
      </c>
      <c r="F493" s="459" t="s">
        <v>680</v>
      </c>
      <c r="G493" s="300" t="s">
        <v>681</v>
      </c>
      <c r="H493" s="300">
        <v>3</v>
      </c>
      <c r="I493" s="300">
        <v>4</v>
      </c>
      <c r="J493" s="300">
        <v>5</v>
      </c>
      <c r="K493" s="300">
        <v>6</v>
      </c>
      <c r="L493" s="300">
        <v>7</v>
      </c>
      <c r="M493" s="300">
        <v>8</v>
      </c>
      <c r="N493" s="300">
        <v>9</v>
      </c>
      <c r="O493" s="300">
        <v>10</v>
      </c>
      <c r="P493" s="300">
        <v>11</v>
      </c>
      <c r="Q493" s="300">
        <v>12</v>
      </c>
      <c r="R493" s="300">
        <v>13</v>
      </c>
      <c r="S493" s="300">
        <v>14</v>
      </c>
      <c r="T493" s="300">
        <v>15</v>
      </c>
      <c r="U493" s="300">
        <v>16</v>
      </c>
      <c r="V493" s="300">
        <v>17</v>
      </c>
      <c r="W493" s="300">
        <v>18</v>
      </c>
      <c r="X493" s="300">
        <v>19</v>
      </c>
      <c r="Y493" s="300">
        <v>20</v>
      </c>
      <c r="Z493" s="300">
        <v>21</v>
      </c>
      <c r="AA493" s="300">
        <v>22</v>
      </c>
      <c r="AB493" s="438" t="s">
        <v>767</v>
      </c>
    </row>
    <row r="494" spans="1:28" ht="16.5" customHeight="1" x14ac:dyDescent="0.4">
      <c r="B494" s="274">
        <v>3</v>
      </c>
      <c r="C494" s="460">
        <v>45</v>
      </c>
      <c r="D494" s="334">
        <f t="array" ref="D494:D513">TRANSPOSE(C23:V23)</f>
        <v>0</v>
      </c>
      <c r="E494" s="334">
        <f t="shared" ref="E494:E513" si="53">ROUNDDOWN($C$32*D494,0)</f>
        <v>0</v>
      </c>
      <c r="F494" s="461">
        <f t="shared" ref="F494:F513" si="54">ROUNDUP(1/C494,3)</f>
        <v>2.3E-2</v>
      </c>
      <c r="G494" s="462">
        <f>ROUND(E494*F494,0)</f>
        <v>0</v>
      </c>
      <c r="H494" s="367"/>
      <c r="I494" s="367"/>
      <c r="J494" s="367"/>
      <c r="K494" s="367"/>
      <c r="L494" s="367"/>
      <c r="M494" s="367"/>
      <c r="N494" s="367"/>
      <c r="O494" s="367"/>
      <c r="P494" s="367"/>
      <c r="Q494" s="367"/>
      <c r="R494" s="367"/>
      <c r="S494" s="367"/>
      <c r="T494" s="367"/>
      <c r="U494" s="367"/>
      <c r="V494" s="367"/>
      <c r="W494" s="367"/>
      <c r="X494" s="367"/>
      <c r="Y494" s="367"/>
      <c r="Z494" s="367"/>
      <c r="AA494" s="367"/>
      <c r="AB494" s="367"/>
    </row>
    <row r="495" spans="1:28" ht="16.5" customHeight="1" x14ac:dyDescent="0.4">
      <c r="B495" s="274">
        <v>4</v>
      </c>
      <c r="C495" s="460">
        <v>45</v>
      </c>
      <c r="D495" s="334">
        <v>0</v>
      </c>
      <c r="E495" s="334">
        <f t="shared" si="53"/>
        <v>0</v>
      </c>
      <c r="F495" s="461">
        <f t="shared" si="54"/>
        <v>2.3E-2</v>
      </c>
      <c r="G495" s="462">
        <f t="shared" ref="G495:G513" si="55">ROUND(E495*F495,0)</f>
        <v>0</v>
      </c>
      <c r="H495" s="367"/>
      <c r="I495" s="367"/>
      <c r="J495" s="367"/>
      <c r="K495" s="367"/>
      <c r="L495" s="367"/>
      <c r="M495" s="367"/>
      <c r="N495" s="367"/>
      <c r="O495" s="367"/>
      <c r="P495" s="367"/>
      <c r="Q495" s="367"/>
      <c r="R495" s="367"/>
      <c r="S495" s="367"/>
      <c r="T495" s="367"/>
      <c r="U495" s="367"/>
      <c r="V495" s="367"/>
      <c r="W495" s="367"/>
      <c r="X495" s="367"/>
      <c r="Y495" s="367"/>
      <c r="Z495" s="367"/>
      <c r="AA495" s="367"/>
      <c r="AB495" s="367"/>
    </row>
    <row r="496" spans="1:28" ht="16.5" customHeight="1" x14ac:dyDescent="0.4">
      <c r="B496" s="274">
        <v>5</v>
      </c>
      <c r="C496" s="460">
        <v>45</v>
      </c>
      <c r="D496" s="334">
        <v>0</v>
      </c>
      <c r="E496" s="334">
        <f t="shared" si="53"/>
        <v>0</v>
      </c>
      <c r="F496" s="461">
        <f t="shared" si="54"/>
        <v>2.3E-2</v>
      </c>
      <c r="G496" s="462">
        <f t="shared" si="55"/>
        <v>0</v>
      </c>
      <c r="H496" s="367"/>
      <c r="I496" s="367"/>
      <c r="J496" s="367"/>
      <c r="K496" s="367"/>
      <c r="L496" s="367"/>
      <c r="M496" s="367"/>
      <c r="N496" s="367"/>
      <c r="O496" s="367"/>
      <c r="P496" s="367"/>
      <c r="Q496" s="367"/>
      <c r="R496" s="367"/>
      <c r="S496" s="367"/>
      <c r="T496" s="367"/>
      <c r="U496" s="367"/>
      <c r="V496" s="367"/>
      <c r="W496" s="367"/>
      <c r="X496" s="367"/>
      <c r="Y496" s="367"/>
      <c r="Z496" s="367"/>
      <c r="AA496" s="367"/>
      <c r="AB496" s="367"/>
    </row>
    <row r="497" spans="2:28" ht="16.5" customHeight="1" x14ac:dyDescent="0.4">
      <c r="B497" s="274">
        <v>6</v>
      </c>
      <c r="C497" s="460">
        <v>45</v>
      </c>
      <c r="D497" s="334">
        <v>0</v>
      </c>
      <c r="E497" s="334">
        <f t="shared" si="53"/>
        <v>0</v>
      </c>
      <c r="F497" s="461">
        <f t="shared" si="54"/>
        <v>2.3E-2</v>
      </c>
      <c r="G497" s="462">
        <f t="shared" si="55"/>
        <v>0</v>
      </c>
      <c r="H497" s="367"/>
      <c r="I497" s="367"/>
      <c r="J497" s="367"/>
      <c r="K497" s="367"/>
      <c r="L497" s="367"/>
      <c r="M497" s="367"/>
      <c r="N497" s="367"/>
      <c r="O497" s="367"/>
      <c r="P497" s="367"/>
      <c r="Q497" s="367"/>
      <c r="R497" s="367"/>
      <c r="S497" s="367"/>
      <c r="T497" s="367"/>
      <c r="U497" s="367"/>
      <c r="V497" s="367"/>
      <c r="W497" s="367"/>
      <c r="X497" s="367"/>
      <c r="Y497" s="367"/>
      <c r="Z497" s="367"/>
      <c r="AA497" s="367"/>
      <c r="AB497" s="367"/>
    </row>
    <row r="498" spans="2:28" ht="16.5" customHeight="1" x14ac:dyDescent="0.4">
      <c r="B498" s="274">
        <v>7</v>
      </c>
      <c r="C498" s="460">
        <v>45</v>
      </c>
      <c r="D498" s="334">
        <v>0</v>
      </c>
      <c r="E498" s="334">
        <f t="shared" si="53"/>
        <v>0</v>
      </c>
      <c r="F498" s="461">
        <f t="shared" si="54"/>
        <v>2.3E-2</v>
      </c>
      <c r="G498" s="462">
        <f t="shared" si="55"/>
        <v>0</v>
      </c>
      <c r="H498" s="367"/>
      <c r="I498" s="367"/>
      <c r="J498" s="367"/>
      <c r="K498" s="367"/>
      <c r="L498" s="367"/>
      <c r="M498" s="367"/>
      <c r="N498" s="367"/>
      <c r="O498" s="367"/>
      <c r="P498" s="367"/>
      <c r="Q498" s="367"/>
      <c r="R498" s="367"/>
      <c r="S498" s="367"/>
      <c r="T498" s="367"/>
      <c r="U498" s="367"/>
      <c r="V498" s="367"/>
      <c r="W498" s="367"/>
      <c r="X498" s="367"/>
      <c r="Y498" s="367"/>
      <c r="Z498" s="367"/>
      <c r="AA498" s="367"/>
      <c r="AB498" s="367"/>
    </row>
    <row r="499" spans="2:28" ht="16.5" customHeight="1" x14ac:dyDescent="0.4">
      <c r="B499" s="274">
        <v>8</v>
      </c>
      <c r="C499" s="460">
        <v>45</v>
      </c>
      <c r="D499" s="334">
        <v>0</v>
      </c>
      <c r="E499" s="334">
        <f t="shared" si="53"/>
        <v>0</v>
      </c>
      <c r="F499" s="461">
        <f t="shared" si="54"/>
        <v>2.3E-2</v>
      </c>
      <c r="G499" s="462">
        <f t="shared" si="55"/>
        <v>0</v>
      </c>
      <c r="H499" s="367"/>
      <c r="I499" s="367"/>
      <c r="J499" s="367"/>
      <c r="K499" s="367"/>
      <c r="L499" s="367"/>
      <c r="M499" s="367"/>
      <c r="N499" s="367"/>
      <c r="O499" s="367"/>
      <c r="P499" s="367"/>
      <c r="Q499" s="367"/>
      <c r="R499" s="367"/>
      <c r="S499" s="367"/>
      <c r="T499" s="367"/>
      <c r="U499" s="367"/>
      <c r="V499" s="367"/>
      <c r="W499" s="367"/>
      <c r="X499" s="367"/>
      <c r="Y499" s="367"/>
      <c r="Z499" s="367"/>
      <c r="AA499" s="367"/>
      <c r="AB499" s="367"/>
    </row>
    <row r="500" spans="2:28" ht="16.5" customHeight="1" x14ac:dyDescent="0.4">
      <c r="B500" s="274">
        <v>9</v>
      </c>
      <c r="C500" s="460">
        <v>45</v>
      </c>
      <c r="D500" s="334">
        <v>0</v>
      </c>
      <c r="E500" s="334">
        <f t="shared" si="53"/>
        <v>0</v>
      </c>
      <c r="F500" s="461">
        <f t="shared" si="54"/>
        <v>2.3E-2</v>
      </c>
      <c r="G500" s="462">
        <f t="shared" si="55"/>
        <v>0</v>
      </c>
      <c r="H500" s="367"/>
      <c r="I500" s="367"/>
      <c r="J500" s="367"/>
      <c r="K500" s="367"/>
      <c r="L500" s="367"/>
      <c r="M500" s="367"/>
      <c r="N500" s="367"/>
      <c r="O500" s="367"/>
      <c r="P500" s="367"/>
      <c r="Q500" s="367"/>
      <c r="R500" s="367"/>
      <c r="S500" s="367"/>
      <c r="T500" s="367"/>
      <c r="U500" s="367"/>
      <c r="V500" s="367"/>
      <c r="W500" s="367"/>
      <c r="X500" s="367"/>
      <c r="Y500" s="367"/>
      <c r="Z500" s="367"/>
      <c r="AA500" s="367"/>
      <c r="AB500" s="367"/>
    </row>
    <row r="501" spans="2:28" ht="16.5" customHeight="1" x14ac:dyDescent="0.4">
      <c r="B501" s="274">
        <v>10</v>
      </c>
      <c r="C501" s="460">
        <v>45</v>
      </c>
      <c r="D501" s="334">
        <v>0</v>
      </c>
      <c r="E501" s="334">
        <f t="shared" si="53"/>
        <v>0</v>
      </c>
      <c r="F501" s="461">
        <f t="shared" si="54"/>
        <v>2.3E-2</v>
      </c>
      <c r="G501" s="462">
        <f t="shared" si="55"/>
        <v>0</v>
      </c>
      <c r="H501" s="367"/>
      <c r="I501" s="367"/>
      <c r="J501" s="367"/>
      <c r="K501" s="367"/>
      <c r="L501" s="367"/>
      <c r="M501" s="367"/>
      <c r="N501" s="367"/>
      <c r="O501" s="367"/>
      <c r="P501" s="367"/>
      <c r="Q501" s="367"/>
      <c r="R501" s="367"/>
      <c r="S501" s="367"/>
      <c r="T501" s="367"/>
      <c r="U501" s="367"/>
      <c r="V501" s="367"/>
      <c r="W501" s="367"/>
      <c r="X501" s="367"/>
      <c r="Y501" s="367"/>
      <c r="Z501" s="367"/>
      <c r="AA501" s="367"/>
      <c r="AB501" s="367"/>
    </row>
    <row r="502" spans="2:28" ht="16.5" customHeight="1" x14ac:dyDescent="0.4">
      <c r="B502" s="274">
        <v>11</v>
      </c>
      <c r="C502" s="460">
        <v>45</v>
      </c>
      <c r="D502" s="334">
        <v>0</v>
      </c>
      <c r="E502" s="334">
        <f t="shared" si="53"/>
        <v>0</v>
      </c>
      <c r="F502" s="461">
        <f t="shared" si="54"/>
        <v>2.3E-2</v>
      </c>
      <c r="G502" s="462">
        <f t="shared" si="55"/>
        <v>0</v>
      </c>
      <c r="H502" s="367"/>
      <c r="I502" s="367"/>
      <c r="J502" s="367"/>
      <c r="K502" s="367"/>
      <c r="L502" s="367"/>
      <c r="M502" s="367"/>
      <c r="N502" s="367"/>
      <c r="O502" s="367"/>
      <c r="P502" s="367"/>
      <c r="Q502" s="367"/>
      <c r="R502" s="367"/>
      <c r="S502" s="367"/>
      <c r="T502" s="367"/>
      <c r="U502" s="367"/>
      <c r="V502" s="367"/>
      <c r="W502" s="367"/>
      <c r="X502" s="367"/>
      <c r="Y502" s="367"/>
      <c r="Z502" s="367"/>
      <c r="AA502" s="367"/>
      <c r="AB502" s="367"/>
    </row>
    <row r="503" spans="2:28" ht="16.5" customHeight="1" x14ac:dyDescent="0.4">
      <c r="B503" s="274">
        <v>12</v>
      </c>
      <c r="C503" s="460">
        <v>45</v>
      </c>
      <c r="D503" s="334">
        <v>0</v>
      </c>
      <c r="E503" s="334">
        <f t="shared" si="53"/>
        <v>0</v>
      </c>
      <c r="F503" s="461">
        <f t="shared" si="54"/>
        <v>2.3E-2</v>
      </c>
      <c r="G503" s="462">
        <f t="shared" si="55"/>
        <v>0</v>
      </c>
      <c r="H503" s="367"/>
      <c r="I503" s="367"/>
      <c r="J503" s="367"/>
      <c r="K503" s="367"/>
      <c r="L503" s="367"/>
      <c r="M503" s="367"/>
      <c r="N503" s="367"/>
      <c r="O503" s="367"/>
      <c r="P503" s="367"/>
      <c r="Q503" s="367"/>
      <c r="R503" s="367"/>
      <c r="S503" s="367"/>
      <c r="T503" s="367"/>
      <c r="U503" s="367"/>
      <c r="V503" s="367"/>
      <c r="W503" s="367"/>
      <c r="X503" s="367"/>
      <c r="Y503" s="367"/>
      <c r="Z503" s="367"/>
      <c r="AA503" s="367"/>
      <c r="AB503" s="367"/>
    </row>
    <row r="504" spans="2:28" ht="16.5" customHeight="1" x14ac:dyDescent="0.4">
      <c r="B504" s="274">
        <v>13</v>
      </c>
      <c r="C504" s="460">
        <v>45</v>
      </c>
      <c r="D504" s="334">
        <v>0</v>
      </c>
      <c r="E504" s="334">
        <f t="shared" si="53"/>
        <v>0</v>
      </c>
      <c r="F504" s="461">
        <f t="shared" si="54"/>
        <v>2.3E-2</v>
      </c>
      <c r="G504" s="462">
        <f t="shared" si="55"/>
        <v>0</v>
      </c>
      <c r="H504" s="367"/>
      <c r="I504" s="367"/>
      <c r="J504" s="367"/>
      <c r="K504" s="367"/>
      <c r="L504" s="367"/>
      <c r="M504" s="367"/>
      <c r="N504" s="367"/>
      <c r="O504" s="367"/>
      <c r="P504" s="367"/>
      <c r="Q504" s="367"/>
      <c r="R504" s="367"/>
      <c r="S504" s="367"/>
      <c r="T504" s="367"/>
      <c r="U504" s="367"/>
      <c r="V504" s="367"/>
      <c r="W504" s="367"/>
      <c r="X504" s="367"/>
      <c r="Y504" s="367"/>
      <c r="Z504" s="367"/>
      <c r="AA504" s="367"/>
      <c r="AB504" s="367"/>
    </row>
    <row r="505" spans="2:28" ht="16.5" customHeight="1" x14ac:dyDescent="0.4">
      <c r="B505" s="274">
        <v>14</v>
      </c>
      <c r="C505" s="460">
        <v>45</v>
      </c>
      <c r="D505" s="334">
        <v>0</v>
      </c>
      <c r="E505" s="334">
        <f t="shared" si="53"/>
        <v>0</v>
      </c>
      <c r="F505" s="461">
        <f t="shared" si="54"/>
        <v>2.3E-2</v>
      </c>
      <c r="G505" s="462">
        <f t="shared" si="55"/>
        <v>0</v>
      </c>
      <c r="H505" s="367"/>
      <c r="I505" s="367"/>
      <c r="J505" s="367"/>
      <c r="K505" s="367"/>
      <c r="L505" s="367"/>
      <c r="M505" s="367"/>
      <c r="N505" s="367"/>
      <c r="O505" s="367"/>
      <c r="P505" s="367"/>
      <c r="Q505" s="367"/>
      <c r="R505" s="367"/>
      <c r="S505" s="367"/>
      <c r="T505" s="367"/>
      <c r="U505" s="367"/>
      <c r="V505" s="367"/>
      <c r="W505" s="367"/>
      <c r="X505" s="367"/>
      <c r="Y505" s="367"/>
      <c r="Z505" s="367"/>
      <c r="AA505" s="367"/>
      <c r="AB505" s="367"/>
    </row>
    <row r="506" spans="2:28" ht="16.5" customHeight="1" x14ac:dyDescent="0.4">
      <c r="B506" s="274">
        <v>15</v>
      </c>
      <c r="C506" s="460">
        <v>45</v>
      </c>
      <c r="D506" s="334">
        <v>0</v>
      </c>
      <c r="E506" s="334">
        <f t="shared" si="53"/>
        <v>0</v>
      </c>
      <c r="F506" s="461">
        <f t="shared" si="54"/>
        <v>2.3E-2</v>
      </c>
      <c r="G506" s="462">
        <f t="shared" si="55"/>
        <v>0</v>
      </c>
      <c r="H506" s="367"/>
      <c r="I506" s="367"/>
      <c r="J506" s="367"/>
      <c r="K506" s="367"/>
      <c r="L506" s="367"/>
      <c r="M506" s="367"/>
      <c r="N506" s="367"/>
      <c r="O506" s="367"/>
      <c r="P506" s="367"/>
      <c r="Q506" s="367"/>
      <c r="R506" s="367"/>
      <c r="S506" s="367"/>
      <c r="T506" s="367"/>
      <c r="U506" s="367"/>
      <c r="V506" s="367"/>
      <c r="W506" s="367"/>
      <c r="X506" s="367"/>
      <c r="Y506" s="367"/>
      <c r="Z506" s="367"/>
      <c r="AA506" s="367"/>
      <c r="AB506" s="367"/>
    </row>
    <row r="507" spans="2:28" ht="16.5" customHeight="1" x14ac:dyDescent="0.4">
      <c r="B507" s="274">
        <v>16</v>
      </c>
      <c r="C507" s="460">
        <v>45</v>
      </c>
      <c r="D507" s="334">
        <v>0</v>
      </c>
      <c r="E507" s="334">
        <f t="shared" si="53"/>
        <v>0</v>
      </c>
      <c r="F507" s="461">
        <f t="shared" si="54"/>
        <v>2.3E-2</v>
      </c>
      <c r="G507" s="462">
        <f t="shared" si="55"/>
        <v>0</v>
      </c>
      <c r="H507" s="367"/>
      <c r="I507" s="367"/>
      <c r="J507" s="367"/>
      <c r="K507" s="367"/>
      <c r="L507" s="367"/>
      <c r="M507" s="367"/>
      <c r="N507" s="367"/>
      <c r="O507" s="367"/>
      <c r="P507" s="367"/>
      <c r="Q507" s="367"/>
      <c r="R507" s="367"/>
      <c r="S507" s="367"/>
      <c r="T507" s="367"/>
      <c r="U507" s="367"/>
      <c r="V507" s="367"/>
      <c r="W507" s="367"/>
      <c r="X507" s="367"/>
      <c r="Y507" s="367"/>
      <c r="Z507" s="367"/>
      <c r="AA507" s="367"/>
      <c r="AB507" s="367"/>
    </row>
    <row r="508" spans="2:28" ht="16.5" customHeight="1" x14ac:dyDescent="0.4">
      <c r="B508" s="274">
        <v>17</v>
      </c>
      <c r="C508" s="460">
        <v>45</v>
      </c>
      <c r="D508" s="334">
        <v>0</v>
      </c>
      <c r="E508" s="334">
        <f t="shared" si="53"/>
        <v>0</v>
      </c>
      <c r="F508" s="461">
        <f t="shared" si="54"/>
        <v>2.3E-2</v>
      </c>
      <c r="G508" s="462">
        <f t="shared" si="55"/>
        <v>0</v>
      </c>
      <c r="H508" s="367"/>
      <c r="I508" s="367"/>
      <c r="J508" s="367"/>
      <c r="K508" s="367"/>
      <c r="L508" s="367"/>
      <c r="M508" s="367"/>
      <c r="N508" s="367"/>
      <c r="O508" s="367"/>
      <c r="P508" s="367"/>
      <c r="Q508" s="367"/>
      <c r="R508" s="367"/>
      <c r="S508" s="367"/>
      <c r="T508" s="367"/>
      <c r="U508" s="367"/>
      <c r="V508" s="367"/>
      <c r="W508" s="367"/>
      <c r="X508" s="367"/>
      <c r="Y508" s="367"/>
      <c r="Z508" s="367"/>
      <c r="AA508" s="367"/>
      <c r="AB508" s="367"/>
    </row>
    <row r="509" spans="2:28" ht="16.5" customHeight="1" x14ac:dyDescent="0.4">
      <c r="B509" s="274">
        <v>18</v>
      </c>
      <c r="C509" s="460">
        <v>45</v>
      </c>
      <c r="D509" s="334">
        <v>0</v>
      </c>
      <c r="E509" s="334">
        <f t="shared" si="53"/>
        <v>0</v>
      </c>
      <c r="F509" s="461">
        <f t="shared" si="54"/>
        <v>2.3E-2</v>
      </c>
      <c r="G509" s="462">
        <f t="shared" si="55"/>
        <v>0</v>
      </c>
      <c r="H509" s="367"/>
      <c r="I509" s="367"/>
      <c r="J509" s="367"/>
      <c r="K509" s="367"/>
      <c r="L509" s="367"/>
      <c r="M509" s="367"/>
      <c r="N509" s="367"/>
      <c r="O509" s="367"/>
      <c r="P509" s="367"/>
      <c r="Q509" s="367"/>
      <c r="R509" s="367"/>
      <c r="S509" s="367"/>
      <c r="T509" s="367"/>
      <c r="U509" s="367"/>
      <c r="V509" s="367"/>
      <c r="W509" s="367"/>
      <c r="X509" s="367"/>
      <c r="Y509" s="367"/>
      <c r="Z509" s="367"/>
      <c r="AA509" s="367"/>
      <c r="AB509" s="367"/>
    </row>
    <row r="510" spans="2:28" ht="16.5" customHeight="1" x14ac:dyDescent="0.4">
      <c r="B510" s="274">
        <v>19</v>
      </c>
      <c r="C510" s="460">
        <v>45</v>
      </c>
      <c r="D510" s="334">
        <v>0</v>
      </c>
      <c r="E510" s="334">
        <f t="shared" si="53"/>
        <v>0</v>
      </c>
      <c r="F510" s="461">
        <f t="shared" si="54"/>
        <v>2.3E-2</v>
      </c>
      <c r="G510" s="462">
        <f t="shared" si="55"/>
        <v>0</v>
      </c>
      <c r="H510" s="367"/>
      <c r="I510" s="367"/>
      <c r="J510" s="367"/>
      <c r="K510" s="367"/>
      <c r="L510" s="367"/>
      <c r="M510" s="367"/>
      <c r="N510" s="367"/>
      <c r="O510" s="367"/>
      <c r="P510" s="367"/>
      <c r="Q510" s="367"/>
      <c r="R510" s="367"/>
      <c r="S510" s="367"/>
      <c r="T510" s="367"/>
      <c r="U510" s="367"/>
      <c r="V510" s="367"/>
      <c r="W510" s="367"/>
      <c r="X510" s="367"/>
      <c r="Y510" s="367"/>
      <c r="Z510" s="367"/>
      <c r="AA510" s="367"/>
      <c r="AB510" s="367"/>
    </row>
    <row r="511" spans="2:28" ht="16.5" customHeight="1" x14ac:dyDescent="0.4">
      <c r="B511" s="274">
        <v>20</v>
      </c>
      <c r="C511" s="460">
        <v>45</v>
      </c>
      <c r="D511" s="334">
        <v>0</v>
      </c>
      <c r="E511" s="334">
        <f t="shared" si="53"/>
        <v>0</v>
      </c>
      <c r="F511" s="461">
        <f t="shared" si="54"/>
        <v>2.3E-2</v>
      </c>
      <c r="G511" s="462">
        <f t="shared" si="55"/>
        <v>0</v>
      </c>
      <c r="H511" s="367"/>
      <c r="I511" s="367"/>
      <c r="J511" s="367"/>
      <c r="K511" s="367"/>
      <c r="L511" s="367"/>
      <c r="M511" s="367"/>
      <c r="N511" s="367"/>
      <c r="O511" s="367"/>
      <c r="P511" s="367"/>
      <c r="Q511" s="367"/>
      <c r="R511" s="367"/>
      <c r="S511" s="367"/>
      <c r="T511" s="367"/>
      <c r="U511" s="367"/>
      <c r="V511" s="367"/>
      <c r="W511" s="367"/>
      <c r="X511" s="367"/>
      <c r="Y511" s="367"/>
      <c r="Z511" s="367"/>
      <c r="AA511" s="367"/>
      <c r="AB511" s="367"/>
    </row>
    <row r="512" spans="2:28" ht="16.5" customHeight="1" x14ac:dyDescent="0.4">
      <c r="B512" s="274">
        <v>21</v>
      </c>
      <c r="C512" s="460">
        <v>45</v>
      </c>
      <c r="D512" s="334">
        <v>0</v>
      </c>
      <c r="E512" s="334">
        <f t="shared" si="53"/>
        <v>0</v>
      </c>
      <c r="F512" s="461">
        <f t="shared" si="54"/>
        <v>2.3E-2</v>
      </c>
      <c r="G512" s="462">
        <f t="shared" si="55"/>
        <v>0</v>
      </c>
      <c r="H512" s="367"/>
      <c r="I512" s="367"/>
      <c r="J512" s="367"/>
      <c r="K512" s="367"/>
      <c r="L512" s="367"/>
      <c r="M512" s="367"/>
      <c r="N512" s="367"/>
      <c r="O512" s="367"/>
      <c r="P512" s="367"/>
      <c r="Q512" s="367"/>
      <c r="R512" s="367"/>
      <c r="S512" s="367"/>
      <c r="T512" s="367"/>
      <c r="U512" s="367"/>
      <c r="V512" s="367"/>
      <c r="W512" s="367"/>
      <c r="X512" s="367"/>
      <c r="Y512" s="367"/>
      <c r="Z512" s="367"/>
      <c r="AA512" s="367"/>
      <c r="AB512" s="367"/>
    </row>
    <row r="513" spans="1:28" ht="16.5" customHeight="1" x14ac:dyDescent="0.4">
      <c r="B513" s="274">
        <v>22</v>
      </c>
      <c r="C513" s="460">
        <v>45</v>
      </c>
      <c r="D513" s="334">
        <v>0</v>
      </c>
      <c r="E513" s="334">
        <f t="shared" si="53"/>
        <v>0</v>
      </c>
      <c r="F513" s="461">
        <f t="shared" si="54"/>
        <v>2.3E-2</v>
      </c>
      <c r="G513" s="462">
        <f t="shared" si="55"/>
        <v>0</v>
      </c>
      <c r="H513" s="367"/>
      <c r="I513" s="367"/>
      <c r="J513" s="367"/>
      <c r="K513" s="367"/>
      <c r="L513" s="367"/>
      <c r="M513" s="367"/>
      <c r="N513" s="367"/>
      <c r="O513" s="367"/>
      <c r="P513" s="367"/>
      <c r="Q513" s="367"/>
      <c r="R513" s="367"/>
      <c r="S513" s="367"/>
      <c r="T513" s="367"/>
      <c r="U513" s="367"/>
      <c r="V513" s="367"/>
      <c r="W513" s="367"/>
      <c r="X513" s="367"/>
      <c r="Y513" s="367"/>
      <c r="Z513" s="367"/>
      <c r="AA513" s="367"/>
      <c r="AB513" s="367"/>
    </row>
    <row r="514" spans="1:28" ht="16.5" customHeight="1" x14ac:dyDescent="0.4">
      <c r="B514" s="457" t="s">
        <v>735</v>
      </c>
      <c r="C514" s="375"/>
      <c r="D514" s="375"/>
      <c r="E514" s="375"/>
      <c r="F514" s="375"/>
      <c r="G514" s="375"/>
      <c r="H514" s="367"/>
      <c r="I514" s="367"/>
      <c r="J514" s="367"/>
      <c r="K514" s="367"/>
      <c r="L514" s="367"/>
      <c r="M514" s="367"/>
      <c r="N514" s="367"/>
      <c r="O514" s="367"/>
      <c r="P514" s="367"/>
      <c r="Q514" s="367"/>
      <c r="R514" s="367"/>
      <c r="S514" s="367"/>
      <c r="T514" s="367"/>
      <c r="U514" s="367"/>
      <c r="V514" s="367"/>
      <c r="W514" s="367"/>
      <c r="X514" s="367"/>
      <c r="Y514" s="367"/>
      <c r="Z514" s="367"/>
      <c r="AA514" s="367"/>
      <c r="AB514" s="367"/>
    </row>
    <row r="515" spans="1:28" ht="16.5" customHeight="1" x14ac:dyDescent="0.4">
      <c r="B515" s="457" t="s">
        <v>736</v>
      </c>
      <c r="C515" s="375"/>
      <c r="D515" s="375"/>
      <c r="E515" s="375"/>
      <c r="F515" s="375"/>
      <c r="G515" s="375"/>
      <c r="H515" s="367"/>
      <c r="I515" s="367"/>
      <c r="J515" s="367"/>
      <c r="K515" s="367"/>
      <c r="L515" s="367"/>
      <c r="M515" s="367"/>
      <c r="N515" s="367"/>
      <c r="O515" s="367"/>
      <c r="P515" s="367"/>
      <c r="Q515" s="367"/>
      <c r="R515" s="367"/>
      <c r="S515" s="367"/>
      <c r="T515" s="367"/>
      <c r="U515" s="367"/>
      <c r="V515" s="367"/>
      <c r="W515" s="367"/>
      <c r="X515" s="367"/>
      <c r="Y515" s="367"/>
      <c r="Z515" s="367"/>
      <c r="AA515" s="367"/>
      <c r="AB515" s="367"/>
    </row>
    <row r="516" spans="1:28" ht="16.5" customHeight="1" x14ac:dyDescent="0.4">
      <c r="H516" s="66"/>
      <c r="I516" s="66"/>
      <c r="J516" s="66"/>
      <c r="K516" s="66"/>
    </row>
    <row r="517" spans="1:28" ht="16.5" customHeight="1" x14ac:dyDescent="0.4">
      <c r="B517" s="453"/>
      <c r="C517" s="454"/>
      <c r="D517" s="464"/>
      <c r="E517" s="464"/>
      <c r="F517" s="464"/>
      <c r="G517" s="455"/>
      <c r="H517" s="454"/>
      <c r="I517" s="454"/>
      <c r="J517" s="454"/>
      <c r="K517" s="456"/>
      <c r="L517" s="456"/>
      <c r="M517" s="456"/>
      <c r="N517" s="456"/>
      <c r="O517" s="456"/>
      <c r="P517" s="454"/>
      <c r="Q517" s="456"/>
      <c r="R517" s="456"/>
      <c r="S517" s="456"/>
      <c r="T517" s="456"/>
      <c r="U517" s="454"/>
      <c r="V517" s="454"/>
      <c r="W517" s="454"/>
      <c r="X517" s="454"/>
      <c r="Y517" s="454"/>
      <c r="Z517" s="454"/>
      <c r="AA517" s="454"/>
      <c r="AB517" s="454"/>
    </row>
    <row r="519" spans="1:28" ht="16.5" customHeight="1" x14ac:dyDescent="0.4">
      <c r="AB519" s="445" t="s">
        <v>766</v>
      </c>
    </row>
    <row r="520" spans="1:28" ht="16.5" customHeight="1" x14ac:dyDescent="0.4">
      <c r="A520" s="39">
        <v>19</v>
      </c>
      <c r="B520" s="447" t="s">
        <v>682</v>
      </c>
      <c r="C520" s="447" t="s">
        <v>1</v>
      </c>
      <c r="D520" s="448" t="s">
        <v>408</v>
      </c>
      <c r="E520" s="448" t="s">
        <v>643</v>
      </c>
      <c r="F520" s="459" t="s">
        <v>680</v>
      </c>
      <c r="G520" s="300" t="s">
        <v>681</v>
      </c>
      <c r="H520" s="300">
        <v>3</v>
      </c>
      <c r="I520" s="300">
        <v>4</v>
      </c>
      <c r="J520" s="300">
        <v>5</v>
      </c>
      <c r="K520" s="300">
        <v>6</v>
      </c>
      <c r="L520" s="300">
        <v>7</v>
      </c>
      <c r="M520" s="300">
        <v>8</v>
      </c>
      <c r="N520" s="300">
        <v>9</v>
      </c>
      <c r="O520" s="300">
        <v>10</v>
      </c>
      <c r="P520" s="300">
        <v>11</v>
      </c>
      <c r="Q520" s="300">
        <v>12</v>
      </c>
      <c r="R520" s="300">
        <v>13</v>
      </c>
      <c r="S520" s="300">
        <v>14</v>
      </c>
      <c r="T520" s="300">
        <v>15</v>
      </c>
      <c r="U520" s="300">
        <v>16</v>
      </c>
      <c r="V520" s="300">
        <v>17</v>
      </c>
      <c r="W520" s="300">
        <v>18</v>
      </c>
      <c r="X520" s="300">
        <v>19</v>
      </c>
      <c r="Y520" s="300">
        <v>20</v>
      </c>
      <c r="Z520" s="300">
        <v>21</v>
      </c>
      <c r="AA520" s="300">
        <v>22</v>
      </c>
      <c r="AB520" s="438" t="s">
        <v>767</v>
      </c>
    </row>
    <row r="521" spans="1:28" ht="16.5" customHeight="1" x14ac:dyDescent="0.4">
      <c r="B521" s="274">
        <v>3</v>
      </c>
      <c r="C521" s="460">
        <v>50</v>
      </c>
      <c r="D521" s="334">
        <f t="array" ref="D521:D540">TRANSPOSE(C24:V24)</f>
        <v>0</v>
      </c>
      <c r="E521" s="334">
        <f t="shared" ref="E521:E540" si="56">ROUNDDOWN($C$32*D521,0)</f>
        <v>0</v>
      </c>
      <c r="F521" s="461">
        <f t="shared" ref="F521:F540" si="57">ROUNDUP(1/C521,3)</f>
        <v>0.02</v>
      </c>
      <c r="G521" s="462">
        <f>ROUND(E521*F521,0)</f>
        <v>0</v>
      </c>
      <c r="H521" s="367"/>
      <c r="I521" s="367"/>
      <c r="J521" s="367"/>
      <c r="K521" s="367"/>
      <c r="L521" s="367"/>
      <c r="M521" s="367"/>
      <c r="N521" s="367"/>
      <c r="O521" s="367"/>
      <c r="P521" s="367"/>
      <c r="Q521" s="367"/>
      <c r="R521" s="367"/>
      <c r="S521" s="367"/>
      <c r="T521" s="367"/>
      <c r="U521" s="367"/>
      <c r="V521" s="367"/>
      <c r="W521" s="367"/>
      <c r="X521" s="367"/>
      <c r="Y521" s="367"/>
      <c r="Z521" s="367"/>
      <c r="AA521" s="367"/>
      <c r="AB521" s="367"/>
    </row>
    <row r="522" spans="1:28" ht="16.5" customHeight="1" x14ac:dyDescent="0.4">
      <c r="B522" s="274">
        <v>4</v>
      </c>
      <c r="C522" s="460">
        <v>50</v>
      </c>
      <c r="D522" s="334">
        <v>0</v>
      </c>
      <c r="E522" s="334">
        <f t="shared" si="56"/>
        <v>0</v>
      </c>
      <c r="F522" s="461">
        <f t="shared" si="57"/>
        <v>0.02</v>
      </c>
      <c r="G522" s="462">
        <f t="shared" ref="G522:G540" si="58">ROUND(E522*F522,0)</f>
        <v>0</v>
      </c>
      <c r="H522" s="367"/>
      <c r="I522" s="367"/>
      <c r="J522" s="367"/>
      <c r="K522" s="367"/>
      <c r="L522" s="367"/>
      <c r="M522" s="367"/>
      <c r="N522" s="367"/>
      <c r="O522" s="367"/>
      <c r="P522" s="367"/>
      <c r="Q522" s="367"/>
      <c r="R522" s="367"/>
      <c r="S522" s="367"/>
      <c r="T522" s="367"/>
      <c r="U522" s="367"/>
      <c r="V522" s="367"/>
      <c r="W522" s="367"/>
      <c r="X522" s="367"/>
      <c r="Y522" s="367"/>
      <c r="Z522" s="367"/>
      <c r="AA522" s="367"/>
      <c r="AB522" s="367"/>
    </row>
    <row r="523" spans="1:28" ht="16.5" customHeight="1" x14ac:dyDescent="0.4">
      <c r="B523" s="274">
        <v>5</v>
      </c>
      <c r="C523" s="460">
        <v>50</v>
      </c>
      <c r="D523" s="334">
        <v>0</v>
      </c>
      <c r="E523" s="334">
        <f t="shared" si="56"/>
        <v>0</v>
      </c>
      <c r="F523" s="461">
        <f t="shared" si="57"/>
        <v>0.02</v>
      </c>
      <c r="G523" s="462">
        <f t="shared" si="58"/>
        <v>0</v>
      </c>
      <c r="H523" s="367"/>
      <c r="I523" s="367"/>
      <c r="J523" s="367"/>
      <c r="K523" s="367"/>
      <c r="L523" s="367"/>
      <c r="M523" s="367"/>
      <c r="N523" s="367"/>
      <c r="O523" s="367"/>
      <c r="P523" s="367"/>
      <c r="Q523" s="367"/>
      <c r="R523" s="367"/>
      <c r="S523" s="367"/>
      <c r="T523" s="367"/>
      <c r="U523" s="367"/>
      <c r="V523" s="367"/>
      <c r="W523" s="367"/>
      <c r="X523" s="367"/>
      <c r="Y523" s="367"/>
      <c r="Z523" s="367"/>
      <c r="AA523" s="367"/>
      <c r="AB523" s="367"/>
    </row>
    <row r="524" spans="1:28" ht="16.5" customHeight="1" x14ac:dyDescent="0.4">
      <c r="B524" s="274">
        <v>6</v>
      </c>
      <c r="C524" s="460">
        <v>50</v>
      </c>
      <c r="D524" s="334">
        <v>0</v>
      </c>
      <c r="E524" s="334">
        <f t="shared" si="56"/>
        <v>0</v>
      </c>
      <c r="F524" s="461">
        <f t="shared" si="57"/>
        <v>0.02</v>
      </c>
      <c r="G524" s="462">
        <f t="shared" si="58"/>
        <v>0</v>
      </c>
      <c r="H524" s="367"/>
      <c r="I524" s="367"/>
      <c r="J524" s="367"/>
      <c r="K524" s="367"/>
      <c r="L524" s="367"/>
      <c r="M524" s="367"/>
      <c r="N524" s="367"/>
      <c r="O524" s="367"/>
      <c r="P524" s="367"/>
      <c r="Q524" s="367"/>
      <c r="R524" s="367"/>
      <c r="S524" s="367"/>
      <c r="T524" s="367"/>
      <c r="U524" s="367"/>
      <c r="V524" s="367"/>
      <c r="W524" s="367"/>
      <c r="X524" s="367"/>
      <c r="Y524" s="367"/>
      <c r="Z524" s="367"/>
      <c r="AA524" s="367"/>
      <c r="AB524" s="367"/>
    </row>
    <row r="525" spans="1:28" ht="16.5" customHeight="1" x14ac:dyDescent="0.4">
      <c r="B525" s="274">
        <v>7</v>
      </c>
      <c r="C525" s="460">
        <v>50</v>
      </c>
      <c r="D525" s="334">
        <v>0</v>
      </c>
      <c r="E525" s="334">
        <f t="shared" si="56"/>
        <v>0</v>
      </c>
      <c r="F525" s="461">
        <f t="shared" si="57"/>
        <v>0.02</v>
      </c>
      <c r="G525" s="462">
        <f t="shared" si="58"/>
        <v>0</v>
      </c>
      <c r="H525" s="367"/>
      <c r="I525" s="367"/>
      <c r="J525" s="367"/>
      <c r="K525" s="367"/>
      <c r="L525" s="367"/>
      <c r="M525" s="367"/>
      <c r="N525" s="367"/>
      <c r="O525" s="367"/>
      <c r="P525" s="367"/>
      <c r="Q525" s="367"/>
      <c r="R525" s="367"/>
      <c r="S525" s="367"/>
      <c r="T525" s="367"/>
      <c r="U525" s="367"/>
      <c r="V525" s="367"/>
      <c r="W525" s="367"/>
      <c r="X525" s="367"/>
      <c r="Y525" s="367"/>
      <c r="Z525" s="367"/>
      <c r="AA525" s="367"/>
      <c r="AB525" s="367"/>
    </row>
    <row r="526" spans="1:28" ht="16.5" customHeight="1" x14ac:dyDescent="0.4">
      <c r="B526" s="274">
        <v>8</v>
      </c>
      <c r="C526" s="460">
        <v>50</v>
      </c>
      <c r="D526" s="334">
        <v>0</v>
      </c>
      <c r="E526" s="334">
        <f t="shared" si="56"/>
        <v>0</v>
      </c>
      <c r="F526" s="461">
        <f t="shared" si="57"/>
        <v>0.02</v>
      </c>
      <c r="G526" s="462">
        <f t="shared" si="58"/>
        <v>0</v>
      </c>
      <c r="H526" s="367"/>
      <c r="I526" s="367"/>
      <c r="J526" s="367"/>
      <c r="K526" s="367"/>
      <c r="L526" s="367"/>
      <c r="M526" s="367"/>
      <c r="N526" s="367"/>
      <c r="O526" s="367"/>
      <c r="P526" s="367"/>
      <c r="Q526" s="367"/>
      <c r="R526" s="367"/>
      <c r="S526" s="367"/>
      <c r="T526" s="367"/>
      <c r="U526" s="367"/>
      <c r="V526" s="367"/>
      <c r="W526" s="367"/>
      <c r="X526" s="367"/>
      <c r="Y526" s="367"/>
      <c r="Z526" s="367"/>
      <c r="AA526" s="367"/>
      <c r="AB526" s="367"/>
    </row>
    <row r="527" spans="1:28" ht="16.5" customHeight="1" x14ac:dyDescent="0.4">
      <c r="B527" s="274">
        <v>9</v>
      </c>
      <c r="C527" s="460">
        <v>50</v>
      </c>
      <c r="D527" s="334">
        <v>0</v>
      </c>
      <c r="E527" s="334">
        <f t="shared" si="56"/>
        <v>0</v>
      </c>
      <c r="F527" s="461">
        <f t="shared" si="57"/>
        <v>0.02</v>
      </c>
      <c r="G527" s="462">
        <f t="shared" si="58"/>
        <v>0</v>
      </c>
      <c r="H527" s="367"/>
      <c r="I527" s="367"/>
      <c r="J527" s="367"/>
      <c r="K527" s="367"/>
      <c r="L527" s="367"/>
      <c r="M527" s="367"/>
      <c r="N527" s="367"/>
      <c r="O527" s="367"/>
      <c r="P527" s="367"/>
      <c r="Q527" s="367"/>
      <c r="R527" s="367"/>
      <c r="S527" s="367"/>
      <c r="T527" s="367"/>
      <c r="U527" s="367"/>
      <c r="V527" s="367"/>
      <c r="W527" s="367"/>
      <c r="X527" s="367"/>
      <c r="Y527" s="367"/>
      <c r="Z527" s="367"/>
      <c r="AA527" s="367"/>
      <c r="AB527" s="367"/>
    </row>
    <row r="528" spans="1:28" ht="16.5" customHeight="1" x14ac:dyDescent="0.4">
      <c r="B528" s="274">
        <v>10</v>
      </c>
      <c r="C528" s="460">
        <v>50</v>
      </c>
      <c r="D528" s="334">
        <v>0</v>
      </c>
      <c r="E528" s="334">
        <f t="shared" si="56"/>
        <v>0</v>
      </c>
      <c r="F528" s="461">
        <f t="shared" si="57"/>
        <v>0.02</v>
      </c>
      <c r="G528" s="462">
        <f t="shared" si="58"/>
        <v>0</v>
      </c>
      <c r="H528" s="367"/>
      <c r="I528" s="367"/>
      <c r="J528" s="367"/>
      <c r="K528" s="367"/>
      <c r="L528" s="367"/>
      <c r="M528" s="367"/>
      <c r="N528" s="367"/>
      <c r="O528" s="367"/>
      <c r="P528" s="367"/>
      <c r="Q528" s="367"/>
      <c r="R528" s="367"/>
      <c r="S528" s="367"/>
      <c r="T528" s="367"/>
      <c r="U528" s="367"/>
      <c r="V528" s="367"/>
      <c r="W528" s="367"/>
      <c r="X528" s="367"/>
      <c r="Y528" s="367"/>
      <c r="Z528" s="367"/>
      <c r="AA528" s="367"/>
      <c r="AB528" s="367"/>
    </row>
    <row r="529" spans="2:28" ht="16.5" customHeight="1" x14ac:dyDescent="0.4">
      <c r="B529" s="274">
        <v>11</v>
      </c>
      <c r="C529" s="460">
        <v>50</v>
      </c>
      <c r="D529" s="334">
        <v>0</v>
      </c>
      <c r="E529" s="334">
        <f t="shared" si="56"/>
        <v>0</v>
      </c>
      <c r="F529" s="461">
        <f t="shared" si="57"/>
        <v>0.02</v>
      </c>
      <c r="G529" s="462">
        <f t="shared" si="58"/>
        <v>0</v>
      </c>
      <c r="H529" s="367"/>
      <c r="I529" s="367"/>
      <c r="J529" s="367"/>
      <c r="K529" s="367"/>
      <c r="L529" s="367"/>
      <c r="M529" s="367"/>
      <c r="N529" s="367"/>
      <c r="O529" s="367"/>
      <c r="P529" s="367"/>
      <c r="Q529" s="367"/>
      <c r="R529" s="367"/>
      <c r="S529" s="367"/>
      <c r="T529" s="367"/>
      <c r="U529" s="367"/>
      <c r="V529" s="367"/>
      <c r="W529" s="367"/>
      <c r="X529" s="367"/>
      <c r="Y529" s="367"/>
      <c r="Z529" s="367"/>
      <c r="AA529" s="367"/>
      <c r="AB529" s="367"/>
    </row>
    <row r="530" spans="2:28" ht="16.5" customHeight="1" x14ac:dyDescent="0.4">
      <c r="B530" s="274">
        <v>12</v>
      </c>
      <c r="C530" s="460">
        <v>50</v>
      </c>
      <c r="D530" s="334">
        <v>0</v>
      </c>
      <c r="E530" s="334">
        <f t="shared" si="56"/>
        <v>0</v>
      </c>
      <c r="F530" s="461">
        <f t="shared" si="57"/>
        <v>0.02</v>
      </c>
      <c r="G530" s="462">
        <f t="shared" si="58"/>
        <v>0</v>
      </c>
      <c r="H530" s="367"/>
      <c r="I530" s="367"/>
      <c r="J530" s="367"/>
      <c r="K530" s="367"/>
      <c r="L530" s="367"/>
      <c r="M530" s="367"/>
      <c r="N530" s="367"/>
      <c r="O530" s="367"/>
      <c r="P530" s="367"/>
      <c r="Q530" s="367"/>
      <c r="R530" s="367"/>
      <c r="S530" s="367"/>
      <c r="T530" s="367"/>
      <c r="U530" s="367"/>
      <c r="V530" s="367"/>
      <c r="W530" s="367"/>
      <c r="X530" s="367"/>
      <c r="Y530" s="367"/>
      <c r="Z530" s="367"/>
      <c r="AA530" s="367"/>
      <c r="AB530" s="367"/>
    </row>
    <row r="531" spans="2:28" ht="16.5" customHeight="1" x14ac:dyDescent="0.4">
      <c r="B531" s="274">
        <v>13</v>
      </c>
      <c r="C531" s="460">
        <v>50</v>
      </c>
      <c r="D531" s="334">
        <v>0</v>
      </c>
      <c r="E531" s="334">
        <f t="shared" si="56"/>
        <v>0</v>
      </c>
      <c r="F531" s="461">
        <f t="shared" si="57"/>
        <v>0.02</v>
      </c>
      <c r="G531" s="462">
        <f t="shared" si="58"/>
        <v>0</v>
      </c>
      <c r="H531" s="367"/>
      <c r="I531" s="367"/>
      <c r="J531" s="367"/>
      <c r="K531" s="367"/>
      <c r="L531" s="367"/>
      <c r="M531" s="367"/>
      <c r="N531" s="367"/>
      <c r="O531" s="367"/>
      <c r="P531" s="367"/>
      <c r="Q531" s="367"/>
      <c r="R531" s="367"/>
      <c r="S531" s="367"/>
      <c r="T531" s="367"/>
      <c r="U531" s="367"/>
      <c r="V531" s="367"/>
      <c r="W531" s="367"/>
      <c r="X531" s="367"/>
      <c r="Y531" s="367"/>
      <c r="Z531" s="367"/>
      <c r="AA531" s="367"/>
      <c r="AB531" s="367"/>
    </row>
    <row r="532" spans="2:28" ht="16.5" customHeight="1" x14ac:dyDescent="0.4">
      <c r="B532" s="274">
        <v>14</v>
      </c>
      <c r="C532" s="460">
        <v>50</v>
      </c>
      <c r="D532" s="334">
        <v>0</v>
      </c>
      <c r="E532" s="334">
        <f t="shared" si="56"/>
        <v>0</v>
      </c>
      <c r="F532" s="461">
        <f t="shared" si="57"/>
        <v>0.02</v>
      </c>
      <c r="G532" s="462">
        <f t="shared" si="58"/>
        <v>0</v>
      </c>
      <c r="H532" s="367"/>
      <c r="I532" s="367"/>
      <c r="J532" s="367"/>
      <c r="K532" s="367"/>
      <c r="L532" s="367"/>
      <c r="M532" s="367"/>
      <c r="N532" s="367"/>
      <c r="O532" s="367"/>
      <c r="P532" s="367"/>
      <c r="Q532" s="367"/>
      <c r="R532" s="367"/>
      <c r="S532" s="367"/>
      <c r="T532" s="367"/>
      <c r="U532" s="367"/>
      <c r="V532" s="367"/>
      <c r="W532" s="367"/>
      <c r="X532" s="367"/>
      <c r="Y532" s="367"/>
      <c r="Z532" s="367"/>
      <c r="AA532" s="367"/>
      <c r="AB532" s="367"/>
    </row>
    <row r="533" spans="2:28" ht="16.5" customHeight="1" x14ac:dyDescent="0.4">
      <c r="B533" s="274">
        <v>15</v>
      </c>
      <c r="C533" s="460">
        <v>50</v>
      </c>
      <c r="D533" s="334">
        <v>0</v>
      </c>
      <c r="E533" s="334">
        <f t="shared" si="56"/>
        <v>0</v>
      </c>
      <c r="F533" s="461">
        <f t="shared" si="57"/>
        <v>0.02</v>
      </c>
      <c r="G533" s="462">
        <f t="shared" si="58"/>
        <v>0</v>
      </c>
      <c r="H533" s="367"/>
      <c r="I533" s="367"/>
      <c r="J533" s="367"/>
      <c r="K533" s="367"/>
      <c r="L533" s="367"/>
      <c r="M533" s="367"/>
      <c r="N533" s="367"/>
      <c r="O533" s="367"/>
      <c r="P533" s="367"/>
      <c r="Q533" s="367"/>
      <c r="R533" s="367"/>
      <c r="S533" s="367"/>
      <c r="T533" s="367"/>
      <c r="U533" s="367"/>
      <c r="V533" s="367"/>
      <c r="W533" s="367"/>
      <c r="X533" s="367"/>
      <c r="Y533" s="367"/>
      <c r="Z533" s="367"/>
      <c r="AA533" s="367"/>
      <c r="AB533" s="367"/>
    </row>
    <row r="534" spans="2:28" ht="16.5" customHeight="1" x14ac:dyDescent="0.4">
      <c r="B534" s="274">
        <v>16</v>
      </c>
      <c r="C534" s="460">
        <v>50</v>
      </c>
      <c r="D534" s="334">
        <v>0</v>
      </c>
      <c r="E534" s="334">
        <f t="shared" si="56"/>
        <v>0</v>
      </c>
      <c r="F534" s="461">
        <f t="shared" si="57"/>
        <v>0.02</v>
      </c>
      <c r="G534" s="462">
        <f t="shared" si="58"/>
        <v>0</v>
      </c>
      <c r="H534" s="367"/>
      <c r="I534" s="367"/>
      <c r="J534" s="367"/>
      <c r="K534" s="367"/>
      <c r="L534" s="367"/>
      <c r="M534" s="367"/>
      <c r="N534" s="367"/>
      <c r="O534" s="367"/>
      <c r="P534" s="367"/>
      <c r="Q534" s="367"/>
      <c r="R534" s="367"/>
      <c r="S534" s="367"/>
      <c r="T534" s="367"/>
      <c r="U534" s="367"/>
      <c r="V534" s="367"/>
      <c r="W534" s="367"/>
      <c r="X534" s="367"/>
      <c r="Y534" s="367"/>
      <c r="Z534" s="367"/>
      <c r="AA534" s="367"/>
      <c r="AB534" s="367"/>
    </row>
    <row r="535" spans="2:28" ht="16.5" customHeight="1" x14ac:dyDescent="0.4">
      <c r="B535" s="274">
        <v>17</v>
      </c>
      <c r="C535" s="460">
        <v>50</v>
      </c>
      <c r="D535" s="334">
        <v>0</v>
      </c>
      <c r="E535" s="334">
        <f t="shared" si="56"/>
        <v>0</v>
      </c>
      <c r="F535" s="461">
        <f t="shared" si="57"/>
        <v>0.02</v>
      </c>
      <c r="G535" s="462">
        <f t="shared" si="58"/>
        <v>0</v>
      </c>
      <c r="H535" s="367"/>
      <c r="I535" s="367"/>
      <c r="J535" s="367"/>
      <c r="K535" s="367"/>
      <c r="L535" s="367"/>
      <c r="M535" s="367"/>
      <c r="N535" s="367"/>
      <c r="O535" s="367"/>
      <c r="P535" s="367"/>
      <c r="Q535" s="367"/>
      <c r="R535" s="367"/>
      <c r="S535" s="367"/>
      <c r="T535" s="367"/>
      <c r="U535" s="367"/>
      <c r="V535" s="367"/>
      <c r="W535" s="367"/>
      <c r="X535" s="367"/>
      <c r="Y535" s="367"/>
      <c r="Z535" s="367"/>
      <c r="AA535" s="367"/>
      <c r="AB535" s="367"/>
    </row>
    <row r="536" spans="2:28" ht="16.5" customHeight="1" x14ac:dyDescent="0.4">
      <c r="B536" s="274">
        <v>18</v>
      </c>
      <c r="C536" s="460">
        <v>50</v>
      </c>
      <c r="D536" s="334">
        <v>0</v>
      </c>
      <c r="E536" s="334">
        <f t="shared" si="56"/>
        <v>0</v>
      </c>
      <c r="F536" s="461">
        <f t="shared" si="57"/>
        <v>0.02</v>
      </c>
      <c r="G536" s="462">
        <f t="shared" si="58"/>
        <v>0</v>
      </c>
      <c r="H536" s="367"/>
      <c r="I536" s="367"/>
      <c r="J536" s="367"/>
      <c r="K536" s="367"/>
      <c r="L536" s="367"/>
      <c r="M536" s="367"/>
      <c r="N536" s="367"/>
      <c r="O536" s="367"/>
      <c r="P536" s="367"/>
      <c r="Q536" s="367"/>
      <c r="R536" s="367"/>
      <c r="S536" s="367"/>
      <c r="T536" s="367"/>
      <c r="U536" s="367"/>
      <c r="V536" s="367"/>
      <c r="W536" s="367"/>
      <c r="X536" s="367"/>
      <c r="Y536" s="367"/>
      <c r="Z536" s="367"/>
      <c r="AA536" s="367"/>
      <c r="AB536" s="367"/>
    </row>
    <row r="537" spans="2:28" ht="16.5" customHeight="1" x14ac:dyDescent="0.4">
      <c r="B537" s="274">
        <v>19</v>
      </c>
      <c r="C537" s="460">
        <v>50</v>
      </c>
      <c r="D537" s="334">
        <v>0</v>
      </c>
      <c r="E537" s="334">
        <f t="shared" si="56"/>
        <v>0</v>
      </c>
      <c r="F537" s="461">
        <f t="shared" si="57"/>
        <v>0.02</v>
      </c>
      <c r="G537" s="462">
        <f t="shared" si="58"/>
        <v>0</v>
      </c>
      <c r="H537" s="367"/>
      <c r="I537" s="367"/>
      <c r="J537" s="367"/>
      <c r="K537" s="367"/>
      <c r="L537" s="367"/>
      <c r="M537" s="367"/>
      <c r="N537" s="367"/>
      <c r="O537" s="367"/>
      <c r="P537" s="367"/>
      <c r="Q537" s="367"/>
      <c r="R537" s="367"/>
      <c r="S537" s="367"/>
      <c r="T537" s="367"/>
      <c r="U537" s="367"/>
      <c r="V537" s="367"/>
      <c r="W537" s="367"/>
      <c r="X537" s="367"/>
      <c r="Y537" s="367"/>
      <c r="Z537" s="367"/>
      <c r="AA537" s="367"/>
      <c r="AB537" s="367"/>
    </row>
    <row r="538" spans="2:28" ht="16.5" customHeight="1" x14ac:dyDescent="0.4">
      <c r="B538" s="274">
        <v>20</v>
      </c>
      <c r="C538" s="460">
        <v>50</v>
      </c>
      <c r="D538" s="334">
        <v>0</v>
      </c>
      <c r="E538" s="334">
        <f t="shared" si="56"/>
        <v>0</v>
      </c>
      <c r="F538" s="461">
        <f t="shared" si="57"/>
        <v>0.02</v>
      </c>
      <c r="G538" s="462">
        <f t="shared" si="58"/>
        <v>0</v>
      </c>
      <c r="H538" s="367"/>
      <c r="I538" s="367"/>
      <c r="J538" s="367"/>
      <c r="K538" s="367"/>
      <c r="L538" s="367"/>
      <c r="M538" s="367"/>
      <c r="N538" s="367"/>
      <c r="O538" s="367"/>
      <c r="P538" s="367"/>
      <c r="Q538" s="367"/>
      <c r="R538" s="367"/>
      <c r="S538" s="367"/>
      <c r="T538" s="367"/>
      <c r="U538" s="367"/>
      <c r="V538" s="367"/>
      <c r="W538" s="367"/>
      <c r="X538" s="367"/>
      <c r="Y538" s="367"/>
      <c r="Z538" s="367"/>
      <c r="AA538" s="367"/>
      <c r="AB538" s="367"/>
    </row>
    <row r="539" spans="2:28" ht="16.5" customHeight="1" x14ac:dyDescent="0.4">
      <c r="B539" s="274">
        <v>21</v>
      </c>
      <c r="C539" s="460">
        <v>50</v>
      </c>
      <c r="D539" s="334">
        <v>0</v>
      </c>
      <c r="E539" s="334">
        <f t="shared" si="56"/>
        <v>0</v>
      </c>
      <c r="F539" s="461">
        <f t="shared" si="57"/>
        <v>0.02</v>
      </c>
      <c r="G539" s="462">
        <f t="shared" si="58"/>
        <v>0</v>
      </c>
      <c r="H539" s="367"/>
      <c r="I539" s="367"/>
      <c r="J539" s="367"/>
      <c r="K539" s="367"/>
      <c r="L539" s="367"/>
      <c r="M539" s="367"/>
      <c r="N539" s="367"/>
      <c r="O539" s="367"/>
      <c r="P539" s="367"/>
      <c r="Q539" s="367"/>
      <c r="R539" s="367"/>
      <c r="S539" s="367"/>
      <c r="T539" s="367"/>
      <c r="U539" s="367"/>
      <c r="V539" s="367"/>
      <c r="W539" s="367"/>
      <c r="X539" s="367"/>
      <c r="Y539" s="367"/>
      <c r="Z539" s="367"/>
      <c r="AA539" s="367"/>
      <c r="AB539" s="367"/>
    </row>
    <row r="540" spans="2:28" ht="16.5" customHeight="1" x14ac:dyDescent="0.4">
      <c r="B540" s="274">
        <v>22</v>
      </c>
      <c r="C540" s="460">
        <v>50</v>
      </c>
      <c r="D540" s="334">
        <v>0</v>
      </c>
      <c r="E540" s="334">
        <f t="shared" si="56"/>
        <v>0</v>
      </c>
      <c r="F540" s="461">
        <f t="shared" si="57"/>
        <v>0.02</v>
      </c>
      <c r="G540" s="462">
        <f t="shared" si="58"/>
        <v>0</v>
      </c>
      <c r="H540" s="367"/>
      <c r="I540" s="367"/>
      <c r="J540" s="367"/>
      <c r="K540" s="367"/>
      <c r="L540" s="367"/>
      <c r="M540" s="367"/>
      <c r="N540" s="367"/>
      <c r="O540" s="367"/>
      <c r="P540" s="367"/>
      <c r="Q540" s="367"/>
      <c r="R540" s="367"/>
      <c r="S540" s="367"/>
      <c r="T540" s="367"/>
      <c r="U540" s="367"/>
      <c r="V540" s="367"/>
      <c r="W540" s="367"/>
      <c r="X540" s="367"/>
      <c r="Y540" s="367"/>
      <c r="Z540" s="367"/>
      <c r="AA540" s="367"/>
      <c r="AB540" s="367"/>
    </row>
    <row r="541" spans="2:28" ht="16.5" customHeight="1" x14ac:dyDescent="0.4">
      <c r="B541" s="457" t="s">
        <v>735</v>
      </c>
      <c r="C541" s="375"/>
      <c r="D541" s="375"/>
      <c r="E541" s="375"/>
      <c r="F541" s="375"/>
      <c r="G541" s="375"/>
      <c r="H541" s="367"/>
      <c r="I541" s="367"/>
      <c r="J541" s="367"/>
      <c r="K541" s="367"/>
      <c r="L541" s="367"/>
      <c r="M541" s="367"/>
      <c r="N541" s="367"/>
      <c r="O541" s="367"/>
      <c r="P541" s="367"/>
      <c r="Q541" s="367"/>
      <c r="R541" s="367"/>
      <c r="S541" s="367"/>
      <c r="T541" s="367"/>
      <c r="U541" s="367"/>
      <c r="V541" s="367"/>
      <c r="W541" s="367"/>
      <c r="X541" s="367"/>
      <c r="Y541" s="367"/>
      <c r="Z541" s="367"/>
      <c r="AA541" s="367"/>
      <c r="AB541" s="367"/>
    </row>
    <row r="542" spans="2:28" ht="16.5" customHeight="1" x14ac:dyDescent="0.4">
      <c r="B542" s="457" t="s">
        <v>736</v>
      </c>
      <c r="C542" s="375"/>
      <c r="D542" s="375"/>
      <c r="E542" s="375"/>
      <c r="F542" s="375"/>
      <c r="G542" s="375"/>
      <c r="H542" s="367"/>
      <c r="I542" s="367"/>
      <c r="J542" s="367"/>
      <c r="K542" s="367"/>
      <c r="L542" s="367"/>
      <c r="M542" s="367"/>
      <c r="N542" s="367"/>
      <c r="O542" s="367"/>
      <c r="P542" s="367"/>
      <c r="Q542" s="367"/>
      <c r="R542" s="367"/>
      <c r="S542" s="367"/>
      <c r="T542" s="367"/>
      <c r="U542" s="367"/>
      <c r="V542" s="367"/>
      <c r="W542" s="367"/>
      <c r="X542" s="367"/>
      <c r="Y542" s="367"/>
      <c r="Z542" s="367"/>
      <c r="AA542" s="367"/>
      <c r="AB542" s="367"/>
    </row>
    <row r="543" spans="2:28" ht="16.5" customHeight="1" x14ac:dyDescent="0.4">
      <c r="H543" s="66"/>
      <c r="I543" s="66"/>
      <c r="J543" s="66"/>
      <c r="K543" s="66"/>
    </row>
    <row r="544" spans="2:28" ht="16.5" customHeight="1" x14ac:dyDescent="0.4">
      <c r="B544" s="453"/>
      <c r="C544" s="454"/>
      <c r="D544" s="464"/>
      <c r="E544" s="464"/>
      <c r="F544" s="464"/>
      <c r="G544" s="455"/>
      <c r="H544" s="454"/>
      <c r="I544" s="454"/>
      <c r="J544" s="454"/>
      <c r="K544" s="456"/>
      <c r="L544" s="456"/>
      <c r="M544" s="456"/>
      <c r="N544" s="456"/>
      <c r="O544" s="456"/>
      <c r="P544" s="454"/>
      <c r="Q544" s="456"/>
      <c r="R544" s="456"/>
      <c r="S544" s="456"/>
      <c r="T544" s="456"/>
      <c r="U544" s="454"/>
      <c r="V544" s="454"/>
      <c r="W544" s="454"/>
      <c r="X544" s="454"/>
      <c r="Y544" s="454"/>
      <c r="Z544" s="454"/>
      <c r="AA544" s="454"/>
      <c r="AB544" s="454"/>
    </row>
    <row r="546" spans="1:28" ht="16.5" customHeight="1" x14ac:dyDescent="0.4">
      <c r="AB546" s="445" t="s">
        <v>766</v>
      </c>
    </row>
    <row r="547" spans="1:28" ht="16.5" customHeight="1" x14ac:dyDescent="0.4">
      <c r="A547" s="39">
        <v>20</v>
      </c>
      <c r="B547" s="447" t="s">
        <v>682</v>
      </c>
      <c r="C547" s="447" t="s">
        <v>1</v>
      </c>
      <c r="D547" s="448" t="s">
        <v>408</v>
      </c>
      <c r="E547" s="448" t="s">
        <v>643</v>
      </c>
      <c r="F547" s="459" t="s">
        <v>680</v>
      </c>
      <c r="G547" s="300" t="s">
        <v>681</v>
      </c>
      <c r="H547" s="300">
        <v>3</v>
      </c>
      <c r="I547" s="300">
        <v>4</v>
      </c>
      <c r="J547" s="300">
        <v>5</v>
      </c>
      <c r="K547" s="300">
        <v>6</v>
      </c>
      <c r="L547" s="300">
        <v>7</v>
      </c>
      <c r="M547" s="300">
        <v>8</v>
      </c>
      <c r="N547" s="300">
        <v>9</v>
      </c>
      <c r="O547" s="300">
        <v>10</v>
      </c>
      <c r="P547" s="300">
        <v>11</v>
      </c>
      <c r="Q547" s="300">
        <v>12</v>
      </c>
      <c r="R547" s="300">
        <v>13</v>
      </c>
      <c r="S547" s="300">
        <v>14</v>
      </c>
      <c r="T547" s="300">
        <v>15</v>
      </c>
      <c r="U547" s="300">
        <v>16</v>
      </c>
      <c r="V547" s="300">
        <v>17</v>
      </c>
      <c r="W547" s="300">
        <v>18</v>
      </c>
      <c r="X547" s="300">
        <v>19</v>
      </c>
      <c r="Y547" s="300">
        <v>20</v>
      </c>
      <c r="Z547" s="300">
        <v>21</v>
      </c>
      <c r="AA547" s="300">
        <v>22</v>
      </c>
      <c r="AB547" s="438" t="s">
        <v>767</v>
      </c>
    </row>
    <row r="548" spans="1:28" ht="16.5" customHeight="1" x14ac:dyDescent="0.4">
      <c r="B548" s="274">
        <v>3</v>
      </c>
      <c r="C548" s="460">
        <v>60</v>
      </c>
      <c r="D548" s="334">
        <f t="array" ref="D548:D567">TRANSPOSE(C25:V25)</f>
        <v>0</v>
      </c>
      <c r="E548" s="334">
        <f t="shared" ref="E548:E567" si="59">ROUNDDOWN($C$32*D548,0)</f>
        <v>0</v>
      </c>
      <c r="F548" s="461">
        <f t="shared" ref="F548:F567" si="60">ROUNDUP(1/C548,3)</f>
        <v>1.7000000000000001E-2</v>
      </c>
      <c r="G548" s="462">
        <f>ROUND(E548*F548,0)</f>
        <v>0</v>
      </c>
      <c r="H548" s="367"/>
      <c r="I548" s="367"/>
      <c r="J548" s="367"/>
      <c r="K548" s="367"/>
      <c r="L548" s="367"/>
      <c r="M548" s="367"/>
      <c r="N548" s="367"/>
      <c r="O548" s="367"/>
      <c r="P548" s="367"/>
      <c r="Q548" s="367"/>
      <c r="R548" s="367"/>
      <c r="S548" s="367"/>
      <c r="T548" s="367"/>
      <c r="U548" s="367"/>
      <c r="V548" s="367"/>
      <c r="W548" s="367"/>
      <c r="X548" s="367"/>
      <c r="Y548" s="367"/>
      <c r="Z548" s="367"/>
      <c r="AA548" s="367"/>
      <c r="AB548" s="367"/>
    </row>
    <row r="549" spans="1:28" ht="16.5" customHeight="1" x14ac:dyDescent="0.4">
      <c r="B549" s="274">
        <v>4</v>
      </c>
      <c r="C549" s="460">
        <v>60</v>
      </c>
      <c r="D549" s="334">
        <v>0</v>
      </c>
      <c r="E549" s="334">
        <f t="shared" si="59"/>
        <v>0</v>
      </c>
      <c r="F549" s="461">
        <f t="shared" si="60"/>
        <v>1.7000000000000001E-2</v>
      </c>
      <c r="G549" s="462">
        <f t="shared" ref="G549:G567" si="61">ROUND(E549*F549,0)</f>
        <v>0</v>
      </c>
      <c r="H549" s="367"/>
      <c r="I549" s="367"/>
      <c r="J549" s="367"/>
      <c r="K549" s="367"/>
      <c r="L549" s="367"/>
      <c r="M549" s="367"/>
      <c r="N549" s="367"/>
      <c r="O549" s="367"/>
      <c r="P549" s="367"/>
      <c r="Q549" s="367"/>
      <c r="R549" s="367"/>
      <c r="S549" s="367"/>
      <c r="T549" s="367"/>
      <c r="U549" s="367"/>
      <c r="V549" s="367"/>
      <c r="W549" s="367"/>
      <c r="X549" s="367"/>
      <c r="Y549" s="367"/>
      <c r="Z549" s="367"/>
      <c r="AA549" s="367"/>
      <c r="AB549" s="367"/>
    </row>
    <row r="550" spans="1:28" ht="16.5" customHeight="1" x14ac:dyDescent="0.4">
      <c r="B550" s="274">
        <v>5</v>
      </c>
      <c r="C550" s="460">
        <v>60</v>
      </c>
      <c r="D550" s="334">
        <v>0</v>
      </c>
      <c r="E550" s="334">
        <f t="shared" si="59"/>
        <v>0</v>
      </c>
      <c r="F550" s="461">
        <f t="shared" si="60"/>
        <v>1.7000000000000001E-2</v>
      </c>
      <c r="G550" s="462">
        <f t="shared" si="61"/>
        <v>0</v>
      </c>
      <c r="H550" s="367"/>
      <c r="I550" s="367"/>
      <c r="J550" s="367"/>
      <c r="K550" s="367"/>
      <c r="L550" s="367"/>
      <c r="M550" s="367"/>
      <c r="N550" s="367"/>
      <c r="O550" s="367"/>
      <c r="P550" s="367"/>
      <c r="Q550" s="367"/>
      <c r="R550" s="367"/>
      <c r="S550" s="367"/>
      <c r="T550" s="367"/>
      <c r="U550" s="367"/>
      <c r="V550" s="367"/>
      <c r="W550" s="367"/>
      <c r="X550" s="367"/>
      <c r="Y550" s="367"/>
      <c r="Z550" s="367"/>
      <c r="AA550" s="367"/>
      <c r="AB550" s="367"/>
    </row>
    <row r="551" spans="1:28" ht="16.5" customHeight="1" x14ac:dyDescent="0.4">
      <c r="B551" s="274">
        <v>6</v>
      </c>
      <c r="C551" s="460">
        <v>60</v>
      </c>
      <c r="D551" s="334">
        <v>0</v>
      </c>
      <c r="E551" s="334">
        <f t="shared" si="59"/>
        <v>0</v>
      </c>
      <c r="F551" s="461">
        <f t="shared" si="60"/>
        <v>1.7000000000000001E-2</v>
      </c>
      <c r="G551" s="462">
        <f t="shared" si="61"/>
        <v>0</v>
      </c>
      <c r="H551" s="367"/>
      <c r="I551" s="367"/>
      <c r="J551" s="367"/>
      <c r="K551" s="367"/>
      <c r="L551" s="367"/>
      <c r="M551" s="367"/>
      <c r="N551" s="367"/>
      <c r="O551" s="367"/>
      <c r="P551" s="367"/>
      <c r="Q551" s="367"/>
      <c r="R551" s="367"/>
      <c r="S551" s="367"/>
      <c r="T551" s="367"/>
      <c r="U551" s="367"/>
      <c r="V551" s="367"/>
      <c r="W551" s="367"/>
      <c r="X551" s="367"/>
      <c r="Y551" s="367"/>
      <c r="Z551" s="367"/>
      <c r="AA551" s="367"/>
      <c r="AB551" s="367"/>
    </row>
    <row r="552" spans="1:28" ht="16.5" customHeight="1" x14ac:dyDescent="0.4">
      <c r="B552" s="274">
        <v>7</v>
      </c>
      <c r="C552" s="460">
        <v>60</v>
      </c>
      <c r="D552" s="334">
        <v>0</v>
      </c>
      <c r="E552" s="334">
        <f t="shared" si="59"/>
        <v>0</v>
      </c>
      <c r="F552" s="461">
        <f t="shared" si="60"/>
        <v>1.7000000000000001E-2</v>
      </c>
      <c r="G552" s="462">
        <f t="shared" si="61"/>
        <v>0</v>
      </c>
      <c r="H552" s="367"/>
      <c r="I552" s="367"/>
      <c r="J552" s="367"/>
      <c r="K552" s="367"/>
      <c r="L552" s="367"/>
      <c r="M552" s="367"/>
      <c r="N552" s="367"/>
      <c r="O552" s="367"/>
      <c r="P552" s="367"/>
      <c r="Q552" s="367"/>
      <c r="R552" s="367"/>
      <c r="S552" s="367"/>
      <c r="T552" s="367"/>
      <c r="U552" s="367"/>
      <c r="V552" s="367"/>
      <c r="W552" s="367"/>
      <c r="X552" s="367"/>
      <c r="Y552" s="367"/>
      <c r="Z552" s="367"/>
      <c r="AA552" s="367"/>
      <c r="AB552" s="367"/>
    </row>
    <row r="553" spans="1:28" ht="16.5" customHeight="1" x14ac:dyDescent="0.4">
      <c r="B553" s="274">
        <v>8</v>
      </c>
      <c r="C553" s="460">
        <v>60</v>
      </c>
      <c r="D553" s="334">
        <v>0</v>
      </c>
      <c r="E553" s="334">
        <f t="shared" si="59"/>
        <v>0</v>
      </c>
      <c r="F553" s="461">
        <f t="shared" si="60"/>
        <v>1.7000000000000001E-2</v>
      </c>
      <c r="G553" s="462">
        <f t="shared" si="61"/>
        <v>0</v>
      </c>
      <c r="H553" s="367"/>
      <c r="I553" s="367"/>
      <c r="J553" s="367"/>
      <c r="K553" s="367"/>
      <c r="L553" s="367"/>
      <c r="M553" s="367"/>
      <c r="N553" s="367"/>
      <c r="O553" s="367"/>
      <c r="P553" s="367"/>
      <c r="Q553" s="367"/>
      <c r="R553" s="367"/>
      <c r="S553" s="367"/>
      <c r="T553" s="367"/>
      <c r="U553" s="367"/>
      <c r="V553" s="367"/>
      <c r="W553" s="367"/>
      <c r="X553" s="367"/>
      <c r="Y553" s="367"/>
      <c r="Z553" s="367"/>
      <c r="AA553" s="367"/>
      <c r="AB553" s="367"/>
    </row>
    <row r="554" spans="1:28" ht="16.5" customHeight="1" x14ac:dyDescent="0.4">
      <c r="B554" s="274">
        <v>9</v>
      </c>
      <c r="C554" s="460">
        <v>60</v>
      </c>
      <c r="D554" s="334">
        <v>0</v>
      </c>
      <c r="E554" s="334">
        <f t="shared" si="59"/>
        <v>0</v>
      </c>
      <c r="F554" s="461">
        <f t="shared" si="60"/>
        <v>1.7000000000000001E-2</v>
      </c>
      <c r="G554" s="462">
        <f t="shared" si="61"/>
        <v>0</v>
      </c>
      <c r="H554" s="367"/>
      <c r="I554" s="367"/>
      <c r="J554" s="367"/>
      <c r="K554" s="367"/>
      <c r="L554" s="367"/>
      <c r="M554" s="367"/>
      <c r="N554" s="367"/>
      <c r="O554" s="367"/>
      <c r="P554" s="367"/>
      <c r="Q554" s="367"/>
      <c r="R554" s="367"/>
      <c r="S554" s="367"/>
      <c r="T554" s="367"/>
      <c r="U554" s="367"/>
      <c r="V554" s="367"/>
      <c r="W554" s="367"/>
      <c r="X554" s="367"/>
      <c r="Y554" s="367"/>
      <c r="Z554" s="367"/>
      <c r="AA554" s="367"/>
      <c r="AB554" s="367"/>
    </row>
    <row r="555" spans="1:28" ht="16.5" customHeight="1" x14ac:dyDescent="0.4">
      <c r="B555" s="274">
        <v>10</v>
      </c>
      <c r="C555" s="460">
        <v>60</v>
      </c>
      <c r="D555" s="334">
        <v>0</v>
      </c>
      <c r="E555" s="334">
        <f t="shared" si="59"/>
        <v>0</v>
      </c>
      <c r="F555" s="461">
        <f t="shared" si="60"/>
        <v>1.7000000000000001E-2</v>
      </c>
      <c r="G555" s="462">
        <f t="shared" si="61"/>
        <v>0</v>
      </c>
      <c r="H555" s="367"/>
      <c r="I555" s="367"/>
      <c r="J555" s="367"/>
      <c r="K555" s="367"/>
      <c r="L555" s="367"/>
      <c r="M555" s="367"/>
      <c r="N555" s="367"/>
      <c r="O555" s="367"/>
      <c r="P555" s="367"/>
      <c r="Q555" s="367"/>
      <c r="R555" s="367"/>
      <c r="S555" s="367"/>
      <c r="T555" s="367"/>
      <c r="U555" s="367"/>
      <c r="V555" s="367"/>
      <c r="W555" s="367"/>
      <c r="X555" s="367"/>
      <c r="Y555" s="367"/>
      <c r="Z555" s="367"/>
      <c r="AA555" s="367"/>
      <c r="AB555" s="367"/>
    </row>
    <row r="556" spans="1:28" ht="16.5" customHeight="1" x14ac:dyDescent="0.4">
      <c r="B556" s="274">
        <v>11</v>
      </c>
      <c r="C556" s="460">
        <v>60</v>
      </c>
      <c r="D556" s="334">
        <v>0</v>
      </c>
      <c r="E556" s="334">
        <f t="shared" si="59"/>
        <v>0</v>
      </c>
      <c r="F556" s="461">
        <f t="shared" si="60"/>
        <v>1.7000000000000001E-2</v>
      </c>
      <c r="G556" s="462">
        <f t="shared" si="61"/>
        <v>0</v>
      </c>
      <c r="H556" s="367"/>
      <c r="I556" s="367"/>
      <c r="J556" s="367"/>
      <c r="K556" s="367"/>
      <c r="L556" s="367"/>
      <c r="M556" s="367"/>
      <c r="N556" s="367"/>
      <c r="O556" s="367"/>
      <c r="P556" s="367"/>
      <c r="Q556" s="367"/>
      <c r="R556" s="367"/>
      <c r="S556" s="367"/>
      <c r="T556" s="367"/>
      <c r="U556" s="367"/>
      <c r="V556" s="367"/>
      <c r="W556" s="367"/>
      <c r="X556" s="367"/>
      <c r="Y556" s="367"/>
      <c r="Z556" s="367"/>
      <c r="AA556" s="367"/>
      <c r="AB556" s="367"/>
    </row>
    <row r="557" spans="1:28" ht="16.5" customHeight="1" x14ac:dyDescent="0.4">
      <c r="B557" s="274">
        <v>12</v>
      </c>
      <c r="C557" s="460">
        <v>60</v>
      </c>
      <c r="D557" s="334">
        <v>0</v>
      </c>
      <c r="E557" s="334">
        <f t="shared" si="59"/>
        <v>0</v>
      </c>
      <c r="F557" s="461">
        <f t="shared" si="60"/>
        <v>1.7000000000000001E-2</v>
      </c>
      <c r="G557" s="462">
        <f t="shared" si="61"/>
        <v>0</v>
      </c>
      <c r="H557" s="367"/>
      <c r="I557" s="367"/>
      <c r="J557" s="367"/>
      <c r="K557" s="367"/>
      <c r="L557" s="367"/>
      <c r="M557" s="367"/>
      <c r="N557" s="367"/>
      <c r="O557" s="367"/>
      <c r="P557" s="367"/>
      <c r="Q557" s="367"/>
      <c r="R557" s="367"/>
      <c r="S557" s="367"/>
      <c r="T557" s="367"/>
      <c r="U557" s="367"/>
      <c r="V557" s="367"/>
      <c r="W557" s="367"/>
      <c r="X557" s="367"/>
      <c r="Y557" s="367"/>
      <c r="Z557" s="367"/>
      <c r="AA557" s="367"/>
      <c r="AB557" s="367"/>
    </row>
    <row r="558" spans="1:28" ht="16.5" customHeight="1" x14ac:dyDescent="0.4">
      <c r="B558" s="274">
        <v>13</v>
      </c>
      <c r="C558" s="460">
        <v>60</v>
      </c>
      <c r="D558" s="334">
        <v>0</v>
      </c>
      <c r="E558" s="334">
        <f t="shared" si="59"/>
        <v>0</v>
      </c>
      <c r="F558" s="461">
        <f t="shared" si="60"/>
        <v>1.7000000000000001E-2</v>
      </c>
      <c r="G558" s="462">
        <f t="shared" si="61"/>
        <v>0</v>
      </c>
      <c r="H558" s="367"/>
      <c r="I558" s="367"/>
      <c r="J558" s="367"/>
      <c r="K558" s="367"/>
      <c r="L558" s="367"/>
      <c r="M558" s="367"/>
      <c r="N558" s="367"/>
      <c r="O558" s="367"/>
      <c r="P558" s="367"/>
      <c r="Q558" s="367"/>
      <c r="R558" s="367"/>
      <c r="S558" s="367"/>
      <c r="T558" s="367"/>
      <c r="U558" s="367"/>
      <c r="V558" s="367"/>
      <c r="W558" s="367"/>
      <c r="X558" s="367"/>
      <c r="Y558" s="367"/>
      <c r="Z558" s="367"/>
      <c r="AA558" s="367"/>
      <c r="AB558" s="367"/>
    </row>
    <row r="559" spans="1:28" ht="16.5" customHeight="1" x14ac:dyDescent="0.4">
      <c r="B559" s="274">
        <v>14</v>
      </c>
      <c r="C559" s="460">
        <v>60</v>
      </c>
      <c r="D559" s="334">
        <v>0</v>
      </c>
      <c r="E559" s="334">
        <f t="shared" si="59"/>
        <v>0</v>
      </c>
      <c r="F559" s="461">
        <f t="shared" si="60"/>
        <v>1.7000000000000001E-2</v>
      </c>
      <c r="G559" s="462">
        <f t="shared" si="61"/>
        <v>0</v>
      </c>
      <c r="H559" s="367"/>
      <c r="I559" s="367"/>
      <c r="J559" s="367"/>
      <c r="K559" s="367"/>
      <c r="L559" s="367"/>
      <c r="M559" s="367"/>
      <c r="N559" s="367"/>
      <c r="O559" s="367"/>
      <c r="P559" s="367"/>
      <c r="Q559" s="367"/>
      <c r="R559" s="367"/>
      <c r="S559" s="367"/>
      <c r="T559" s="367"/>
      <c r="U559" s="367"/>
      <c r="V559" s="367"/>
      <c r="W559" s="367"/>
      <c r="X559" s="367"/>
      <c r="Y559" s="367"/>
      <c r="Z559" s="367"/>
      <c r="AA559" s="367"/>
      <c r="AB559" s="367"/>
    </row>
    <row r="560" spans="1:28" ht="16.5" customHeight="1" x14ac:dyDescent="0.4">
      <c r="B560" s="274">
        <v>15</v>
      </c>
      <c r="C560" s="460">
        <v>60</v>
      </c>
      <c r="D560" s="334">
        <v>0</v>
      </c>
      <c r="E560" s="334">
        <f t="shared" si="59"/>
        <v>0</v>
      </c>
      <c r="F560" s="461">
        <f t="shared" si="60"/>
        <v>1.7000000000000001E-2</v>
      </c>
      <c r="G560" s="462">
        <f t="shared" si="61"/>
        <v>0</v>
      </c>
      <c r="H560" s="367"/>
      <c r="I560" s="367"/>
      <c r="J560" s="367"/>
      <c r="K560" s="367"/>
      <c r="L560" s="367"/>
      <c r="M560" s="367"/>
      <c r="N560" s="367"/>
      <c r="O560" s="367"/>
      <c r="P560" s="367"/>
      <c r="Q560" s="367"/>
      <c r="R560" s="367"/>
      <c r="S560" s="367"/>
      <c r="T560" s="367"/>
      <c r="U560" s="367"/>
      <c r="V560" s="367"/>
      <c r="W560" s="367"/>
      <c r="X560" s="367"/>
      <c r="Y560" s="367"/>
      <c r="Z560" s="367"/>
      <c r="AA560" s="367"/>
      <c r="AB560" s="367"/>
    </row>
    <row r="561" spans="1:28" ht="16.5" customHeight="1" x14ac:dyDescent="0.4">
      <c r="B561" s="274">
        <v>16</v>
      </c>
      <c r="C561" s="460">
        <v>60</v>
      </c>
      <c r="D561" s="334">
        <v>0</v>
      </c>
      <c r="E561" s="334">
        <f t="shared" si="59"/>
        <v>0</v>
      </c>
      <c r="F561" s="461">
        <f t="shared" si="60"/>
        <v>1.7000000000000001E-2</v>
      </c>
      <c r="G561" s="462">
        <f t="shared" si="61"/>
        <v>0</v>
      </c>
      <c r="H561" s="367"/>
      <c r="I561" s="367"/>
      <c r="J561" s="367"/>
      <c r="K561" s="367"/>
      <c r="L561" s="367"/>
      <c r="M561" s="367"/>
      <c r="N561" s="367"/>
      <c r="O561" s="367"/>
      <c r="P561" s="367"/>
      <c r="Q561" s="367"/>
      <c r="R561" s="367"/>
      <c r="S561" s="367"/>
      <c r="T561" s="367"/>
      <c r="U561" s="367"/>
      <c r="V561" s="367"/>
      <c r="W561" s="367"/>
      <c r="X561" s="367"/>
      <c r="Y561" s="367"/>
      <c r="Z561" s="367"/>
      <c r="AA561" s="367"/>
      <c r="AB561" s="367"/>
    </row>
    <row r="562" spans="1:28" ht="16.5" customHeight="1" x14ac:dyDescent="0.4">
      <c r="B562" s="274">
        <v>17</v>
      </c>
      <c r="C562" s="460">
        <v>60</v>
      </c>
      <c r="D562" s="334">
        <v>0</v>
      </c>
      <c r="E562" s="334">
        <f t="shared" si="59"/>
        <v>0</v>
      </c>
      <c r="F562" s="461">
        <f t="shared" si="60"/>
        <v>1.7000000000000001E-2</v>
      </c>
      <c r="G562" s="462">
        <f t="shared" si="61"/>
        <v>0</v>
      </c>
      <c r="H562" s="367"/>
      <c r="I562" s="367"/>
      <c r="J562" s="367"/>
      <c r="K562" s="367"/>
      <c r="L562" s="367"/>
      <c r="M562" s="367"/>
      <c r="N562" s="367"/>
      <c r="O562" s="367"/>
      <c r="P562" s="367"/>
      <c r="Q562" s="367"/>
      <c r="R562" s="367"/>
      <c r="S562" s="367"/>
      <c r="T562" s="367"/>
      <c r="U562" s="367"/>
      <c r="V562" s="367"/>
      <c r="W562" s="367"/>
      <c r="X562" s="367"/>
      <c r="Y562" s="367"/>
      <c r="Z562" s="367"/>
      <c r="AA562" s="367"/>
      <c r="AB562" s="367"/>
    </row>
    <row r="563" spans="1:28" ht="16.5" customHeight="1" x14ac:dyDescent="0.4">
      <c r="B563" s="274">
        <v>18</v>
      </c>
      <c r="C563" s="460">
        <v>60</v>
      </c>
      <c r="D563" s="334">
        <v>0</v>
      </c>
      <c r="E563" s="334">
        <f t="shared" si="59"/>
        <v>0</v>
      </c>
      <c r="F563" s="461">
        <f t="shared" si="60"/>
        <v>1.7000000000000001E-2</v>
      </c>
      <c r="G563" s="462">
        <f t="shared" si="61"/>
        <v>0</v>
      </c>
      <c r="H563" s="367"/>
      <c r="I563" s="367"/>
      <c r="J563" s="367"/>
      <c r="K563" s="367"/>
      <c r="L563" s="367"/>
      <c r="M563" s="367"/>
      <c r="N563" s="367"/>
      <c r="O563" s="367"/>
      <c r="P563" s="367"/>
      <c r="Q563" s="367"/>
      <c r="R563" s="367"/>
      <c r="S563" s="367"/>
      <c r="T563" s="367"/>
      <c r="U563" s="367"/>
      <c r="V563" s="367"/>
      <c r="W563" s="367"/>
      <c r="X563" s="367"/>
      <c r="Y563" s="367"/>
      <c r="Z563" s="367"/>
      <c r="AA563" s="367"/>
      <c r="AB563" s="367"/>
    </row>
    <row r="564" spans="1:28" ht="16.5" customHeight="1" x14ac:dyDescent="0.4">
      <c r="B564" s="274">
        <v>19</v>
      </c>
      <c r="C564" s="460">
        <v>60</v>
      </c>
      <c r="D564" s="334">
        <v>0</v>
      </c>
      <c r="E564" s="334">
        <f t="shared" si="59"/>
        <v>0</v>
      </c>
      <c r="F564" s="461">
        <f t="shared" si="60"/>
        <v>1.7000000000000001E-2</v>
      </c>
      <c r="G564" s="462">
        <f t="shared" si="61"/>
        <v>0</v>
      </c>
      <c r="H564" s="367"/>
      <c r="I564" s="367"/>
      <c r="J564" s="367"/>
      <c r="K564" s="367"/>
      <c r="L564" s="367"/>
      <c r="M564" s="367"/>
      <c r="N564" s="367"/>
      <c r="O564" s="367"/>
      <c r="P564" s="367"/>
      <c r="Q564" s="367"/>
      <c r="R564" s="367"/>
      <c r="S564" s="367"/>
      <c r="T564" s="367"/>
      <c r="U564" s="367"/>
      <c r="V564" s="367"/>
      <c r="W564" s="367"/>
      <c r="X564" s="367"/>
      <c r="Y564" s="367"/>
      <c r="Z564" s="367"/>
      <c r="AA564" s="367"/>
      <c r="AB564" s="367"/>
    </row>
    <row r="565" spans="1:28" ht="16.5" customHeight="1" x14ac:dyDescent="0.4">
      <c r="B565" s="274">
        <v>20</v>
      </c>
      <c r="C565" s="460">
        <v>60</v>
      </c>
      <c r="D565" s="334">
        <v>0</v>
      </c>
      <c r="E565" s="334">
        <f t="shared" si="59"/>
        <v>0</v>
      </c>
      <c r="F565" s="461">
        <f t="shared" si="60"/>
        <v>1.7000000000000001E-2</v>
      </c>
      <c r="G565" s="462">
        <f t="shared" si="61"/>
        <v>0</v>
      </c>
      <c r="H565" s="367"/>
      <c r="I565" s="367"/>
      <c r="J565" s="367"/>
      <c r="K565" s="367"/>
      <c r="L565" s="367"/>
      <c r="M565" s="367"/>
      <c r="N565" s="367"/>
      <c r="O565" s="367"/>
      <c r="P565" s="367"/>
      <c r="Q565" s="367"/>
      <c r="R565" s="367"/>
      <c r="S565" s="367"/>
      <c r="T565" s="367"/>
      <c r="U565" s="367"/>
      <c r="V565" s="367"/>
      <c r="W565" s="367"/>
      <c r="X565" s="367"/>
      <c r="Y565" s="367"/>
      <c r="Z565" s="367"/>
      <c r="AA565" s="367"/>
      <c r="AB565" s="367"/>
    </row>
    <row r="566" spans="1:28" ht="16.5" customHeight="1" x14ac:dyDescent="0.4">
      <c r="B566" s="274">
        <v>21</v>
      </c>
      <c r="C566" s="460">
        <v>60</v>
      </c>
      <c r="D566" s="334">
        <v>0</v>
      </c>
      <c r="E566" s="334">
        <f t="shared" si="59"/>
        <v>0</v>
      </c>
      <c r="F566" s="461">
        <f t="shared" si="60"/>
        <v>1.7000000000000001E-2</v>
      </c>
      <c r="G566" s="462">
        <f t="shared" si="61"/>
        <v>0</v>
      </c>
      <c r="H566" s="367"/>
      <c r="I566" s="367"/>
      <c r="J566" s="367"/>
      <c r="K566" s="367"/>
      <c r="L566" s="367"/>
      <c r="M566" s="367"/>
      <c r="N566" s="367"/>
      <c r="O566" s="367"/>
      <c r="P566" s="367"/>
      <c r="Q566" s="367"/>
      <c r="R566" s="367"/>
      <c r="S566" s="367"/>
      <c r="T566" s="367"/>
      <c r="U566" s="367"/>
      <c r="V566" s="367"/>
      <c r="W566" s="367"/>
      <c r="X566" s="367"/>
      <c r="Y566" s="367"/>
      <c r="Z566" s="367"/>
      <c r="AA566" s="367"/>
      <c r="AB566" s="367"/>
    </row>
    <row r="567" spans="1:28" ht="16.5" customHeight="1" x14ac:dyDescent="0.4">
      <c r="B567" s="274">
        <v>22</v>
      </c>
      <c r="C567" s="460">
        <v>60</v>
      </c>
      <c r="D567" s="334">
        <v>0</v>
      </c>
      <c r="E567" s="334">
        <f t="shared" si="59"/>
        <v>0</v>
      </c>
      <c r="F567" s="461">
        <f t="shared" si="60"/>
        <v>1.7000000000000001E-2</v>
      </c>
      <c r="G567" s="462">
        <f t="shared" si="61"/>
        <v>0</v>
      </c>
      <c r="H567" s="367"/>
      <c r="I567" s="367"/>
      <c r="J567" s="367"/>
      <c r="K567" s="367"/>
      <c r="L567" s="367"/>
      <c r="M567" s="367"/>
      <c r="N567" s="367"/>
      <c r="O567" s="367"/>
      <c r="P567" s="367"/>
      <c r="Q567" s="367"/>
      <c r="R567" s="367"/>
      <c r="S567" s="367"/>
      <c r="T567" s="367"/>
      <c r="U567" s="367"/>
      <c r="V567" s="367"/>
      <c r="W567" s="367"/>
      <c r="X567" s="367"/>
      <c r="Y567" s="367"/>
      <c r="Z567" s="367"/>
      <c r="AA567" s="367"/>
      <c r="AB567" s="367"/>
    </row>
    <row r="568" spans="1:28" ht="16.5" customHeight="1" x14ac:dyDescent="0.4">
      <c r="B568" s="457" t="s">
        <v>735</v>
      </c>
      <c r="C568" s="375"/>
      <c r="D568" s="375"/>
      <c r="E568" s="375"/>
      <c r="F568" s="375"/>
      <c r="G568" s="375"/>
      <c r="H568" s="367"/>
      <c r="I568" s="367"/>
      <c r="J568" s="367"/>
      <c r="K568" s="367"/>
      <c r="L568" s="367"/>
      <c r="M568" s="367"/>
      <c r="N568" s="367"/>
      <c r="O568" s="367"/>
      <c r="P568" s="367"/>
      <c r="Q568" s="367"/>
      <c r="R568" s="367"/>
      <c r="S568" s="367"/>
      <c r="T568" s="367"/>
      <c r="U568" s="367"/>
      <c r="V568" s="367"/>
      <c r="W568" s="367"/>
      <c r="X568" s="367"/>
      <c r="Y568" s="367"/>
      <c r="Z568" s="367"/>
      <c r="AA568" s="367"/>
      <c r="AB568" s="367"/>
    </row>
    <row r="569" spans="1:28" ht="16.5" customHeight="1" x14ac:dyDescent="0.4">
      <c r="B569" s="457" t="s">
        <v>736</v>
      </c>
      <c r="C569" s="375"/>
      <c r="D569" s="375"/>
      <c r="E569" s="375"/>
      <c r="F569" s="375"/>
      <c r="G569" s="375"/>
      <c r="H569" s="367"/>
      <c r="I569" s="367"/>
      <c r="J569" s="367"/>
      <c r="K569" s="367"/>
      <c r="L569" s="367"/>
      <c r="M569" s="367"/>
      <c r="N569" s="367"/>
      <c r="O569" s="367"/>
      <c r="P569" s="367"/>
      <c r="Q569" s="367"/>
      <c r="R569" s="367"/>
      <c r="S569" s="367"/>
      <c r="T569" s="367"/>
      <c r="U569" s="367"/>
      <c r="V569" s="367"/>
      <c r="W569" s="367"/>
      <c r="X569" s="367"/>
      <c r="Y569" s="367"/>
      <c r="Z569" s="367"/>
      <c r="AA569" s="367"/>
      <c r="AB569" s="367"/>
    </row>
    <row r="570" spans="1:28" ht="16.5" customHeight="1" x14ac:dyDescent="0.4">
      <c r="H570" s="66"/>
      <c r="I570" s="66"/>
      <c r="J570" s="66"/>
      <c r="K570" s="66"/>
    </row>
    <row r="571" spans="1:28" ht="16.5" customHeight="1" x14ac:dyDescent="0.4">
      <c r="B571" s="453"/>
      <c r="C571" s="454"/>
      <c r="D571" s="464"/>
      <c r="E571" s="464"/>
      <c r="F571" s="464"/>
      <c r="G571" s="455"/>
      <c r="H571" s="454"/>
      <c r="I571" s="454"/>
      <c r="J571" s="454"/>
      <c r="K571" s="456"/>
      <c r="L571" s="456"/>
      <c r="M571" s="456"/>
      <c r="N571" s="456"/>
      <c r="O571" s="456"/>
      <c r="P571" s="454"/>
      <c r="Q571" s="456"/>
      <c r="R571" s="456"/>
      <c r="S571" s="456"/>
      <c r="T571" s="456"/>
      <c r="U571" s="454"/>
      <c r="V571" s="454"/>
      <c r="W571" s="454"/>
      <c r="X571" s="454"/>
      <c r="Y571" s="454"/>
      <c r="Z571" s="454"/>
      <c r="AA571" s="454"/>
      <c r="AB571" s="454"/>
    </row>
    <row r="573" spans="1:28" ht="16.5" customHeight="1" x14ac:dyDescent="0.4">
      <c r="AB573" s="445" t="s">
        <v>766</v>
      </c>
    </row>
    <row r="574" spans="1:28" s="75" customFormat="1" ht="16.5" customHeight="1" x14ac:dyDescent="0.4">
      <c r="A574" s="467"/>
      <c r="B574" s="468"/>
      <c r="C574" s="81"/>
      <c r="D574" s="469"/>
      <c r="E574" s="469"/>
      <c r="F574" s="469"/>
      <c r="G574" s="470"/>
      <c r="H574" s="300">
        <v>3</v>
      </c>
      <c r="I574" s="300">
        <v>4</v>
      </c>
      <c r="J574" s="300">
        <v>5</v>
      </c>
      <c r="K574" s="300">
        <v>6</v>
      </c>
      <c r="L574" s="300">
        <v>7</v>
      </c>
      <c r="M574" s="300">
        <v>8</v>
      </c>
      <c r="N574" s="300">
        <v>9</v>
      </c>
      <c r="O574" s="300">
        <v>10</v>
      </c>
      <c r="P574" s="300">
        <v>11</v>
      </c>
      <c r="Q574" s="300">
        <v>12</v>
      </c>
      <c r="R574" s="300">
        <v>13</v>
      </c>
      <c r="S574" s="300">
        <v>14</v>
      </c>
      <c r="T574" s="300">
        <v>15</v>
      </c>
      <c r="U574" s="300">
        <v>16</v>
      </c>
      <c r="V574" s="300">
        <v>17</v>
      </c>
      <c r="W574" s="300">
        <v>18</v>
      </c>
      <c r="X574" s="300">
        <v>19</v>
      </c>
      <c r="Y574" s="300">
        <v>20</v>
      </c>
      <c r="Z574" s="300">
        <v>21</v>
      </c>
      <c r="AA574" s="300">
        <v>22</v>
      </c>
      <c r="AB574" s="447" t="s">
        <v>0</v>
      </c>
    </row>
    <row r="575" spans="1:28" s="75" customFormat="1" ht="16.5" customHeight="1" x14ac:dyDescent="0.4">
      <c r="B575" s="478" t="s">
        <v>768</v>
      </c>
      <c r="C575" s="479"/>
      <c r="D575" s="473"/>
      <c r="E575" s="474"/>
      <c r="F575" s="474"/>
      <c r="G575" s="475"/>
      <c r="H575" s="476"/>
      <c r="I575" s="476"/>
      <c r="J575" s="476"/>
      <c r="K575" s="476"/>
      <c r="L575" s="476"/>
      <c r="M575" s="476"/>
      <c r="N575" s="476"/>
      <c r="O575" s="476"/>
      <c r="P575" s="476"/>
      <c r="Q575" s="476"/>
      <c r="R575" s="476"/>
      <c r="S575" s="476"/>
      <c r="T575" s="476"/>
      <c r="U575" s="476"/>
      <c r="V575" s="476"/>
      <c r="W575" s="476"/>
      <c r="X575" s="476"/>
      <c r="Y575" s="476"/>
      <c r="Z575" s="476"/>
      <c r="AA575" s="476"/>
      <c r="AB575" s="477"/>
    </row>
    <row r="576" spans="1:28" s="75" customFormat="1" ht="16.5" customHeight="1" x14ac:dyDescent="0.4">
      <c r="B576" s="590" t="s">
        <v>748</v>
      </c>
      <c r="C576" s="591"/>
      <c r="D576" s="591"/>
      <c r="E576" s="479"/>
      <c r="F576" s="479"/>
      <c r="G576" s="480"/>
      <c r="H576" s="481"/>
      <c r="I576" s="481"/>
      <c r="J576" s="481"/>
      <c r="K576" s="481"/>
      <c r="L576" s="481"/>
      <c r="M576" s="481"/>
      <c r="N576" s="481"/>
      <c r="O576" s="481"/>
      <c r="P576" s="481"/>
      <c r="Q576" s="481"/>
      <c r="R576" s="481"/>
      <c r="S576" s="481"/>
      <c r="T576" s="481"/>
      <c r="U576" s="481"/>
      <c r="V576" s="481"/>
      <c r="W576" s="481"/>
      <c r="X576" s="481"/>
      <c r="Y576" s="481"/>
      <c r="Z576" s="481"/>
      <c r="AA576" s="481"/>
      <c r="AB576" s="477"/>
    </row>
    <row r="577" spans="2:27" s="75" customFormat="1" ht="16.5" customHeight="1" x14ac:dyDescent="0.4">
      <c r="B577" s="433"/>
      <c r="C577" s="433"/>
      <c r="D577" s="433"/>
      <c r="E577" s="433"/>
      <c r="F577" s="433"/>
      <c r="G577" s="333"/>
      <c r="H577" s="482"/>
      <c r="I577" s="482"/>
      <c r="J577" s="482"/>
      <c r="K577" s="482"/>
      <c r="L577" s="482"/>
      <c r="M577" s="482"/>
      <c r="N577" s="482"/>
      <c r="O577" s="482"/>
      <c r="P577" s="482"/>
      <c r="Q577" s="482"/>
      <c r="R577" s="482"/>
      <c r="S577" s="482"/>
      <c r="T577" s="482"/>
      <c r="U577" s="482"/>
      <c r="V577" s="482"/>
      <c r="W577" s="482"/>
      <c r="X577" s="482"/>
      <c r="Y577" s="482"/>
      <c r="Z577" s="482"/>
      <c r="AA577" s="482"/>
    </row>
    <row r="578" spans="2:27" ht="16.5" customHeight="1" x14ac:dyDescent="0.4">
      <c r="B578" s="111" t="s">
        <v>770</v>
      </c>
      <c r="C578" s="111"/>
      <c r="D578" s="483"/>
    </row>
    <row r="579" spans="2:27" ht="16.5" customHeight="1" x14ac:dyDescent="0.4">
      <c r="B579" s="111" t="s">
        <v>771</v>
      </c>
      <c r="C579" s="111"/>
      <c r="D579" s="483"/>
    </row>
    <row r="580" spans="2:27" ht="16.5" customHeight="1" x14ac:dyDescent="0.4">
      <c r="B580" s="111" t="s">
        <v>795</v>
      </c>
      <c r="C580" s="111"/>
      <c r="D580" s="483"/>
    </row>
    <row r="581" spans="2:27" ht="16.5" customHeight="1" x14ac:dyDescent="0.4">
      <c r="B581" s="111" t="s">
        <v>635</v>
      </c>
      <c r="C581" s="111"/>
      <c r="D581" s="483"/>
    </row>
    <row r="582" spans="2:27" ht="16.5" customHeight="1" x14ac:dyDescent="0.4">
      <c r="B582" s="111"/>
      <c r="C582" s="111"/>
      <c r="D582" s="483"/>
    </row>
  </sheetData>
  <mergeCells count="3">
    <mergeCell ref="C4:V4"/>
    <mergeCell ref="W4:W5"/>
    <mergeCell ref="B576:D576"/>
  </mergeCells>
  <phoneticPr fontId="2"/>
  <pageMargins left="0.7" right="0.7" top="0.75" bottom="0.75" header="0.3" footer="0.3"/>
  <rowBreaks count="6" manualBreakCount="6">
    <brk id="86" max="27" man="1"/>
    <brk id="167" max="16383" man="1"/>
    <brk id="248" max="16383" man="1"/>
    <brk id="329" max="16383" man="1"/>
    <brk id="410" max="16383" man="1"/>
    <brk id="491" max="16383" man="1"/>
  </rowBreaks>
  <ignoredErrors>
    <ignoredError sqref="C6:W2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E95"/>
  <sheetViews>
    <sheetView view="pageBreakPreview" zoomScale="85" zoomScaleNormal="55" zoomScaleSheetLayoutView="85" workbookViewId="0"/>
  </sheetViews>
  <sheetFormatPr defaultColWidth="9" defaultRowHeight="18" customHeight="1" x14ac:dyDescent="0.4"/>
  <cols>
    <col min="1" max="2" width="3.625" style="9" customWidth="1"/>
    <col min="3" max="4" width="3.625" style="39" customWidth="1"/>
    <col min="5" max="5" width="3.625" style="101" customWidth="1"/>
    <col min="6" max="6" width="3.625" style="39" customWidth="1"/>
    <col min="7" max="8" width="16.25" style="39" customWidth="1"/>
    <col min="9" max="11" width="16.25" style="101" customWidth="1"/>
    <col min="12" max="12" width="11.625" style="101" customWidth="1"/>
    <col min="13" max="32" width="11.625" style="9" customWidth="1"/>
    <col min="33" max="33" width="12.5" style="9" customWidth="1"/>
    <col min="34" max="34" width="8" style="9" customWidth="1"/>
    <col min="35" max="16384" width="9" style="9"/>
  </cols>
  <sheetData>
    <row r="1" spans="1:39" ht="18" customHeight="1" x14ac:dyDescent="0.4">
      <c r="A1" s="118" t="s">
        <v>703</v>
      </c>
      <c r="B1" s="12"/>
      <c r="C1" s="238"/>
      <c r="D1" s="238"/>
      <c r="E1" s="39"/>
    </row>
    <row r="2" spans="1:39" ht="18" customHeight="1" x14ac:dyDescent="0.4">
      <c r="A2" s="12"/>
      <c r="B2" s="36"/>
      <c r="C2" s="238"/>
      <c r="D2" s="238"/>
      <c r="E2" s="238"/>
      <c r="F2" s="13"/>
      <c r="G2" s="13"/>
      <c r="H2" s="13"/>
      <c r="I2" s="75"/>
      <c r="J2" s="75"/>
      <c r="K2" s="432"/>
      <c r="L2" s="75" t="s">
        <v>633</v>
      </c>
      <c r="P2" s="14"/>
    </row>
    <row r="3" spans="1:39" ht="18" customHeight="1" x14ac:dyDescent="0.4">
      <c r="B3" s="113" t="s">
        <v>741</v>
      </c>
      <c r="C3" s="75"/>
      <c r="E3" s="39"/>
      <c r="F3" s="101"/>
      <c r="G3" s="101"/>
      <c r="H3" s="101"/>
      <c r="I3" s="81"/>
      <c r="M3" s="286"/>
      <c r="AF3" s="65"/>
      <c r="AG3" s="65" t="s">
        <v>766</v>
      </c>
    </row>
    <row r="4" spans="1:39" s="4" customFormat="1" ht="18" customHeight="1" x14ac:dyDescent="0.4">
      <c r="A4" s="75"/>
      <c r="K4" s="51" t="s">
        <v>624</v>
      </c>
      <c r="L4" s="44">
        <v>2</v>
      </c>
      <c r="M4" s="44">
        <v>3</v>
      </c>
      <c r="N4" s="44">
        <v>4</v>
      </c>
      <c r="O4" s="44">
        <v>5</v>
      </c>
      <c r="P4" s="44">
        <v>6</v>
      </c>
      <c r="Q4" s="44">
        <v>7</v>
      </c>
      <c r="R4" s="44">
        <v>8</v>
      </c>
      <c r="S4" s="44">
        <v>9</v>
      </c>
      <c r="T4" s="44">
        <v>10</v>
      </c>
      <c r="U4" s="44">
        <v>11</v>
      </c>
      <c r="V4" s="44">
        <v>12</v>
      </c>
      <c r="W4" s="44">
        <v>13</v>
      </c>
      <c r="X4" s="44">
        <v>14</v>
      </c>
      <c r="Y4" s="44">
        <v>15</v>
      </c>
      <c r="Z4" s="44">
        <v>16</v>
      </c>
      <c r="AA4" s="44">
        <v>17</v>
      </c>
      <c r="AB4" s="44">
        <v>18</v>
      </c>
      <c r="AC4" s="44">
        <v>19</v>
      </c>
      <c r="AD4" s="44">
        <v>20</v>
      </c>
      <c r="AE4" s="44">
        <v>21</v>
      </c>
      <c r="AF4" s="44">
        <v>22</v>
      </c>
      <c r="AG4" s="593" t="s">
        <v>764</v>
      </c>
    </row>
    <row r="5" spans="1:39" s="4" customFormat="1" ht="18" customHeight="1" x14ac:dyDescent="0.4">
      <c r="A5" s="75"/>
      <c r="K5" s="51" t="s">
        <v>691</v>
      </c>
      <c r="L5" s="102">
        <v>0</v>
      </c>
      <c r="M5" s="102">
        <v>1</v>
      </c>
      <c r="N5" s="102">
        <v>2</v>
      </c>
      <c r="O5" s="102">
        <v>3</v>
      </c>
      <c r="P5" s="102">
        <v>4</v>
      </c>
      <c r="Q5" s="102">
        <v>5</v>
      </c>
      <c r="R5" s="102">
        <v>6</v>
      </c>
      <c r="S5" s="102">
        <v>7</v>
      </c>
      <c r="T5" s="102">
        <v>8</v>
      </c>
      <c r="U5" s="102">
        <v>9</v>
      </c>
      <c r="V5" s="102">
        <v>10</v>
      </c>
      <c r="W5" s="102">
        <v>11</v>
      </c>
      <c r="X5" s="102">
        <v>12</v>
      </c>
      <c r="Y5" s="102">
        <v>13</v>
      </c>
      <c r="Z5" s="102">
        <v>14</v>
      </c>
      <c r="AA5" s="102">
        <v>15</v>
      </c>
      <c r="AB5" s="102">
        <v>16</v>
      </c>
      <c r="AC5" s="102">
        <v>17</v>
      </c>
      <c r="AD5" s="102">
        <v>18</v>
      </c>
      <c r="AE5" s="102">
        <v>19</v>
      </c>
      <c r="AF5" s="102">
        <v>20</v>
      </c>
      <c r="AG5" s="594"/>
    </row>
    <row r="6" spans="1:39" s="113" customFormat="1" ht="18" customHeight="1" x14ac:dyDescent="0.4">
      <c r="B6" s="242" t="s">
        <v>447</v>
      </c>
      <c r="C6" s="63"/>
      <c r="D6" s="63"/>
      <c r="E6" s="63"/>
      <c r="F6" s="63"/>
      <c r="G6" s="63"/>
      <c r="H6" s="63"/>
      <c r="I6" s="63"/>
      <c r="J6" s="63"/>
      <c r="K6" s="259"/>
      <c r="L6" s="356">
        <f>SUM(L7,L15)</f>
        <v>0</v>
      </c>
      <c r="M6" s="356">
        <f t="shared" ref="M6" si="0">SUM(M7,M15)</f>
        <v>157381.39899999998</v>
      </c>
      <c r="N6" s="356">
        <f t="shared" ref="N6:AF6" si="1">SUM(N7,N15)</f>
        <v>157381.39899999998</v>
      </c>
      <c r="O6" s="356">
        <f t="shared" si="1"/>
        <v>157381.39899999998</v>
      </c>
      <c r="P6" s="356">
        <f t="shared" si="1"/>
        <v>157381.39899999998</v>
      </c>
      <c r="Q6" s="356">
        <f t="shared" si="1"/>
        <v>157381.39899999998</v>
      </c>
      <c r="R6" s="356">
        <f t="shared" si="1"/>
        <v>157381.39899999998</v>
      </c>
      <c r="S6" s="356">
        <f t="shared" si="1"/>
        <v>157381.39899999998</v>
      </c>
      <c r="T6" s="356">
        <f t="shared" si="1"/>
        <v>157381.39899999998</v>
      </c>
      <c r="U6" s="356">
        <f t="shared" si="1"/>
        <v>157381.39899999998</v>
      </c>
      <c r="V6" s="356">
        <f t="shared" si="1"/>
        <v>157381.39899999998</v>
      </c>
      <c r="W6" s="356">
        <f t="shared" si="1"/>
        <v>157381.39899999998</v>
      </c>
      <c r="X6" s="356">
        <f t="shared" si="1"/>
        <v>157381.39899999998</v>
      </c>
      <c r="Y6" s="356">
        <f t="shared" si="1"/>
        <v>157381.39899999998</v>
      </c>
      <c r="Z6" s="356">
        <f t="shared" si="1"/>
        <v>157381.39899999998</v>
      </c>
      <c r="AA6" s="356">
        <f t="shared" si="1"/>
        <v>157381.39899999998</v>
      </c>
      <c r="AB6" s="356">
        <f t="shared" si="1"/>
        <v>157381.39899999998</v>
      </c>
      <c r="AC6" s="356">
        <f t="shared" si="1"/>
        <v>157381.39899999998</v>
      </c>
      <c r="AD6" s="356">
        <f t="shared" si="1"/>
        <v>157381.39899999998</v>
      </c>
      <c r="AE6" s="356">
        <f t="shared" si="1"/>
        <v>157381.39899999998</v>
      </c>
      <c r="AF6" s="356">
        <f t="shared" si="1"/>
        <v>157381.39899999998</v>
      </c>
      <c r="AG6" s="356">
        <f>SUM(M6:AF6)</f>
        <v>3147627.9800000004</v>
      </c>
      <c r="AH6" s="9"/>
      <c r="AI6" s="9"/>
      <c r="AJ6" s="9"/>
      <c r="AK6" s="9"/>
      <c r="AL6" s="9"/>
      <c r="AM6" s="9"/>
    </row>
    <row r="7" spans="1:39" s="113" customFormat="1" ht="18" customHeight="1" x14ac:dyDescent="0.4">
      <c r="B7" s="241"/>
      <c r="C7" s="58" t="s">
        <v>448</v>
      </c>
      <c r="D7" s="404"/>
      <c r="E7" s="404"/>
      <c r="F7" s="404"/>
      <c r="G7" s="404"/>
      <c r="H7" s="404"/>
      <c r="I7" s="404"/>
      <c r="J7" s="404"/>
      <c r="K7" s="405"/>
      <c r="L7" s="281">
        <f>SUM(L8)</f>
        <v>0</v>
      </c>
      <c r="M7" s="298">
        <f>SUM(M8)</f>
        <v>157381.39899999998</v>
      </c>
      <c r="N7" s="298">
        <f t="shared" ref="N7:AF7" si="2">SUM(N8)</f>
        <v>157381.39899999998</v>
      </c>
      <c r="O7" s="298">
        <f t="shared" si="2"/>
        <v>157381.39899999998</v>
      </c>
      <c r="P7" s="298">
        <f t="shared" si="2"/>
        <v>157381.39899999998</v>
      </c>
      <c r="Q7" s="298">
        <f t="shared" si="2"/>
        <v>157381.39899999998</v>
      </c>
      <c r="R7" s="298">
        <f t="shared" si="2"/>
        <v>157381.39899999998</v>
      </c>
      <c r="S7" s="298">
        <f t="shared" si="2"/>
        <v>157381.39899999998</v>
      </c>
      <c r="T7" s="298">
        <f t="shared" si="2"/>
        <v>157381.39899999998</v>
      </c>
      <c r="U7" s="298">
        <f t="shared" si="2"/>
        <v>157381.39899999998</v>
      </c>
      <c r="V7" s="298">
        <f t="shared" si="2"/>
        <v>157381.39899999998</v>
      </c>
      <c r="W7" s="298">
        <f t="shared" si="2"/>
        <v>157381.39899999998</v>
      </c>
      <c r="X7" s="298">
        <f t="shared" si="2"/>
        <v>157381.39899999998</v>
      </c>
      <c r="Y7" s="298">
        <f t="shared" si="2"/>
        <v>157381.39899999998</v>
      </c>
      <c r="Z7" s="298">
        <f t="shared" si="2"/>
        <v>157381.39899999998</v>
      </c>
      <c r="AA7" s="298">
        <f t="shared" si="2"/>
        <v>157381.39899999998</v>
      </c>
      <c r="AB7" s="298">
        <f t="shared" si="2"/>
        <v>157381.39899999998</v>
      </c>
      <c r="AC7" s="298">
        <f t="shared" si="2"/>
        <v>157381.39899999998</v>
      </c>
      <c r="AD7" s="298">
        <f t="shared" si="2"/>
        <v>157381.39899999998</v>
      </c>
      <c r="AE7" s="298">
        <f t="shared" si="2"/>
        <v>157381.39899999998</v>
      </c>
      <c r="AF7" s="298">
        <f t="shared" si="2"/>
        <v>157381.39899999998</v>
      </c>
      <c r="AG7" s="298">
        <f t="shared" ref="AG7:AG23" si="3">SUM(M7:AF7)</f>
        <v>3147627.9800000004</v>
      </c>
      <c r="AH7" s="9"/>
      <c r="AI7" s="9"/>
      <c r="AJ7" s="9"/>
      <c r="AK7" s="9"/>
      <c r="AL7" s="9"/>
      <c r="AM7" s="9"/>
    </row>
    <row r="8" spans="1:39" s="113" customFormat="1" ht="18" customHeight="1" x14ac:dyDescent="0.4">
      <c r="B8" s="241"/>
      <c r="C8" s="60"/>
      <c r="D8" s="245" t="s">
        <v>39</v>
      </c>
      <c r="E8" s="243"/>
      <c r="F8" s="244"/>
      <c r="G8" s="244"/>
      <c r="H8" s="244"/>
      <c r="I8" s="244"/>
      <c r="J8" s="484"/>
      <c r="K8" s="485"/>
      <c r="L8" s="366">
        <f>SUM(L9,L10,L11,L14)</f>
        <v>0</v>
      </c>
      <c r="M8" s="366">
        <f t="shared" ref="M8" si="4">SUM(M9,M10,M11,M14)</f>
        <v>157381.39899999998</v>
      </c>
      <c r="N8" s="366">
        <f t="shared" ref="N8:AF8" si="5">SUM(N9,N10,N11,N14)</f>
        <v>157381.39899999998</v>
      </c>
      <c r="O8" s="366">
        <f t="shared" si="5"/>
        <v>157381.39899999998</v>
      </c>
      <c r="P8" s="366">
        <f t="shared" si="5"/>
        <v>157381.39899999998</v>
      </c>
      <c r="Q8" s="366">
        <f t="shared" si="5"/>
        <v>157381.39899999998</v>
      </c>
      <c r="R8" s="366">
        <f t="shared" si="5"/>
        <v>157381.39899999998</v>
      </c>
      <c r="S8" s="366">
        <f t="shared" si="5"/>
        <v>157381.39899999998</v>
      </c>
      <c r="T8" s="366">
        <f t="shared" si="5"/>
        <v>157381.39899999998</v>
      </c>
      <c r="U8" s="366">
        <f t="shared" si="5"/>
        <v>157381.39899999998</v>
      </c>
      <c r="V8" s="366">
        <f t="shared" si="5"/>
        <v>157381.39899999998</v>
      </c>
      <c r="W8" s="366">
        <f t="shared" si="5"/>
        <v>157381.39899999998</v>
      </c>
      <c r="X8" s="366">
        <f t="shared" si="5"/>
        <v>157381.39899999998</v>
      </c>
      <c r="Y8" s="366">
        <f t="shared" si="5"/>
        <v>157381.39899999998</v>
      </c>
      <c r="Z8" s="366">
        <f t="shared" si="5"/>
        <v>157381.39899999998</v>
      </c>
      <c r="AA8" s="366">
        <f t="shared" si="5"/>
        <v>157381.39899999998</v>
      </c>
      <c r="AB8" s="366">
        <f t="shared" si="5"/>
        <v>157381.39899999998</v>
      </c>
      <c r="AC8" s="366">
        <f t="shared" si="5"/>
        <v>157381.39899999998</v>
      </c>
      <c r="AD8" s="366">
        <f t="shared" si="5"/>
        <v>157381.39899999998</v>
      </c>
      <c r="AE8" s="366">
        <f t="shared" si="5"/>
        <v>157381.39899999998</v>
      </c>
      <c r="AF8" s="366">
        <f t="shared" si="5"/>
        <v>157381.39899999998</v>
      </c>
      <c r="AG8" s="366">
        <f t="shared" si="3"/>
        <v>3147627.9800000004</v>
      </c>
      <c r="AH8" s="9"/>
      <c r="AI8" s="9"/>
      <c r="AJ8" s="9"/>
      <c r="AK8" s="9"/>
      <c r="AL8" s="9"/>
      <c r="AM8" s="9"/>
    </row>
    <row r="9" spans="1:39" s="113" customFormat="1" ht="18" customHeight="1" x14ac:dyDescent="0.4">
      <c r="A9" s="9"/>
      <c r="B9" s="241"/>
      <c r="C9" s="60"/>
      <c r="D9" s="486"/>
      <c r="E9" s="487" t="s">
        <v>737</v>
      </c>
      <c r="F9" s="435"/>
      <c r="G9" s="435"/>
      <c r="H9" s="435"/>
      <c r="I9" s="435"/>
      <c r="J9" s="435"/>
      <c r="K9" s="435"/>
      <c r="L9" s="353"/>
      <c r="M9" s="283">
        <f>'【様式Ａ－７－３】工業用水道料金'!L35</f>
        <v>0</v>
      </c>
      <c r="N9" s="283">
        <f>'【様式Ａ－７－３】工業用水道料金'!M35</f>
        <v>0</v>
      </c>
      <c r="O9" s="283">
        <f>'【様式Ａ－７－３】工業用水道料金'!N35</f>
        <v>0</v>
      </c>
      <c r="P9" s="283">
        <f>'【様式Ａ－７－３】工業用水道料金'!O35</f>
        <v>0</v>
      </c>
      <c r="Q9" s="283">
        <f>'【様式Ａ－７－３】工業用水道料金'!P35</f>
        <v>0</v>
      </c>
      <c r="R9" s="283">
        <f>'【様式Ａ－７－３】工業用水道料金'!Q35</f>
        <v>0</v>
      </c>
      <c r="S9" s="283">
        <f>'【様式Ａ－７－３】工業用水道料金'!R35</f>
        <v>0</v>
      </c>
      <c r="T9" s="283">
        <f>'【様式Ａ－７－３】工業用水道料金'!S35</f>
        <v>0</v>
      </c>
      <c r="U9" s="283">
        <f>'【様式Ａ－７－３】工業用水道料金'!T35</f>
        <v>0</v>
      </c>
      <c r="V9" s="283">
        <f>'【様式Ａ－７－３】工業用水道料金'!U35</f>
        <v>0</v>
      </c>
      <c r="W9" s="283">
        <f>'【様式Ａ－７－３】工業用水道料金'!V35</f>
        <v>0</v>
      </c>
      <c r="X9" s="283">
        <f>'【様式Ａ－７－３】工業用水道料金'!W35</f>
        <v>0</v>
      </c>
      <c r="Y9" s="283">
        <f>'【様式Ａ－７－３】工業用水道料金'!X35</f>
        <v>0</v>
      </c>
      <c r="Z9" s="283">
        <f>'【様式Ａ－７－３】工業用水道料金'!Y35</f>
        <v>0</v>
      </c>
      <c r="AA9" s="283">
        <f>'【様式Ａ－７－３】工業用水道料金'!Z35</f>
        <v>0</v>
      </c>
      <c r="AB9" s="283">
        <f>'【様式Ａ－７－３】工業用水道料金'!AA35</f>
        <v>0</v>
      </c>
      <c r="AC9" s="283">
        <f>'【様式Ａ－７－３】工業用水道料金'!AB35</f>
        <v>0</v>
      </c>
      <c r="AD9" s="283">
        <f>'【様式Ａ－７－３】工業用水道料金'!AC35</f>
        <v>0</v>
      </c>
      <c r="AE9" s="283">
        <f>'【様式Ａ－７－３】工業用水道料金'!AD35</f>
        <v>0</v>
      </c>
      <c r="AF9" s="283">
        <f>'【様式Ａ－７－３】工業用水道料金'!AE35</f>
        <v>0</v>
      </c>
      <c r="AG9" s="283">
        <f t="shared" si="3"/>
        <v>0</v>
      </c>
      <c r="AH9" s="9"/>
      <c r="AI9" s="9"/>
      <c r="AJ9" s="9"/>
      <c r="AK9" s="9"/>
      <c r="AL9" s="9"/>
      <c r="AM9" s="9"/>
    </row>
    <row r="10" spans="1:39" s="113" customFormat="1" ht="18" customHeight="1" x14ac:dyDescent="0.4">
      <c r="B10" s="241"/>
      <c r="C10" s="60"/>
      <c r="D10" s="486"/>
      <c r="E10" s="487" t="s">
        <v>641</v>
      </c>
      <c r="F10" s="435"/>
      <c r="G10" s="435"/>
      <c r="H10" s="435"/>
      <c r="I10" s="435"/>
      <c r="J10" s="223"/>
      <c r="K10" s="223"/>
      <c r="L10" s="353"/>
      <c r="M10" s="283">
        <f>'【様式Ａ－７－５】維持管理負担金'!L7</f>
        <v>0</v>
      </c>
      <c r="N10" s="283">
        <f>'【様式Ａ－７－５】維持管理負担金'!M7</f>
        <v>0</v>
      </c>
      <c r="O10" s="283">
        <f>'【様式Ａ－７－５】維持管理負担金'!N7</f>
        <v>0</v>
      </c>
      <c r="P10" s="283">
        <f>'【様式Ａ－７－５】維持管理負担金'!O7</f>
        <v>0</v>
      </c>
      <c r="Q10" s="283">
        <f>'【様式Ａ－７－５】維持管理負担金'!P7</f>
        <v>0</v>
      </c>
      <c r="R10" s="283">
        <f>'【様式Ａ－７－５】維持管理負担金'!Q7</f>
        <v>0</v>
      </c>
      <c r="S10" s="283">
        <f>'【様式Ａ－７－５】維持管理負担金'!R7</f>
        <v>0</v>
      </c>
      <c r="T10" s="283">
        <f>'【様式Ａ－７－５】維持管理負担金'!S7</f>
        <v>0</v>
      </c>
      <c r="U10" s="283">
        <f>'【様式Ａ－７－５】維持管理負担金'!T7</f>
        <v>0</v>
      </c>
      <c r="V10" s="283">
        <f>'【様式Ａ－７－５】維持管理負担金'!U7</f>
        <v>0</v>
      </c>
      <c r="W10" s="283">
        <f>'【様式Ａ－７－５】維持管理負担金'!V7</f>
        <v>0</v>
      </c>
      <c r="X10" s="283">
        <f>'【様式Ａ－７－５】維持管理負担金'!W7</f>
        <v>0</v>
      </c>
      <c r="Y10" s="283">
        <f>'【様式Ａ－７－５】維持管理負担金'!X7</f>
        <v>0</v>
      </c>
      <c r="Z10" s="283">
        <f>'【様式Ａ－７－５】維持管理負担金'!Y7</f>
        <v>0</v>
      </c>
      <c r="AA10" s="283">
        <f>'【様式Ａ－７－５】維持管理負担金'!Z7</f>
        <v>0</v>
      </c>
      <c r="AB10" s="283">
        <f>'【様式Ａ－７－５】維持管理負担金'!AA7</f>
        <v>0</v>
      </c>
      <c r="AC10" s="283">
        <f>'【様式Ａ－７－５】維持管理負担金'!AB7</f>
        <v>0</v>
      </c>
      <c r="AD10" s="283">
        <f>'【様式Ａ－７－５】維持管理負担金'!AC7</f>
        <v>0</v>
      </c>
      <c r="AE10" s="283">
        <f>'【様式Ａ－７－５】維持管理負担金'!AD7</f>
        <v>0</v>
      </c>
      <c r="AF10" s="283">
        <f>'【様式Ａ－７－５】維持管理負担金'!AE7</f>
        <v>0</v>
      </c>
      <c r="AG10" s="283">
        <f t="shared" si="3"/>
        <v>0</v>
      </c>
      <c r="AH10" s="9"/>
      <c r="AI10" s="9"/>
      <c r="AJ10" s="9"/>
      <c r="AK10" s="9"/>
      <c r="AL10" s="9"/>
      <c r="AM10" s="9"/>
    </row>
    <row r="11" spans="1:39" s="113" customFormat="1" ht="18" customHeight="1" x14ac:dyDescent="0.4">
      <c r="B11" s="241"/>
      <c r="C11" s="56"/>
      <c r="D11" s="486"/>
      <c r="E11" s="94" t="s">
        <v>623</v>
      </c>
      <c r="F11" s="23"/>
      <c r="G11" s="24"/>
      <c r="H11" s="24"/>
      <c r="I11" s="223"/>
      <c r="J11" s="31"/>
      <c r="K11" s="31"/>
      <c r="L11" s="353"/>
      <c r="M11" s="352">
        <f>SUM(M12:M13)</f>
        <v>0</v>
      </c>
      <c r="N11" s="352">
        <f t="shared" ref="N11:AF11" si="6">SUM(N12:N13)</f>
        <v>0</v>
      </c>
      <c r="O11" s="352">
        <f t="shared" si="6"/>
        <v>0</v>
      </c>
      <c r="P11" s="352">
        <f t="shared" si="6"/>
        <v>0</v>
      </c>
      <c r="Q11" s="352">
        <f t="shared" si="6"/>
        <v>0</v>
      </c>
      <c r="R11" s="352">
        <f t="shared" si="6"/>
        <v>0</v>
      </c>
      <c r="S11" s="352">
        <f t="shared" si="6"/>
        <v>0</v>
      </c>
      <c r="T11" s="352">
        <f t="shared" si="6"/>
        <v>0</v>
      </c>
      <c r="U11" s="352">
        <f t="shared" si="6"/>
        <v>0</v>
      </c>
      <c r="V11" s="352">
        <f t="shared" si="6"/>
        <v>0</v>
      </c>
      <c r="W11" s="352">
        <f t="shared" si="6"/>
        <v>0</v>
      </c>
      <c r="X11" s="352">
        <f t="shared" si="6"/>
        <v>0</v>
      </c>
      <c r="Y11" s="352">
        <f t="shared" si="6"/>
        <v>0</v>
      </c>
      <c r="Z11" s="352">
        <f t="shared" si="6"/>
        <v>0</v>
      </c>
      <c r="AA11" s="352">
        <f t="shared" si="6"/>
        <v>0</v>
      </c>
      <c r="AB11" s="352">
        <f t="shared" si="6"/>
        <v>0</v>
      </c>
      <c r="AC11" s="352">
        <f t="shared" si="6"/>
        <v>0</v>
      </c>
      <c r="AD11" s="352">
        <f t="shared" si="6"/>
        <v>0</v>
      </c>
      <c r="AE11" s="352">
        <f t="shared" si="6"/>
        <v>0</v>
      </c>
      <c r="AF11" s="352">
        <f t="shared" si="6"/>
        <v>0</v>
      </c>
      <c r="AG11" s="352">
        <f t="shared" si="3"/>
        <v>0</v>
      </c>
      <c r="AH11" s="9"/>
      <c r="AI11" s="9"/>
      <c r="AJ11" s="9"/>
      <c r="AK11" s="9"/>
      <c r="AL11" s="9"/>
      <c r="AM11" s="9"/>
    </row>
    <row r="12" spans="1:39" s="113" customFormat="1" ht="18" customHeight="1" x14ac:dyDescent="0.4">
      <c r="B12" s="241"/>
      <c r="C12" s="56"/>
      <c r="D12" s="486"/>
      <c r="E12" s="30"/>
      <c r="F12" s="23" t="s">
        <v>739</v>
      </c>
      <c r="G12" s="24"/>
      <c r="H12" s="24"/>
      <c r="I12" s="223"/>
      <c r="J12" s="31"/>
      <c r="K12" s="31"/>
      <c r="L12" s="353"/>
      <c r="M12" s="352">
        <f>'【様式Ａ－７－８】建設負担金'!L8</f>
        <v>0</v>
      </c>
      <c r="N12" s="352">
        <f>'【様式Ａ－７－８】建設負担金'!M8</f>
        <v>0</v>
      </c>
      <c r="O12" s="352">
        <f>'【様式Ａ－７－８】建設負担金'!N8</f>
        <v>0</v>
      </c>
      <c r="P12" s="352">
        <f>'【様式Ａ－７－８】建設負担金'!O8</f>
        <v>0</v>
      </c>
      <c r="Q12" s="352">
        <f>'【様式Ａ－７－８】建設負担金'!P8</f>
        <v>0</v>
      </c>
      <c r="R12" s="352">
        <f>'【様式Ａ－７－８】建設負担金'!Q8</f>
        <v>0</v>
      </c>
      <c r="S12" s="352">
        <f>'【様式Ａ－７－８】建設負担金'!R8</f>
        <v>0</v>
      </c>
      <c r="T12" s="352">
        <f>'【様式Ａ－７－８】建設負担金'!S8</f>
        <v>0</v>
      </c>
      <c r="U12" s="352">
        <f>'【様式Ａ－７－８】建設負担金'!T8</f>
        <v>0</v>
      </c>
      <c r="V12" s="352">
        <f>'【様式Ａ－７－８】建設負担金'!U8</f>
        <v>0</v>
      </c>
      <c r="W12" s="352">
        <f>'【様式Ａ－７－８】建設負担金'!V8</f>
        <v>0</v>
      </c>
      <c r="X12" s="352">
        <f>'【様式Ａ－７－８】建設負担金'!W8</f>
        <v>0</v>
      </c>
      <c r="Y12" s="352">
        <f>'【様式Ａ－７－８】建設負担金'!X8</f>
        <v>0</v>
      </c>
      <c r="Z12" s="352">
        <f>'【様式Ａ－７－８】建設負担金'!Y8</f>
        <v>0</v>
      </c>
      <c r="AA12" s="352">
        <f>'【様式Ａ－７－８】建設負担金'!Z8</f>
        <v>0</v>
      </c>
      <c r="AB12" s="352">
        <f>'【様式Ａ－７－８】建設負担金'!AA8</f>
        <v>0</v>
      </c>
      <c r="AC12" s="352">
        <f>'【様式Ａ－７－８】建設負担金'!AB8</f>
        <v>0</v>
      </c>
      <c r="AD12" s="352">
        <f>'【様式Ａ－７－８】建設負担金'!AC8</f>
        <v>0</v>
      </c>
      <c r="AE12" s="352">
        <f>'【様式Ａ－７－８】建設負担金'!AD8</f>
        <v>0</v>
      </c>
      <c r="AF12" s="352">
        <f>'【様式Ａ－７－８】建設負担金'!AE8</f>
        <v>0</v>
      </c>
      <c r="AG12" s="352">
        <f t="shared" si="3"/>
        <v>0</v>
      </c>
      <c r="AH12" s="9"/>
      <c r="AI12" s="9"/>
      <c r="AJ12" s="9"/>
      <c r="AK12" s="9"/>
      <c r="AL12" s="9"/>
      <c r="AM12" s="9"/>
    </row>
    <row r="13" spans="1:39" s="113" customFormat="1" ht="18" customHeight="1" x14ac:dyDescent="0.4">
      <c r="B13" s="241"/>
      <c r="C13" s="56"/>
      <c r="D13" s="486"/>
      <c r="E13" s="54"/>
      <c r="F13" s="23" t="s">
        <v>740</v>
      </c>
      <c r="G13" s="24"/>
      <c r="H13" s="24"/>
      <c r="I13" s="223"/>
      <c r="J13" s="31"/>
      <c r="K13" s="31"/>
      <c r="L13" s="353"/>
      <c r="M13" s="352">
        <f>'【様式Ａ－７－８】建設負担金'!L9</f>
        <v>0</v>
      </c>
      <c r="N13" s="352">
        <f>'【様式Ａ－７－８】建設負担金'!M9</f>
        <v>0</v>
      </c>
      <c r="O13" s="352">
        <f>'【様式Ａ－７－８】建設負担金'!N9</f>
        <v>0</v>
      </c>
      <c r="P13" s="352">
        <f>'【様式Ａ－７－８】建設負担金'!O9</f>
        <v>0</v>
      </c>
      <c r="Q13" s="352">
        <f>'【様式Ａ－７－８】建設負担金'!P9</f>
        <v>0</v>
      </c>
      <c r="R13" s="352">
        <f>'【様式Ａ－７－８】建設負担金'!Q9</f>
        <v>0</v>
      </c>
      <c r="S13" s="352">
        <f>'【様式Ａ－７－８】建設負担金'!R9</f>
        <v>0</v>
      </c>
      <c r="T13" s="352">
        <f>'【様式Ａ－７－８】建設負担金'!S9</f>
        <v>0</v>
      </c>
      <c r="U13" s="352">
        <f>'【様式Ａ－７－８】建設負担金'!T9</f>
        <v>0</v>
      </c>
      <c r="V13" s="352">
        <f>'【様式Ａ－７－８】建設負担金'!U9</f>
        <v>0</v>
      </c>
      <c r="W13" s="352">
        <f>'【様式Ａ－７－８】建設負担金'!V9</f>
        <v>0</v>
      </c>
      <c r="X13" s="352">
        <f>'【様式Ａ－７－８】建設負担金'!W9</f>
        <v>0</v>
      </c>
      <c r="Y13" s="352">
        <f>'【様式Ａ－７－８】建設負担金'!X9</f>
        <v>0</v>
      </c>
      <c r="Z13" s="352">
        <f>'【様式Ａ－７－８】建設負担金'!Y9</f>
        <v>0</v>
      </c>
      <c r="AA13" s="352">
        <f>'【様式Ａ－７－８】建設負担金'!Z9</f>
        <v>0</v>
      </c>
      <c r="AB13" s="352">
        <f>'【様式Ａ－７－８】建設負担金'!AA9</f>
        <v>0</v>
      </c>
      <c r="AC13" s="352">
        <f>'【様式Ａ－７－８】建設負担金'!AB9</f>
        <v>0</v>
      </c>
      <c r="AD13" s="352">
        <f>'【様式Ａ－７－８】建設負担金'!AC9</f>
        <v>0</v>
      </c>
      <c r="AE13" s="352">
        <f>'【様式Ａ－７－８】建設負担金'!AD9</f>
        <v>0</v>
      </c>
      <c r="AF13" s="352">
        <f>'【様式Ａ－７－８】建設負担金'!AE9</f>
        <v>0</v>
      </c>
      <c r="AG13" s="352">
        <f t="shared" si="3"/>
        <v>0</v>
      </c>
      <c r="AH13" s="9"/>
      <c r="AI13" s="9"/>
      <c r="AJ13" s="9"/>
      <c r="AK13" s="9"/>
      <c r="AL13" s="9"/>
      <c r="AM13" s="9"/>
    </row>
    <row r="14" spans="1:39" s="113" customFormat="1" ht="18" customHeight="1" x14ac:dyDescent="0.4">
      <c r="B14" s="241"/>
      <c r="C14" s="60"/>
      <c r="D14" s="488"/>
      <c r="E14" s="25" t="s">
        <v>622</v>
      </c>
      <c r="F14" s="23"/>
      <c r="G14" s="24"/>
      <c r="H14" s="24"/>
      <c r="I14" s="435"/>
      <c r="J14" s="31"/>
      <c r="K14" s="31"/>
      <c r="L14" s="353"/>
      <c r="M14" s="358">
        <f>'【様式Ａ－７－９】運営権者経費'!L12</f>
        <v>157381.39899999998</v>
      </c>
      <c r="N14" s="358">
        <f>'【様式Ａ－７－９】運営権者経費'!M12</f>
        <v>157381.39899999998</v>
      </c>
      <c r="O14" s="358">
        <f>'【様式Ａ－７－９】運営権者経費'!N12</f>
        <v>157381.39899999998</v>
      </c>
      <c r="P14" s="358">
        <f>'【様式Ａ－７－９】運営権者経費'!O12</f>
        <v>157381.39899999998</v>
      </c>
      <c r="Q14" s="358">
        <f>'【様式Ａ－７－９】運営権者経費'!P12</f>
        <v>157381.39899999998</v>
      </c>
      <c r="R14" s="358">
        <f>'【様式Ａ－７－９】運営権者経費'!Q12</f>
        <v>157381.39899999998</v>
      </c>
      <c r="S14" s="358">
        <f>'【様式Ａ－７－９】運営権者経費'!R12</f>
        <v>157381.39899999998</v>
      </c>
      <c r="T14" s="358">
        <f>'【様式Ａ－７－９】運営権者経費'!S12</f>
        <v>157381.39899999998</v>
      </c>
      <c r="U14" s="358">
        <f>'【様式Ａ－７－９】運営権者経費'!T12</f>
        <v>157381.39899999998</v>
      </c>
      <c r="V14" s="358">
        <f>'【様式Ａ－７－９】運営権者経費'!U12</f>
        <v>157381.39899999998</v>
      </c>
      <c r="W14" s="358">
        <f>'【様式Ａ－７－９】運営権者経費'!V12</f>
        <v>157381.39899999998</v>
      </c>
      <c r="X14" s="358">
        <f>'【様式Ａ－７－９】運営権者経費'!W12</f>
        <v>157381.39899999998</v>
      </c>
      <c r="Y14" s="358">
        <f>'【様式Ａ－７－９】運営権者経費'!X12</f>
        <v>157381.39899999998</v>
      </c>
      <c r="Z14" s="358">
        <f>'【様式Ａ－７－９】運営権者経費'!Y12</f>
        <v>157381.39899999998</v>
      </c>
      <c r="AA14" s="358">
        <f>'【様式Ａ－７－９】運営権者経費'!Z12</f>
        <v>157381.39899999998</v>
      </c>
      <c r="AB14" s="358">
        <f>'【様式Ａ－７－９】運営権者経費'!AA12</f>
        <v>157381.39899999998</v>
      </c>
      <c r="AC14" s="358">
        <f>'【様式Ａ－７－９】運営権者経費'!AB12</f>
        <v>157381.39899999998</v>
      </c>
      <c r="AD14" s="358">
        <f>'【様式Ａ－７－９】運営権者経費'!AC12</f>
        <v>157381.39899999998</v>
      </c>
      <c r="AE14" s="358">
        <f>'【様式Ａ－７－９】運営権者経費'!AD12</f>
        <v>157381.39899999998</v>
      </c>
      <c r="AF14" s="358">
        <f>'【様式Ａ－７－９】運営権者経費'!AE12</f>
        <v>157381.39899999998</v>
      </c>
      <c r="AG14" s="358">
        <f t="shared" si="3"/>
        <v>3147627.9800000004</v>
      </c>
      <c r="AH14" s="52"/>
      <c r="AI14" s="9"/>
      <c r="AJ14" s="9"/>
      <c r="AK14" s="9"/>
      <c r="AL14" s="9"/>
      <c r="AM14" s="9"/>
    </row>
    <row r="15" spans="1:39" s="113" customFormat="1" ht="18" customHeight="1" x14ac:dyDescent="0.4">
      <c r="B15" s="241"/>
      <c r="C15" s="58" t="s">
        <v>450</v>
      </c>
      <c r="D15" s="404"/>
      <c r="E15" s="404"/>
      <c r="F15" s="404"/>
      <c r="G15" s="404"/>
      <c r="H15" s="404"/>
      <c r="I15" s="404"/>
      <c r="J15" s="404"/>
      <c r="K15" s="405"/>
      <c r="L15" s="281">
        <f>SUM(L16)</f>
        <v>0</v>
      </c>
      <c r="M15" s="281">
        <f>SUM(M16)</f>
        <v>0</v>
      </c>
      <c r="N15" s="281">
        <f t="shared" ref="N15:AF15" si="7">SUM(N16)</f>
        <v>0</v>
      </c>
      <c r="O15" s="281">
        <f t="shared" si="7"/>
        <v>0</v>
      </c>
      <c r="P15" s="281">
        <f t="shared" si="7"/>
        <v>0</v>
      </c>
      <c r="Q15" s="281">
        <f t="shared" si="7"/>
        <v>0</v>
      </c>
      <c r="R15" s="281">
        <f t="shared" si="7"/>
        <v>0</v>
      </c>
      <c r="S15" s="281">
        <f t="shared" si="7"/>
        <v>0</v>
      </c>
      <c r="T15" s="281">
        <f t="shared" si="7"/>
        <v>0</v>
      </c>
      <c r="U15" s="281">
        <f t="shared" si="7"/>
        <v>0</v>
      </c>
      <c r="V15" s="281">
        <f t="shared" si="7"/>
        <v>0</v>
      </c>
      <c r="W15" s="281">
        <f t="shared" si="7"/>
        <v>0</v>
      </c>
      <c r="X15" s="281">
        <f t="shared" si="7"/>
        <v>0</v>
      </c>
      <c r="Y15" s="281">
        <f t="shared" si="7"/>
        <v>0</v>
      </c>
      <c r="Z15" s="281">
        <f t="shared" si="7"/>
        <v>0</v>
      </c>
      <c r="AA15" s="281">
        <f t="shared" si="7"/>
        <v>0</v>
      </c>
      <c r="AB15" s="281">
        <f t="shared" si="7"/>
        <v>0</v>
      </c>
      <c r="AC15" s="281">
        <f t="shared" si="7"/>
        <v>0</v>
      </c>
      <c r="AD15" s="281">
        <f t="shared" si="7"/>
        <v>0</v>
      </c>
      <c r="AE15" s="281">
        <f t="shared" si="7"/>
        <v>0</v>
      </c>
      <c r="AF15" s="281">
        <f t="shared" si="7"/>
        <v>0</v>
      </c>
      <c r="AG15" s="281">
        <f t="shared" si="3"/>
        <v>0</v>
      </c>
      <c r="AH15" s="9"/>
      <c r="AI15" s="9"/>
      <c r="AJ15" s="9"/>
      <c r="AK15" s="9"/>
      <c r="AL15" s="9"/>
      <c r="AM15" s="9"/>
    </row>
    <row r="16" spans="1:39" ht="18" customHeight="1" x14ac:dyDescent="0.4">
      <c r="B16" s="241"/>
      <c r="C16" s="60"/>
      <c r="D16" s="26" t="s">
        <v>38</v>
      </c>
      <c r="E16" s="32"/>
      <c r="F16" s="32"/>
      <c r="G16" s="32"/>
      <c r="H16" s="32"/>
      <c r="I16" s="32"/>
      <c r="J16" s="32"/>
      <c r="K16" s="261"/>
      <c r="L16" s="363"/>
      <c r="M16" s="363"/>
      <c r="N16" s="363"/>
      <c r="O16" s="363"/>
      <c r="P16" s="363"/>
      <c r="Q16" s="363"/>
      <c r="R16" s="363"/>
      <c r="S16" s="363"/>
      <c r="T16" s="363"/>
      <c r="U16" s="363"/>
      <c r="V16" s="363"/>
      <c r="W16" s="363"/>
      <c r="X16" s="363"/>
      <c r="Y16" s="363"/>
      <c r="Z16" s="363"/>
      <c r="AA16" s="363"/>
      <c r="AB16" s="363"/>
      <c r="AC16" s="363"/>
      <c r="AD16" s="363"/>
      <c r="AE16" s="363"/>
      <c r="AF16" s="363"/>
      <c r="AG16" s="363">
        <f t="shared" si="3"/>
        <v>0</v>
      </c>
    </row>
    <row r="17" spans="1:39" s="113" customFormat="1" ht="18" customHeight="1" x14ac:dyDescent="0.4">
      <c r="B17" s="173" t="s">
        <v>454</v>
      </c>
      <c r="C17" s="175"/>
      <c r="D17" s="175"/>
      <c r="E17" s="175"/>
      <c r="F17" s="175"/>
      <c r="G17" s="175"/>
      <c r="H17" s="175"/>
      <c r="I17" s="175"/>
      <c r="J17" s="175"/>
      <c r="K17" s="260"/>
      <c r="L17" s="360">
        <f t="shared" ref="L17" si="8">SUM(L18,L21)</f>
        <v>0</v>
      </c>
      <c r="M17" s="360">
        <f t="shared" ref="M17" si="9">SUM(M18,M21)</f>
        <v>0</v>
      </c>
      <c r="N17" s="360">
        <f t="shared" ref="N17:AF17" si="10">SUM(N18,N21)</f>
        <v>0</v>
      </c>
      <c r="O17" s="360">
        <f t="shared" si="10"/>
        <v>0</v>
      </c>
      <c r="P17" s="360">
        <f t="shared" si="10"/>
        <v>0</v>
      </c>
      <c r="Q17" s="360">
        <f t="shared" si="10"/>
        <v>0</v>
      </c>
      <c r="R17" s="360">
        <f t="shared" si="10"/>
        <v>0</v>
      </c>
      <c r="S17" s="360">
        <f t="shared" si="10"/>
        <v>0</v>
      </c>
      <c r="T17" s="360">
        <f t="shared" si="10"/>
        <v>0</v>
      </c>
      <c r="U17" s="360">
        <f t="shared" si="10"/>
        <v>0</v>
      </c>
      <c r="V17" s="360">
        <f t="shared" si="10"/>
        <v>0</v>
      </c>
      <c r="W17" s="360">
        <f t="shared" si="10"/>
        <v>0</v>
      </c>
      <c r="X17" s="360">
        <f t="shared" si="10"/>
        <v>0</v>
      </c>
      <c r="Y17" s="360">
        <f t="shared" si="10"/>
        <v>0</v>
      </c>
      <c r="Z17" s="360">
        <f t="shared" si="10"/>
        <v>0</v>
      </c>
      <c r="AA17" s="360">
        <f t="shared" si="10"/>
        <v>0</v>
      </c>
      <c r="AB17" s="360">
        <f t="shared" si="10"/>
        <v>0</v>
      </c>
      <c r="AC17" s="360">
        <f t="shared" si="10"/>
        <v>0</v>
      </c>
      <c r="AD17" s="360">
        <f t="shared" si="10"/>
        <v>0</v>
      </c>
      <c r="AE17" s="360">
        <f t="shared" si="10"/>
        <v>0</v>
      </c>
      <c r="AF17" s="360">
        <f t="shared" si="10"/>
        <v>0</v>
      </c>
      <c r="AG17" s="360">
        <f t="shared" si="3"/>
        <v>0</v>
      </c>
      <c r="AH17" s="9"/>
      <c r="AI17" s="9"/>
      <c r="AJ17" s="9"/>
      <c r="AK17" s="9"/>
      <c r="AL17" s="9"/>
      <c r="AM17" s="9"/>
    </row>
    <row r="18" spans="1:39" s="113" customFormat="1" ht="18" customHeight="1" x14ac:dyDescent="0.4">
      <c r="B18" s="196"/>
      <c r="C18" s="58" t="s">
        <v>448</v>
      </c>
      <c r="D18" s="404"/>
      <c r="E18" s="404"/>
      <c r="F18" s="404"/>
      <c r="G18" s="404"/>
      <c r="H18" s="404"/>
      <c r="I18" s="404"/>
      <c r="J18" s="404"/>
      <c r="K18" s="405"/>
      <c r="L18" s="281">
        <f t="shared" ref="L18:AA19" si="11">SUM(L19)</f>
        <v>0</v>
      </c>
      <c r="M18" s="298">
        <f t="shared" si="11"/>
        <v>0</v>
      </c>
      <c r="N18" s="298">
        <f t="shared" si="11"/>
        <v>0</v>
      </c>
      <c r="O18" s="298">
        <f t="shared" si="11"/>
        <v>0</v>
      </c>
      <c r="P18" s="298">
        <f t="shared" si="11"/>
        <v>0</v>
      </c>
      <c r="Q18" s="298">
        <f t="shared" si="11"/>
        <v>0</v>
      </c>
      <c r="R18" s="298">
        <f t="shared" si="11"/>
        <v>0</v>
      </c>
      <c r="S18" s="298">
        <f t="shared" si="11"/>
        <v>0</v>
      </c>
      <c r="T18" s="298">
        <f t="shared" si="11"/>
        <v>0</v>
      </c>
      <c r="U18" s="298">
        <f t="shared" si="11"/>
        <v>0</v>
      </c>
      <c r="V18" s="298">
        <f t="shared" si="11"/>
        <v>0</v>
      </c>
      <c r="W18" s="298">
        <f t="shared" si="11"/>
        <v>0</v>
      </c>
      <c r="X18" s="298">
        <f t="shared" si="11"/>
        <v>0</v>
      </c>
      <c r="Y18" s="298">
        <f t="shared" si="11"/>
        <v>0</v>
      </c>
      <c r="Z18" s="298">
        <f t="shared" si="11"/>
        <v>0</v>
      </c>
      <c r="AA18" s="298">
        <f t="shared" si="11"/>
        <v>0</v>
      </c>
      <c r="AB18" s="298">
        <f t="shared" ref="N18:AF19" si="12">SUM(AB19)</f>
        <v>0</v>
      </c>
      <c r="AC18" s="298">
        <f t="shared" si="12"/>
        <v>0</v>
      </c>
      <c r="AD18" s="298">
        <f t="shared" si="12"/>
        <v>0</v>
      </c>
      <c r="AE18" s="298">
        <f t="shared" si="12"/>
        <v>0</v>
      </c>
      <c r="AF18" s="298">
        <f t="shared" si="12"/>
        <v>0</v>
      </c>
      <c r="AG18" s="298">
        <f t="shared" si="3"/>
        <v>0</v>
      </c>
      <c r="AH18" s="9"/>
      <c r="AI18" s="9"/>
      <c r="AJ18" s="9"/>
      <c r="AK18" s="9"/>
      <c r="AL18" s="9"/>
      <c r="AM18" s="9"/>
    </row>
    <row r="19" spans="1:39" s="113" customFormat="1" ht="18" customHeight="1" x14ac:dyDescent="0.4">
      <c r="B19" s="196"/>
      <c r="C19" s="60"/>
      <c r="D19" s="245" t="s">
        <v>39</v>
      </c>
      <c r="E19" s="243"/>
      <c r="F19" s="244"/>
      <c r="G19" s="244"/>
      <c r="H19" s="244"/>
      <c r="I19" s="244"/>
      <c r="J19" s="484"/>
      <c r="K19" s="485"/>
      <c r="L19" s="366">
        <f t="shared" si="11"/>
        <v>0</v>
      </c>
      <c r="M19" s="366">
        <f t="shared" si="11"/>
        <v>0</v>
      </c>
      <c r="N19" s="366">
        <f t="shared" si="12"/>
        <v>0</v>
      </c>
      <c r="O19" s="366">
        <f t="shared" si="12"/>
        <v>0</v>
      </c>
      <c r="P19" s="366">
        <f t="shared" si="12"/>
        <v>0</v>
      </c>
      <c r="Q19" s="366">
        <f t="shared" si="12"/>
        <v>0</v>
      </c>
      <c r="R19" s="366">
        <f t="shared" si="12"/>
        <v>0</v>
      </c>
      <c r="S19" s="366">
        <f t="shared" si="12"/>
        <v>0</v>
      </c>
      <c r="T19" s="366">
        <f t="shared" si="12"/>
        <v>0</v>
      </c>
      <c r="U19" s="366">
        <f t="shared" si="12"/>
        <v>0</v>
      </c>
      <c r="V19" s="366">
        <f t="shared" si="12"/>
        <v>0</v>
      </c>
      <c r="W19" s="366">
        <f t="shared" si="12"/>
        <v>0</v>
      </c>
      <c r="X19" s="366">
        <f t="shared" si="12"/>
        <v>0</v>
      </c>
      <c r="Y19" s="366">
        <f t="shared" si="12"/>
        <v>0</v>
      </c>
      <c r="Z19" s="366">
        <f t="shared" si="12"/>
        <v>0</v>
      </c>
      <c r="AA19" s="366">
        <f t="shared" si="12"/>
        <v>0</v>
      </c>
      <c r="AB19" s="366">
        <f t="shared" si="12"/>
        <v>0</v>
      </c>
      <c r="AC19" s="366">
        <f t="shared" si="12"/>
        <v>0</v>
      </c>
      <c r="AD19" s="366">
        <f t="shared" si="12"/>
        <v>0</v>
      </c>
      <c r="AE19" s="366">
        <f t="shared" si="12"/>
        <v>0</v>
      </c>
      <c r="AF19" s="366">
        <f t="shared" si="12"/>
        <v>0</v>
      </c>
      <c r="AG19" s="366">
        <f t="shared" si="3"/>
        <v>0</v>
      </c>
      <c r="AH19" s="9"/>
      <c r="AI19" s="9"/>
      <c r="AJ19" s="9"/>
      <c r="AK19" s="9"/>
      <c r="AL19" s="9"/>
      <c r="AM19" s="9"/>
    </row>
    <row r="20" spans="1:39" s="113" customFormat="1" ht="18" customHeight="1" x14ac:dyDescent="0.4">
      <c r="B20" s="196"/>
      <c r="C20" s="60"/>
      <c r="D20" s="486"/>
      <c r="E20" s="487" t="s">
        <v>738</v>
      </c>
      <c r="F20" s="435"/>
      <c r="G20" s="435"/>
      <c r="H20" s="435"/>
      <c r="I20" s="435"/>
      <c r="J20" s="223"/>
      <c r="K20" s="489"/>
      <c r="L20" s="353"/>
      <c r="M20" s="283">
        <f>'【様式Ａ－７－３】工業用水道料金'!L39</f>
        <v>0</v>
      </c>
      <c r="N20" s="283">
        <f>'【様式Ａ－７－３】工業用水道料金'!M39</f>
        <v>0</v>
      </c>
      <c r="O20" s="283">
        <f>'【様式Ａ－７－３】工業用水道料金'!N39</f>
        <v>0</v>
      </c>
      <c r="P20" s="283">
        <f>'【様式Ａ－７－３】工業用水道料金'!O39</f>
        <v>0</v>
      </c>
      <c r="Q20" s="283">
        <f>'【様式Ａ－７－３】工業用水道料金'!P39</f>
        <v>0</v>
      </c>
      <c r="R20" s="283">
        <f>'【様式Ａ－７－３】工業用水道料金'!Q39</f>
        <v>0</v>
      </c>
      <c r="S20" s="283">
        <f>'【様式Ａ－７－３】工業用水道料金'!R39</f>
        <v>0</v>
      </c>
      <c r="T20" s="283">
        <f>'【様式Ａ－７－３】工業用水道料金'!S39</f>
        <v>0</v>
      </c>
      <c r="U20" s="283">
        <f>'【様式Ａ－７－３】工業用水道料金'!T39</f>
        <v>0</v>
      </c>
      <c r="V20" s="283">
        <f>'【様式Ａ－７－３】工業用水道料金'!U39</f>
        <v>0</v>
      </c>
      <c r="W20" s="283">
        <f>'【様式Ａ－７－３】工業用水道料金'!V39</f>
        <v>0</v>
      </c>
      <c r="X20" s="283">
        <f>'【様式Ａ－７－３】工業用水道料金'!W39</f>
        <v>0</v>
      </c>
      <c r="Y20" s="283">
        <f>'【様式Ａ－７－３】工業用水道料金'!X39</f>
        <v>0</v>
      </c>
      <c r="Z20" s="283">
        <f>'【様式Ａ－７－３】工業用水道料金'!Y39</f>
        <v>0</v>
      </c>
      <c r="AA20" s="283">
        <f>'【様式Ａ－７－３】工業用水道料金'!Z39</f>
        <v>0</v>
      </c>
      <c r="AB20" s="283">
        <f>'【様式Ａ－７－３】工業用水道料金'!AA39</f>
        <v>0</v>
      </c>
      <c r="AC20" s="283">
        <f>'【様式Ａ－７－３】工業用水道料金'!AB39</f>
        <v>0</v>
      </c>
      <c r="AD20" s="283">
        <f>'【様式Ａ－７－３】工業用水道料金'!AC39</f>
        <v>0</v>
      </c>
      <c r="AE20" s="283">
        <f>'【様式Ａ－７－３】工業用水道料金'!AD39</f>
        <v>0</v>
      </c>
      <c r="AF20" s="283">
        <f>'【様式Ａ－７－３】工業用水道料金'!AE39</f>
        <v>0</v>
      </c>
      <c r="AG20" s="283">
        <f t="shared" si="3"/>
        <v>0</v>
      </c>
      <c r="AH20" s="9"/>
      <c r="AI20" s="9"/>
      <c r="AJ20" s="9"/>
      <c r="AK20" s="9"/>
      <c r="AL20" s="9"/>
      <c r="AM20" s="9"/>
    </row>
    <row r="21" spans="1:39" s="113" customFormat="1" ht="18" customHeight="1" x14ac:dyDescent="0.4">
      <c r="B21" s="267"/>
      <c r="C21" s="58" t="s">
        <v>450</v>
      </c>
      <c r="D21" s="404"/>
      <c r="E21" s="404"/>
      <c r="F21" s="404"/>
      <c r="G21" s="404"/>
      <c r="H21" s="404"/>
      <c r="I21" s="404"/>
      <c r="J21" s="404"/>
      <c r="K21" s="405"/>
      <c r="L21" s="281">
        <f t="shared" ref="L21:AF21" si="13">SUM(L22)</f>
        <v>0</v>
      </c>
      <c r="M21" s="281">
        <f t="shared" si="13"/>
        <v>0</v>
      </c>
      <c r="N21" s="281">
        <f t="shared" si="13"/>
        <v>0</v>
      </c>
      <c r="O21" s="281">
        <f t="shared" si="13"/>
        <v>0</v>
      </c>
      <c r="P21" s="281">
        <f t="shared" si="13"/>
        <v>0</v>
      </c>
      <c r="Q21" s="281">
        <f t="shared" si="13"/>
        <v>0</v>
      </c>
      <c r="R21" s="281">
        <f t="shared" si="13"/>
        <v>0</v>
      </c>
      <c r="S21" s="281">
        <f t="shared" si="13"/>
        <v>0</v>
      </c>
      <c r="T21" s="281">
        <f t="shared" si="13"/>
        <v>0</v>
      </c>
      <c r="U21" s="281">
        <f t="shared" si="13"/>
        <v>0</v>
      </c>
      <c r="V21" s="281">
        <f t="shared" si="13"/>
        <v>0</v>
      </c>
      <c r="W21" s="281">
        <f t="shared" si="13"/>
        <v>0</v>
      </c>
      <c r="X21" s="281">
        <f t="shared" si="13"/>
        <v>0</v>
      </c>
      <c r="Y21" s="281">
        <f t="shared" si="13"/>
        <v>0</v>
      </c>
      <c r="Z21" s="281">
        <f t="shared" si="13"/>
        <v>0</v>
      </c>
      <c r="AA21" s="281">
        <f t="shared" si="13"/>
        <v>0</v>
      </c>
      <c r="AB21" s="281">
        <f t="shared" si="13"/>
        <v>0</v>
      </c>
      <c r="AC21" s="281">
        <f t="shared" si="13"/>
        <v>0</v>
      </c>
      <c r="AD21" s="281">
        <f t="shared" si="13"/>
        <v>0</v>
      </c>
      <c r="AE21" s="281">
        <f t="shared" si="13"/>
        <v>0</v>
      </c>
      <c r="AF21" s="281">
        <f t="shared" si="13"/>
        <v>0</v>
      </c>
      <c r="AG21" s="281">
        <f t="shared" si="3"/>
        <v>0</v>
      </c>
      <c r="AH21" s="9"/>
      <c r="AI21" s="9"/>
      <c r="AJ21" s="9"/>
      <c r="AK21" s="9"/>
      <c r="AL21" s="9"/>
      <c r="AM21" s="9"/>
    </row>
    <row r="22" spans="1:39" ht="18" customHeight="1" x14ac:dyDescent="0.4">
      <c r="B22" s="196"/>
      <c r="C22" s="60"/>
      <c r="D22" s="26" t="s">
        <v>38</v>
      </c>
      <c r="E22" s="32"/>
      <c r="F22" s="32"/>
      <c r="G22" s="32"/>
      <c r="H22" s="32"/>
      <c r="I22" s="32"/>
      <c r="J22" s="32"/>
      <c r="K22" s="261"/>
      <c r="L22" s="363"/>
      <c r="M22" s="363"/>
      <c r="N22" s="363"/>
      <c r="O22" s="363"/>
      <c r="P22" s="363"/>
      <c r="Q22" s="363"/>
      <c r="R22" s="363"/>
      <c r="S22" s="363"/>
      <c r="T22" s="363"/>
      <c r="U22" s="363"/>
      <c r="V22" s="363"/>
      <c r="W22" s="363"/>
      <c r="X22" s="363"/>
      <c r="Y22" s="363"/>
      <c r="Z22" s="363"/>
      <c r="AA22" s="363"/>
      <c r="AB22" s="363"/>
      <c r="AC22" s="363"/>
      <c r="AD22" s="363"/>
      <c r="AE22" s="363"/>
      <c r="AF22" s="363"/>
      <c r="AG22" s="363">
        <f t="shared" si="3"/>
        <v>0</v>
      </c>
    </row>
    <row r="23" spans="1:39" s="113" customFormat="1" ht="18" customHeight="1" x14ac:dyDescent="0.4">
      <c r="B23" s="266" t="s">
        <v>41</v>
      </c>
      <c r="C23" s="262"/>
      <c r="D23" s="263"/>
      <c r="E23" s="264"/>
      <c r="F23" s="264"/>
      <c r="G23" s="264"/>
      <c r="H23" s="264"/>
      <c r="I23" s="264"/>
      <c r="J23" s="264"/>
      <c r="K23" s="265"/>
      <c r="L23" s="363"/>
      <c r="M23" s="363"/>
      <c r="N23" s="363"/>
      <c r="O23" s="363"/>
      <c r="P23" s="363"/>
      <c r="Q23" s="363"/>
      <c r="R23" s="363"/>
      <c r="S23" s="363"/>
      <c r="T23" s="363"/>
      <c r="U23" s="363"/>
      <c r="V23" s="363"/>
      <c r="W23" s="363"/>
      <c r="X23" s="363"/>
      <c r="Y23" s="363"/>
      <c r="Z23" s="363"/>
      <c r="AA23" s="363"/>
      <c r="AB23" s="363"/>
      <c r="AC23" s="363"/>
      <c r="AD23" s="363"/>
      <c r="AE23" s="363"/>
      <c r="AF23" s="363"/>
      <c r="AG23" s="363">
        <f t="shared" si="3"/>
        <v>0</v>
      </c>
      <c r="AH23" s="9"/>
      <c r="AI23" s="9"/>
      <c r="AJ23" s="9"/>
      <c r="AK23" s="9"/>
      <c r="AL23" s="9"/>
      <c r="AM23" s="9"/>
    </row>
    <row r="24" spans="1:39" ht="18" customHeight="1" x14ac:dyDescent="0.4">
      <c r="A24" s="12"/>
      <c r="B24" s="12"/>
      <c r="C24" s="238"/>
      <c r="D24" s="238"/>
      <c r="E24" s="39"/>
      <c r="L24" s="537"/>
      <c r="M24" s="286"/>
      <c r="N24" s="286"/>
      <c r="O24" s="286"/>
      <c r="P24" s="287"/>
      <c r="Q24" s="286"/>
      <c r="R24" s="286"/>
      <c r="S24" s="286"/>
      <c r="T24" s="286"/>
      <c r="U24" s="286"/>
      <c r="V24" s="286"/>
      <c r="W24" s="286"/>
      <c r="X24" s="286"/>
      <c r="Y24" s="286"/>
      <c r="Z24" s="286"/>
      <c r="AA24" s="286"/>
      <c r="AB24" s="286"/>
      <c r="AC24" s="286"/>
      <c r="AD24" s="286"/>
      <c r="AE24" s="286"/>
      <c r="AF24" s="286"/>
      <c r="AG24" s="286"/>
    </row>
    <row r="25" spans="1:39" ht="18" customHeight="1" x14ac:dyDescent="0.4">
      <c r="A25" s="12"/>
      <c r="B25" s="113" t="s">
        <v>742</v>
      </c>
      <c r="C25" s="238"/>
      <c r="D25" s="238"/>
      <c r="E25" s="39"/>
      <c r="L25" s="537"/>
      <c r="M25" s="286"/>
      <c r="N25" s="286"/>
      <c r="O25" s="286"/>
      <c r="P25" s="287"/>
      <c r="Q25" s="286"/>
      <c r="R25" s="286"/>
      <c r="S25" s="286"/>
      <c r="T25" s="286"/>
      <c r="U25" s="286"/>
      <c r="V25" s="286"/>
      <c r="W25" s="286"/>
      <c r="X25" s="286"/>
      <c r="Y25" s="286"/>
      <c r="Z25" s="286"/>
      <c r="AA25" s="286"/>
      <c r="AB25" s="286"/>
      <c r="AC25" s="286"/>
      <c r="AD25" s="286"/>
      <c r="AE25" s="286"/>
      <c r="AF25" s="286"/>
      <c r="AG25" s="286"/>
    </row>
    <row r="26" spans="1:39" s="113" customFormat="1" ht="18" customHeight="1" x14ac:dyDescent="0.4">
      <c r="B26" s="242" t="s">
        <v>447</v>
      </c>
      <c r="C26" s="63"/>
      <c r="D26" s="63"/>
      <c r="E26" s="63"/>
      <c r="F26" s="63"/>
      <c r="G26" s="63"/>
      <c r="H26" s="63"/>
      <c r="I26" s="63"/>
      <c r="J26" s="63"/>
      <c r="K26" s="259"/>
      <c r="L26" s="356">
        <f>SUM(L27,L44)</f>
        <v>0</v>
      </c>
      <c r="M26" s="356">
        <f>SUM(M27,M44)</f>
        <v>0</v>
      </c>
      <c r="N26" s="356">
        <f t="shared" ref="N26:AF26" si="14">SUM(N27,N44)</f>
        <v>0</v>
      </c>
      <c r="O26" s="356">
        <f t="shared" si="14"/>
        <v>0</v>
      </c>
      <c r="P26" s="356">
        <f t="shared" si="14"/>
        <v>0</v>
      </c>
      <c r="Q26" s="356">
        <f t="shared" si="14"/>
        <v>0</v>
      </c>
      <c r="R26" s="356">
        <f t="shared" si="14"/>
        <v>0</v>
      </c>
      <c r="S26" s="356">
        <f t="shared" si="14"/>
        <v>0</v>
      </c>
      <c r="T26" s="356">
        <f t="shared" si="14"/>
        <v>0</v>
      </c>
      <c r="U26" s="356">
        <f t="shared" si="14"/>
        <v>0</v>
      </c>
      <c r="V26" s="356">
        <f t="shared" si="14"/>
        <v>0</v>
      </c>
      <c r="W26" s="356">
        <f t="shared" si="14"/>
        <v>0</v>
      </c>
      <c r="X26" s="356">
        <f t="shared" si="14"/>
        <v>0</v>
      </c>
      <c r="Y26" s="356">
        <f t="shared" si="14"/>
        <v>0</v>
      </c>
      <c r="Z26" s="356">
        <f t="shared" si="14"/>
        <v>0</v>
      </c>
      <c r="AA26" s="356">
        <f t="shared" si="14"/>
        <v>0</v>
      </c>
      <c r="AB26" s="356">
        <f t="shared" si="14"/>
        <v>0</v>
      </c>
      <c r="AC26" s="356">
        <f t="shared" si="14"/>
        <v>0</v>
      </c>
      <c r="AD26" s="356">
        <f t="shared" si="14"/>
        <v>0</v>
      </c>
      <c r="AE26" s="356">
        <f t="shared" si="14"/>
        <v>0</v>
      </c>
      <c r="AF26" s="356">
        <f t="shared" si="14"/>
        <v>0</v>
      </c>
      <c r="AG26" s="356">
        <f>SUM(M26:AF26)</f>
        <v>0</v>
      </c>
      <c r="AH26" s="9"/>
      <c r="AI26" s="9"/>
      <c r="AJ26" s="9"/>
      <c r="AK26" s="9"/>
      <c r="AL26" s="9"/>
      <c r="AM26" s="9"/>
    </row>
    <row r="27" spans="1:39" s="113" customFormat="1" ht="18" customHeight="1" x14ac:dyDescent="0.4">
      <c r="B27" s="241"/>
      <c r="C27" s="58" t="s">
        <v>449</v>
      </c>
      <c r="D27" s="404"/>
      <c r="E27" s="404"/>
      <c r="F27" s="404"/>
      <c r="G27" s="404"/>
      <c r="H27" s="404"/>
      <c r="I27" s="404"/>
      <c r="J27" s="404"/>
      <c r="K27" s="404"/>
      <c r="L27" s="281">
        <f>SUM(L28,L49)</f>
        <v>0</v>
      </c>
      <c r="M27" s="281">
        <f t="shared" ref="M27" si="15">SUM(M28,M49)</f>
        <v>0</v>
      </c>
      <c r="N27" s="281">
        <f t="shared" ref="N27:AF27" si="16">SUM(N28,N49)</f>
        <v>0</v>
      </c>
      <c r="O27" s="281">
        <f t="shared" si="16"/>
        <v>0</v>
      </c>
      <c r="P27" s="281">
        <f t="shared" si="16"/>
        <v>0</v>
      </c>
      <c r="Q27" s="281">
        <f t="shared" si="16"/>
        <v>0</v>
      </c>
      <c r="R27" s="281">
        <f t="shared" si="16"/>
        <v>0</v>
      </c>
      <c r="S27" s="281">
        <f t="shared" si="16"/>
        <v>0</v>
      </c>
      <c r="T27" s="281">
        <f t="shared" si="16"/>
        <v>0</v>
      </c>
      <c r="U27" s="281">
        <f t="shared" si="16"/>
        <v>0</v>
      </c>
      <c r="V27" s="281">
        <f t="shared" si="16"/>
        <v>0</v>
      </c>
      <c r="W27" s="281">
        <f t="shared" si="16"/>
        <v>0</v>
      </c>
      <c r="X27" s="281">
        <f t="shared" si="16"/>
        <v>0</v>
      </c>
      <c r="Y27" s="281">
        <f t="shared" si="16"/>
        <v>0</v>
      </c>
      <c r="Z27" s="281">
        <f t="shared" si="16"/>
        <v>0</v>
      </c>
      <c r="AA27" s="281">
        <f t="shared" si="16"/>
        <v>0</v>
      </c>
      <c r="AB27" s="281">
        <f t="shared" si="16"/>
        <v>0</v>
      </c>
      <c r="AC27" s="281">
        <f t="shared" si="16"/>
        <v>0</v>
      </c>
      <c r="AD27" s="281">
        <f t="shared" si="16"/>
        <v>0</v>
      </c>
      <c r="AE27" s="281">
        <f t="shared" si="16"/>
        <v>0</v>
      </c>
      <c r="AF27" s="281">
        <f t="shared" si="16"/>
        <v>0</v>
      </c>
      <c r="AG27" s="281">
        <f t="shared" ref="AG27:AG63" si="17">SUM(M27:AF27)</f>
        <v>0</v>
      </c>
      <c r="AH27" s="9"/>
      <c r="AI27" s="9"/>
      <c r="AJ27" s="9"/>
      <c r="AK27" s="9"/>
      <c r="AL27" s="9"/>
      <c r="AM27" s="9"/>
    </row>
    <row r="28" spans="1:39" s="113" customFormat="1" ht="18" customHeight="1" x14ac:dyDescent="0.4">
      <c r="B28" s="241"/>
      <c r="C28" s="56"/>
      <c r="D28" s="245" t="s">
        <v>27</v>
      </c>
      <c r="E28" s="244"/>
      <c r="F28" s="244"/>
      <c r="G28" s="244"/>
      <c r="H28" s="244"/>
      <c r="I28" s="244"/>
      <c r="J28" s="246"/>
      <c r="K28" s="247"/>
      <c r="L28" s="357">
        <f>SUM(L29,L32,L37,L40,L41)</f>
        <v>0</v>
      </c>
      <c r="M28" s="357">
        <f>SUM(M29,M32,M37,M40,M41)</f>
        <v>0</v>
      </c>
      <c r="N28" s="357">
        <f t="shared" ref="N28:AF28" si="18">SUM(N29,N32,N37,N40,N41)</f>
        <v>0</v>
      </c>
      <c r="O28" s="357">
        <f t="shared" si="18"/>
        <v>0</v>
      </c>
      <c r="P28" s="357">
        <f t="shared" si="18"/>
        <v>0</v>
      </c>
      <c r="Q28" s="357">
        <f t="shared" si="18"/>
        <v>0</v>
      </c>
      <c r="R28" s="357">
        <f t="shared" si="18"/>
        <v>0</v>
      </c>
      <c r="S28" s="357">
        <f t="shared" si="18"/>
        <v>0</v>
      </c>
      <c r="T28" s="357">
        <f t="shared" si="18"/>
        <v>0</v>
      </c>
      <c r="U28" s="357">
        <f t="shared" si="18"/>
        <v>0</v>
      </c>
      <c r="V28" s="357">
        <f t="shared" si="18"/>
        <v>0</v>
      </c>
      <c r="W28" s="357">
        <f t="shared" si="18"/>
        <v>0</v>
      </c>
      <c r="X28" s="357">
        <f t="shared" si="18"/>
        <v>0</v>
      </c>
      <c r="Y28" s="357">
        <f t="shared" si="18"/>
        <v>0</v>
      </c>
      <c r="Z28" s="357">
        <f t="shared" si="18"/>
        <v>0</v>
      </c>
      <c r="AA28" s="357">
        <f t="shared" si="18"/>
        <v>0</v>
      </c>
      <c r="AB28" s="357">
        <f t="shared" si="18"/>
        <v>0</v>
      </c>
      <c r="AC28" s="357">
        <f t="shared" si="18"/>
        <v>0</v>
      </c>
      <c r="AD28" s="357">
        <f t="shared" si="18"/>
        <v>0</v>
      </c>
      <c r="AE28" s="357">
        <f t="shared" si="18"/>
        <v>0</v>
      </c>
      <c r="AF28" s="357">
        <f t="shared" si="18"/>
        <v>0</v>
      </c>
      <c r="AG28" s="357">
        <f t="shared" si="17"/>
        <v>0</v>
      </c>
      <c r="AH28" s="9"/>
      <c r="AI28" s="9"/>
      <c r="AJ28" s="9"/>
      <c r="AK28" s="9"/>
      <c r="AL28" s="9"/>
      <c r="AM28" s="9"/>
    </row>
    <row r="29" spans="1:39" s="113" customFormat="1" ht="18" customHeight="1" x14ac:dyDescent="0.4">
      <c r="A29" s="117"/>
      <c r="B29" s="241"/>
      <c r="C29" s="56"/>
      <c r="D29" s="29"/>
      <c r="E29" s="16" t="s">
        <v>517</v>
      </c>
      <c r="F29" s="248"/>
      <c r="G29" s="248"/>
      <c r="H29" s="248"/>
      <c r="I29" s="248"/>
      <c r="J29" s="408"/>
      <c r="K29" s="408"/>
      <c r="L29" s="283">
        <f t="shared" ref="L29" si="19">SUM(L30:L31)</f>
        <v>0</v>
      </c>
      <c r="M29" s="283">
        <f>SUM(M30:M31)</f>
        <v>0</v>
      </c>
      <c r="N29" s="283">
        <f t="shared" ref="N29:AF29" si="20">SUM(N30:N31)</f>
        <v>0</v>
      </c>
      <c r="O29" s="283">
        <f t="shared" si="20"/>
        <v>0</v>
      </c>
      <c r="P29" s="283">
        <f t="shared" si="20"/>
        <v>0</v>
      </c>
      <c r="Q29" s="283">
        <f t="shared" si="20"/>
        <v>0</v>
      </c>
      <c r="R29" s="283">
        <f t="shared" si="20"/>
        <v>0</v>
      </c>
      <c r="S29" s="283">
        <f t="shared" si="20"/>
        <v>0</v>
      </c>
      <c r="T29" s="283">
        <f t="shared" si="20"/>
        <v>0</v>
      </c>
      <c r="U29" s="283">
        <f t="shared" si="20"/>
        <v>0</v>
      </c>
      <c r="V29" s="283">
        <f t="shared" si="20"/>
        <v>0</v>
      </c>
      <c r="W29" s="283">
        <f t="shared" si="20"/>
        <v>0</v>
      </c>
      <c r="X29" s="283">
        <f t="shared" si="20"/>
        <v>0</v>
      </c>
      <c r="Y29" s="283">
        <f t="shared" si="20"/>
        <v>0</v>
      </c>
      <c r="Z29" s="283">
        <f t="shared" si="20"/>
        <v>0</v>
      </c>
      <c r="AA29" s="283">
        <f t="shared" si="20"/>
        <v>0</v>
      </c>
      <c r="AB29" s="283">
        <f t="shared" si="20"/>
        <v>0</v>
      </c>
      <c r="AC29" s="283">
        <f t="shared" si="20"/>
        <v>0</v>
      </c>
      <c r="AD29" s="283">
        <f t="shared" si="20"/>
        <v>0</v>
      </c>
      <c r="AE29" s="283">
        <f t="shared" si="20"/>
        <v>0</v>
      </c>
      <c r="AF29" s="283">
        <f t="shared" si="20"/>
        <v>0</v>
      </c>
      <c r="AG29" s="358">
        <f t="shared" si="17"/>
        <v>0</v>
      </c>
      <c r="AH29" s="9"/>
      <c r="AI29" s="9"/>
      <c r="AJ29" s="9"/>
      <c r="AK29" s="9"/>
      <c r="AL29" s="9"/>
      <c r="AM29" s="9"/>
    </row>
    <row r="30" spans="1:39" ht="18" customHeight="1" x14ac:dyDescent="0.4">
      <c r="B30" s="241"/>
      <c r="C30" s="56"/>
      <c r="D30" s="29"/>
      <c r="E30" s="30"/>
      <c r="F30" s="28" t="s">
        <v>28</v>
      </c>
      <c r="G30" s="146"/>
      <c r="H30" s="408"/>
      <c r="I30" s="408"/>
      <c r="J30" s="408"/>
      <c r="K30" s="408"/>
      <c r="L30" s="282"/>
      <c r="M30" s="283">
        <f>'【様式Ａ－７－４】固定費・変動費の内訳'!L8</f>
        <v>0</v>
      </c>
      <c r="N30" s="283">
        <f>'【様式Ａ－７－４】固定費・変動費の内訳'!M8</f>
        <v>0</v>
      </c>
      <c r="O30" s="283">
        <f>'【様式Ａ－７－４】固定費・変動費の内訳'!N8</f>
        <v>0</v>
      </c>
      <c r="P30" s="283">
        <f>'【様式Ａ－７－４】固定費・変動費の内訳'!O8</f>
        <v>0</v>
      </c>
      <c r="Q30" s="283">
        <f>'【様式Ａ－７－４】固定費・変動費の内訳'!P8</f>
        <v>0</v>
      </c>
      <c r="R30" s="283">
        <f>'【様式Ａ－７－４】固定費・変動費の内訳'!Q8</f>
        <v>0</v>
      </c>
      <c r="S30" s="283">
        <f>'【様式Ａ－７－４】固定費・変動費の内訳'!R8</f>
        <v>0</v>
      </c>
      <c r="T30" s="283">
        <f>'【様式Ａ－７－４】固定費・変動費の内訳'!S8</f>
        <v>0</v>
      </c>
      <c r="U30" s="283">
        <f>'【様式Ａ－７－４】固定費・変動費の内訳'!T8</f>
        <v>0</v>
      </c>
      <c r="V30" s="283">
        <f>'【様式Ａ－７－４】固定費・変動費の内訳'!U8</f>
        <v>0</v>
      </c>
      <c r="W30" s="283">
        <f>'【様式Ａ－７－４】固定費・変動費の内訳'!V8</f>
        <v>0</v>
      </c>
      <c r="X30" s="283">
        <f>'【様式Ａ－７－４】固定費・変動費の内訳'!W8</f>
        <v>0</v>
      </c>
      <c r="Y30" s="283">
        <f>'【様式Ａ－７－４】固定費・変動費の内訳'!X8</f>
        <v>0</v>
      </c>
      <c r="Z30" s="283">
        <f>'【様式Ａ－７－４】固定費・変動費の内訳'!Y8</f>
        <v>0</v>
      </c>
      <c r="AA30" s="283">
        <f>'【様式Ａ－７－４】固定費・変動費の内訳'!Z8</f>
        <v>0</v>
      </c>
      <c r="AB30" s="283">
        <f>'【様式Ａ－７－４】固定費・変動費の内訳'!AA8</f>
        <v>0</v>
      </c>
      <c r="AC30" s="283">
        <f>'【様式Ａ－７－４】固定費・変動費の内訳'!AB8</f>
        <v>0</v>
      </c>
      <c r="AD30" s="283">
        <f>'【様式Ａ－７－４】固定費・変動費の内訳'!AC8</f>
        <v>0</v>
      </c>
      <c r="AE30" s="283">
        <f>'【様式Ａ－７－４】固定費・変動費の内訳'!AD8</f>
        <v>0</v>
      </c>
      <c r="AF30" s="283">
        <f>'【様式Ａ－７－４】固定費・変動費の内訳'!AE8</f>
        <v>0</v>
      </c>
      <c r="AG30" s="358">
        <f t="shared" si="17"/>
        <v>0</v>
      </c>
    </row>
    <row r="31" spans="1:39" ht="18" customHeight="1" x14ac:dyDescent="0.4">
      <c r="B31" s="241"/>
      <c r="C31" s="56"/>
      <c r="D31" s="29"/>
      <c r="E31" s="54"/>
      <c r="F31" s="28" t="s">
        <v>29</v>
      </c>
      <c r="G31" s="146"/>
      <c r="H31" s="408"/>
      <c r="I31" s="408"/>
      <c r="J31" s="408"/>
      <c r="K31" s="408"/>
      <c r="L31" s="282"/>
      <c r="M31" s="283">
        <f>'【様式Ａ－７－４】固定費・変動費の内訳'!L9</f>
        <v>0</v>
      </c>
      <c r="N31" s="283">
        <f>'【様式Ａ－７－４】固定費・変動費の内訳'!M9</f>
        <v>0</v>
      </c>
      <c r="O31" s="283">
        <f>'【様式Ａ－７－４】固定費・変動費の内訳'!N9</f>
        <v>0</v>
      </c>
      <c r="P31" s="283">
        <f>'【様式Ａ－７－４】固定費・変動費の内訳'!O9</f>
        <v>0</v>
      </c>
      <c r="Q31" s="283">
        <f>'【様式Ａ－７－４】固定費・変動費の内訳'!P9</f>
        <v>0</v>
      </c>
      <c r="R31" s="283">
        <f>'【様式Ａ－７－４】固定費・変動費の内訳'!Q9</f>
        <v>0</v>
      </c>
      <c r="S31" s="283">
        <f>'【様式Ａ－７－４】固定費・変動費の内訳'!R9</f>
        <v>0</v>
      </c>
      <c r="T31" s="283">
        <f>'【様式Ａ－７－４】固定費・変動費の内訳'!S9</f>
        <v>0</v>
      </c>
      <c r="U31" s="283">
        <f>'【様式Ａ－７－４】固定費・変動費の内訳'!T9</f>
        <v>0</v>
      </c>
      <c r="V31" s="283">
        <f>'【様式Ａ－７－４】固定費・変動費の内訳'!U9</f>
        <v>0</v>
      </c>
      <c r="W31" s="283">
        <f>'【様式Ａ－７－４】固定費・変動費の内訳'!V9</f>
        <v>0</v>
      </c>
      <c r="X31" s="283">
        <f>'【様式Ａ－７－４】固定費・変動費の内訳'!W9</f>
        <v>0</v>
      </c>
      <c r="Y31" s="283">
        <f>'【様式Ａ－７－４】固定費・変動費の内訳'!X9</f>
        <v>0</v>
      </c>
      <c r="Z31" s="283">
        <f>'【様式Ａ－７－４】固定費・変動費の内訳'!Y9</f>
        <v>0</v>
      </c>
      <c r="AA31" s="283">
        <f>'【様式Ａ－７－４】固定費・変動費の内訳'!Z9</f>
        <v>0</v>
      </c>
      <c r="AB31" s="283">
        <f>'【様式Ａ－７－４】固定費・変動費の内訳'!AA9</f>
        <v>0</v>
      </c>
      <c r="AC31" s="283">
        <f>'【様式Ａ－７－４】固定費・変動費の内訳'!AB9</f>
        <v>0</v>
      </c>
      <c r="AD31" s="283">
        <f>'【様式Ａ－７－４】固定費・変動費の内訳'!AC9</f>
        <v>0</v>
      </c>
      <c r="AE31" s="283">
        <f>'【様式Ａ－７－４】固定費・変動費の内訳'!AD9</f>
        <v>0</v>
      </c>
      <c r="AF31" s="283">
        <f>'【様式Ａ－７－４】固定費・変動費の内訳'!AE9</f>
        <v>0</v>
      </c>
      <c r="AG31" s="358">
        <f t="shared" si="17"/>
        <v>0</v>
      </c>
    </row>
    <row r="32" spans="1:39" s="113" customFormat="1" ht="18" customHeight="1" x14ac:dyDescent="0.4">
      <c r="A32" s="117"/>
      <c r="B32" s="241"/>
      <c r="C32" s="56"/>
      <c r="D32" s="29"/>
      <c r="E32" s="16" t="s">
        <v>518</v>
      </c>
      <c r="F32" s="249"/>
      <c r="G32" s="55"/>
      <c r="H32" s="55"/>
      <c r="I32" s="55"/>
      <c r="J32" s="55"/>
      <c r="K32" s="55"/>
      <c r="L32" s="283">
        <f>SUM(L33,L34,L35,L36)</f>
        <v>0</v>
      </c>
      <c r="M32" s="283">
        <f>SUM(M33,M34,M35,M36)</f>
        <v>0</v>
      </c>
      <c r="N32" s="283">
        <f t="shared" ref="N32:AF32" si="21">SUM(N33,N34,N35,N36)</f>
        <v>0</v>
      </c>
      <c r="O32" s="283">
        <f t="shared" si="21"/>
        <v>0</v>
      </c>
      <c r="P32" s="283">
        <f t="shared" si="21"/>
        <v>0</v>
      </c>
      <c r="Q32" s="283">
        <f t="shared" si="21"/>
        <v>0</v>
      </c>
      <c r="R32" s="283">
        <f t="shared" si="21"/>
        <v>0</v>
      </c>
      <c r="S32" s="283">
        <f t="shared" si="21"/>
        <v>0</v>
      </c>
      <c r="T32" s="283">
        <f t="shared" si="21"/>
        <v>0</v>
      </c>
      <c r="U32" s="283">
        <f t="shared" si="21"/>
        <v>0</v>
      </c>
      <c r="V32" s="283">
        <f t="shared" si="21"/>
        <v>0</v>
      </c>
      <c r="W32" s="283">
        <f t="shared" si="21"/>
        <v>0</v>
      </c>
      <c r="X32" s="283">
        <f t="shared" si="21"/>
        <v>0</v>
      </c>
      <c r="Y32" s="283">
        <f t="shared" si="21"/>
        <v>0</v>
      </c>
      <c r="Z32" s="283">
        <f t="shared" si="21"/>
        <v>0</v>
      </c>
      <c r="AA32" s="283">
        <f t="shared" si="21"/>
        <v>0</v>
      </c>
      <c r="AB32" s="283">
        <f t="shared" si="21"/>
        <v>0</v>
      </c>
      <c r="AC32" s="283">
        <f t="shared" si="21"/>
        <v>0</v>
      </c>
      <c r="AD32" s="283">
        <f t="shared" si="21"/>
        <v>0</v>
      </c>
      <c r="AE32" s="283">
        <f t="shared" si="21"/>
        <v>0</v>
      </c>
      <c r="AF32" s="283">
        <f t="shared" si="21"/>
        <v>0</v>
      </c>
      <c r="AG32" s="358">
        <f t="shared" si="17"/>
        <v>0</v>
      </c>
      <c r="AH32" s="9"/>
      <c r="AI32" s="9"/>
      <c r="AJ32" s="9"/>
      <c r="AK32" s="9"/>
      <c r="AL32" s="9"/>
      <c r="AM32" s="9"/>
    </row>
    <row r="33" spans="1:39" ht="18" customHeight="1" x14ac:dyDescent="0.4">
      <c r="A33" s="71"/>
      <c r="B33" s="241"/>
      <c r="C33" s="56"/>
      <c r="D33" s="29"/>
      <c r="E33" s="17"/>
      <c r="F33" s="23" t="s">
        <v>445</v>
      </c>
      <c r="G33" s="24"/>
      <c r="H33" s="24"/>
      <c r="I33" s="24"/>
      <c r="J33" s="24"/>
      <c r="K33" s="24"/>
      <c r="L33" s="282"/>
      <c r="M33" s="283">
        <f>'【様式Ａ－７－４】固定費・変動費の内訳'!L11</f>
        <v>0</v>
      </c>
      <c r="N33" s="283">
        <f>'【様式Ａ－７－４】固定費・変動費の内訳'!M11</f>
        <v>0</v>
      </c>
      <c r="O33" s="283">
        <f>'【様式Ａ－７－４】固定費・変動費の内訳'!N11</f>
        <v>0</v>
      </c>
      <c r="P33" s="283">
        <f>'【様式Ａ－７－４】固定費・変動費の内訳'!O11</f>
        <v>0</v>
      </c>
      <c r="Q33" s="283">
        <f>'【様式Ａ－７－４】固定費・変動費の内訳'!P11</f>
        <v>0</v>
      </c>
      <c r="R33" s="283">
        <f>'【様式Ａ－７－４】固定費・変動費の内訳'!Q11</f>
        <v>0</v>
      </c>
      <c r="S33" s="283">
        <f>'【様式Ａ－７－４】固定費・変動費の内訳'!R11</f>
        <v>0</v>
      </c>
      <c r="T33" s="283">
        <f>'【様式Ａ－７－４】固定費・変動費の内訳'!S11</f>
        <v>0</v>
      </c>
      <c r="U33" s="283">
        <f>'【様式Ａ－７－４】固定費・変動費の内訳'!T11</f>
        <v>0</v>
      </c>
      <c r="V33" s="283">
        <f>'【様式Ａ－７－４】固定費・変動費の内訳'!U11</f>
        <v>0</v>
      </c>
      <c r="W33" s="283">
        <f>'【様式Ａ－７－４】固定費・変動費の内訳'!V11</f>
        <v>0</v>
      </c>
      <c r="X33" s="283">
        <f>'【様式Ａ－７－４】固定費・変動費の内訳'!W11</f>
        <v>0</v>
      </c>
      <c r="Y33" s="283">
        <f>'【様式Ａ－７－４】固定費・変動費の内訳'!X11</f>
        <v>0</v>
      </c>
      <c r="Z33" s="283">
        <f>'【様式Ａ－７－４】固定費・変動費の内訳'!Y11</f>
        <v>0</v>
      </c>
      <c r="AA33" s="283">
        <f>'【様式Ａ－７－４】固定費・変動費の内訳'!Z11</f>
        <v>0</v>
      </c>
      <c r="AB33" s="283">
        <f>'【様式Ａ－７－４】固定費・変動費の内訳'!AA11</f>
        <v>0</v>
      </c>
      <c r="AC33" s="283">
        <f>'【様式Ａ－７－４】固定費・変動費の内訳'!AB11</f>
        <v>0</v>
      </c>
      <c r="AD33" s="283">
        <f>'【様式Ａ－７－４】固定費・変動費の内訳'!AC11</f>
        <v>0</v>
      </c>
      <c r="AE33" s="283">
        <f>'【様式Ａ－７－４】固定費・変動費の内訳'!AD11</f>
        <v>0</v>
      </c>
      <c r="AF33" s="283">
        <f>'【様式Ａ－７－４】固定費・変動費の内訳'!AE11</f>
        <v>0</v>
      </c>
      <c r="AG33" s="358">
        <f t="shared" si="17"/>
        <v>0</v>
      </c>
    </row>
    <row r="34" spans="1:39" ht="18" customHeight="1" x14ac:dyDescent="0.4">
      <c r="A34" s="71"/>
      <c r="B34" s="241"/>
      <c r="C34" s="56"/>
      <c r="D34" s="29"/>
      <c r="E34" s="17"/>
      <c r="F34" s="17" t="s">
        <v>30</v>
      </c>
      <c r="G34" s="11"/>
      <c r="H34" s="11"/>
      <c r="I34" s="11"/>
      <c r="J34" s="18"/>
      <c r="K34" s="18"/>
      <c r="L34" s="282"/>
      <c r="M34" s="283">
        <f>'【様式Ａ－７－４】固定費・変動費の内訳'!L18</f>
        <v>0</v>
      </c>
      <c r="N34" s="283">
        <f>'【様式Ａ－７－４】固定費・変動費の内訳'!M18</f>
        <v>0</v>
      </c>
      <c r="O34" s="283">
        <f>'【様式Ａ－７－４】固定費・変動費の内訳'!N18</f>
        <v>0</v>
      </c>
      <c r="P34" s="283">
        <f>'【様式Ａ－７－４】固定費・変動費の内訳'!O18</f>
        <v>0</v>
      </c>
      <c r="Q34" s="283">
        <f>'【様式Ａ－７－４】固定費・変動費の内訳'!P18</f>
        <v>0</v>
      </c>
      <c r="R34" s="283">
        <f>'【様式Ａ－７－４】固定費・変動費の内訳'!Q18</f>
        <v>0</v>
      </c>
      <c r="S34" s="283">
        <f>'【様式Ａ－７－４】固定費・変動費の内訳'!R18</f>
        <v>0</v>
      </c>
      <c r="T34" s="283">
        <f>'【様式Ａ－７－４】固定費・変動費の内訳'!S18</f>
        <v>0</v>
      </c>
      <c r="U34" s="283">
        <f>'【様式Ａ－７－４】固定費・変動費の内訳'!T18</f>
        <v>0</v>
      </c>
      <c r="V34" s="283">
        <f>'【様式Ａ－７－４】固定費・変動費の内訳'!U18</f>
        <v>0</v>
      </c>
      <c r="W34" s="283">
        <f>'【様式Ａ－７－４】固定費・変動費の内訳'!V18</f>
        <v>0</v>
      </c>
      <c r="X34" s="283">
        <f>'【様式Ａ－７－４】固定費・変動費の内訳'!W18</f>
        <v>0</v>
      </c>
      <c r="Y34" s="283">
        <f>'【様式Ａ－７－４】固定費・変動費の内訳'!X18</f>
        <v>0</v>
      </c>
      <c r="Z34" s="283">
        <f>'【様式Ａ－７－４】固定費・変動費の内訳'!Y18</f>
        <v>0</v>
      </c>
      <c r="AA34" s="283">
        <f>'【様式Ａ－７－４】固定費・変動費の内訳'!Z18</f>
        <v>0</v>
      </c>
      <c r="AB34" s="283">
        <f>'【様式Ａ－７－４】固定費・変動費の内訳'!AA18</f>
        <v>0</v>
      </c>
      <c r="AC34" s="283">
        <f>'【様式Ａ－７－４】固定費・変動費の内訳'!AB18</f>
        <v>0</v>
      </c>
      <c r="AD34" s="283">
        <f>'【様式Ａ－７－４】固定費・変動費の内訳'!AC18</f>
        <v>0</v>
      </c>
      <c r="AE34" s="283">
        <f>'【様式Ａ－７－４】固定費・変動費の内訳'!AD18</f>
        <v>0</v>
      </c>
      <c r="AF34" s="283">
        <f>'【様式Ａ－７－４】固定費・変動費の内訳'!AE18</f>
        <v>0</v>
      </c>
      <c r="AG34" s="358">
        <f t="shared" si="17"/>
        <v>0</v>
      </c>
    </row>
    <row r="35" spans="1:39" ht="18" customHeight="1" x14ac:dyDescent="0.4">
      <c r="A35" s="71"/>
      <c r="B35" s="241"/>
      <c r="C35" s="56"/>
      <c r="D35" s="29"/>
      <c r="E35" s="30"/>
      <c r="F35" s="94" t="s">
        <v>468</v>
      </c>
      <c r="G35" s="23"/>
      <c r="H35" s="24"/>
      <c r="I35" s="24"/>
      <c r="J35" s="24"/>
      <c r="K35" s="24"/>
      <c r="L35" s="282"/>
      <c r="M35" s="283">
        <f>'【様式Ａ－７－４】固定費・変動費の内訳'!L19</f>
        <v>0</v>
      </c>
      <c r="N35" s="283">
        <f>'【様式Ａ－７－４】固定費・変動費の内訳'!M19</f>
        <v>0</v>
      </c>
      <c r="O35" s="283">
        <f>'【様式Ａ－７－４】固定費・変動費の内訳'!N19</f>
        <v>0</v>
      </c>
      <c r="P35" s="283">
        <f>'【様式Ａ－７－４】固定費・変動費の内訳'!O19</f>
        <v>0</v>
      </c>
      <c r="Q35" s="283">
        <f>'【様式Ａ－７－４】固定費・変動費の内訳'!P19</f>
        <v>0</v>
      </c>
      <c r="R35" s="283">
        <f>'【様式Ａ－７－４】固定費・変動費の内訳'!Q19</f>
        <v>0</v>
      </c>
      <c r="S35" s="283">
        <f>'【様式Ａ－７－４】固定費・変動費の内訳'!R19</f>
        <v>0</v>
      </c>
      <c r="T35" s="283">
        <f>'【様式Ａ－７－４】固定費・変動費の内訳'!S19</f>
        <v>0</v>
      </c>
      <c r="U35" s="283">
        <f>'【様式Ａ－７－４】固定費・変動費の内訳'!T19</f>
        <v>0</v>
      </c>
      <c r="V35" s="283">
        <f>'【様式Ａ－７－４】固定費・変動費の内訳'!U19</f>
        <v>0</v>
      </c>
      <c r="W35" s="283">
        <f>'【様式Ａ－７－４】固定費・変動費の内訳'!V19</f>
        <v>0</v>
      </c>
      <c r="X35" s="283">
        <f>'【様式Ａ－７－４】固定費・変動費の内訳'!W19</f>
        <v>0</v>
      </c>
      <c r="Y35" s="283">
        <f>'【様式Ａ－７－４】固定費・変動費の内訳'!X19</f>
        <v>0</v>
      </c>
      <c r="Z35" s="283">
        <f>'【様式Ａ－７－４】固定費・変動費の内訳'!Y19</f>
        <v>0</v>
      </c>
      <c r="AA35" s="283">
        <f>'【様式Ａ－７－４】固定費・変動費の内訳'!Z19</f>
        <v>0</v>
      </c>
      <c r="AB35" s="283">
        <f>'【様式Ａ－７－４】固定費・変動費の内訳'!AA19</f>
        <v>0</v>
      </c>
      <c r="AC35" s="283">
        <f>'【様式Ａ－７－４】固定費・変動費の内訳'!AB19</f>
        <v>0</v>
      </c>
      <c r="AD35" s="283">
        <f>'【様式Ａ－７－４】固定費・変動費の内訳'!AC19</f>
        <v>0</v>
      </c>
      <c r="AE35" s="283">
        <f>'【様式Ａ－７－４】固定費・変動費の内訳'!AD19</f>
        <v>0</v>
      </c>
      <c r="AF35" s="283">
        <f>'【様式Ａ－７－４】固定費・変動費の内訳'!AE19</f>
        <v>0</v>
      </c>
      <c r="AG35" s="358">
        <f t="shared" si="17"/>
        <v>0</v>
      </c>
    </row>
    <row r="36" spans="1:39" ht="18" customHeight="1" x14ac:dyDescent="0.4">
      <c r="A36" s="71"/>
      <c r="B36" s="241"/>
      <c r="C36" s="56"/>
      <c r="D36" s="29"/>
      <c r="E36" s="17"/>
      <c r="F36" s="23" t="s">
        <v>446</v>
      </c>
      <c r="G36" s="31"/>
      <c r="H36" s="24"/>
      <c r="I36" s="24"/>
      <c r="J36" s="24"/>
      <c r="K36" s="24"/>
      <c r="L36" s="282"/>
      <c r="M36" s="283">
        <f>'【様式Ａ－７－４】固定費・変動費の内訳'!L22</f>
        <v>0</v>
      </c>
      <c r="N36" s="283">
        <f>'【様式Ａ－７－４】固定費・変動費の内訳'!M22</f>
        <v>0</v>
      </c>
      <c r="O36" s="283">
        <f>'【様式Ａ－７－４】固定費・変動費の内訳'!N22</f>
        <v>0</v>
      </c>
      <c r="P36" s="283">
        <f>'【様式Ａ－７－４】固定費・変動費の内訳'!O22</f>
        <v>0</v>
      </c>
      <c r="Q36" s="283">
        <f>'【様式Ａ－７－４】固定費・変動費の内訳'!P22</f>
        <v>0</v>
      </c>
      <c r="R36" s="283">
        <f>'【様式Ａ－７－４】固定費・変動費の内訳'!Q22</f>
        <v>0</v>
      </c>
      <c r="S36" s="283">
        <f>'【様式Ａ－７－４】固定費・変動費の内訳'!R22</f>
        <v>0</v>
      </c>
      <c r="T36" s="283">
        <f>'【様式Ａ－７－４】固定費・変動費の内訳'!S22</f>
        <v>0</v>
      </c>
      <c r="U36" s="283">
        <f>'【様式Ａ－７－４】固定費・変動費の内訳'!T22</f>
        <v>0</v>
      </c>
      <c r="V36" s="283">
        <f>'【様式Ａ－７－４】固定費・変動費の内訳'!U22</f>
        <v>0</v>
      </c>
      <c r="W36" s="283">
        <f>'【様式Ａ－７－４】固定費・変動費の内訳'!V22</f>
        <v>0</v>
      </c>
      <c r="X36" s="283">
        <f>'【様式Ａ－７－４】固定費・変動費の内訳'!W22</f>
        <v>0</v>
      </c>
      <c r="Y36" s="283">
        <f>'【様式Ａ－７－４】固定費・変動費の内訳'!X22</f>
        <v>0</v>
      </c>
      <c r="Z36" s="283">
        <f>'【様式Ａ－７－４】固定費・変動費の内訳'!Y22</f>
        <v>0</v>
      </c>
      <c r="AA36" s="283">
        <f>'【様式Ａ－７－４】固定費・変動費の内訳'!Z22</f>
        <v>0</v>
      </c>
      <c r="AB36" s="283">
        <f>'【様式Ａ－７－４】固定費・変動費の内訳'!AA22</f>
        <v>0</v>
      </c>
      <c r="AC36" s="283">
        <f>'【様式Ａ－７－４】固定費・変動費の内訳'!AB22</f>
        <v>0</v>
      </c>
      <c r="AD36" s="283">
        <f>'【様式Ａ－７－４】固定費・変動費の内訳'!AC22</f>
        <v>0</v>
      </c>
      <c r="AE36" s="283">
        <f>'【様式Ａ－７－４】固定費・変動費の内訳'!AD22</f>
        <v>0</v>
      </c>
      <c r="AF36" s="283">
        <f>'【様式Ａ－７－４】固定費・変動費の内訳'!AE22</f>
        <v>0</v>
      </c>
      <c r="AG36" s="358">
        <f t="shared" si="17"/>
        <v>0</v>
      </c>
    </row>
    <row r="37" spans="1:39" s="113" customFormat="1" ht="18" customHeight="1" x14ac:dyDescent="0.4">
      <c r="B37" s="241"/>
      <c r="C37" s="56"/>
      <c r="D37" s="486"/>
      <c r="E37" s="94" t="s">
        <v>623</v>
      </c>
      <c r="F37" s="23"/>
      <c r="G37" s="24"/>
      <c r="H37" s="24"/>
      <c r="I37" s="223"/>
      <c r="J37" s="31"/>
      <c r="K37" s="31"/>
      <c r="L37" s="352">
        <f t="shared" ref="L37" si="22">SUM(L38:L39)</f>
        <v>0</v>
      </c>
      <c r="M37" s="352">
        <f>SUM(M38:M39)</f>
        <v>0</v>
      </c>
      <c r="N37" s="352">
        <f t="shared" ref="N37:AF37" si="23">SUM(N38:N39)</f>
        <v>0</v>
      </c>
      <c r="O37" s="352">
        <f t="shared" si="23"/>
        <v>0</v>
      </c>
      <c r="P37" s="352">
        <f t="shared" si="23"/>
        <v>0</v>
      </c>
      <c r="Q37" s="352">
        <f t="shared" si="23"/>
        <v>0</v>
      </c>
      <c r="R37" s="352">
        <f t="shared" si="23"/>
        <v>0</v>
      </c>
      <c r="S37" s="352">
        <f t="shared" si="23"/>
        <v>0</v>
      </c>
      <c r="T37" s="352">
        <f t="shared" si="23"/>
        <v>0</v>
      </c>
      <c r="U37" s="352">
        <f t="shared" si="23"/>
        <v>0</v>
      </c>
      <c r="V37" s="352">
        <f t="shared" si="23"/>
        <v>0</v>
      </c>
      <c r="W37" s="352">
        <f t="shared" si="23"/>
        <v>0</v>
      </c>
      <c r="X37" s="352">
        <f t="shared" si="23"/>
        <v>0</v>
      </c>
      <c r="Y37" s="352">
        <f t="shared" si="23"/>
        <v>0</v>
      </c>
      <c r="Z37" s="352">
        <f t="shared" si="23"/>
        <v>0</v>
      </c>
      <c r="AA37" s="352">
        <f t="shared" si="23"/>
        <v>0</v>
      </c>
      <c r="AB37" s="352">
        <f t="shared" si="23"/>
        <v>0</v>
      </c>
      <c r="AC37" s="352">
        <f t="shared" si="23"/>
        <v>0</v>
      </c>
      <c r="AD37" s="352">
        <f t="shared" si="23"/>
        <v>0</v>
      </c>
      <c r="AE37" s="352">
        <f t="shared" si="23"/>
        <v>0</v>
      </c>
      <c r="AF37" s="352">
        <f t="shared" si="23"/>
        <v>0</v>
      </c>
      <c r="AG37" s="352">
        <f t="shared" si="17"/>
        <v>0</v>
      </c>
      <c r="AH37" s="9"/>
      <c r="AI37" s="9"/>
      <c r="AJ37" s="9"/>
      <c r="AK37" s="9"/>
      <c r="AL37" s="9"/>
      <c r="AM37" s="9"/>
    </row>
    <row r="38" spans="1:39" s="113" customFormat="1" ht="18" customHeight="1" x14ac:dyDescent="0.4">
      <c r="B38" s="241"/>
      <c r="C38" s="56"/>
      <c r="D38" s="486"/>
      <c r="E38" s="30"/>
      <c r="F38" s="23" t="s">
        <v>739</v>
      </c>
      <c r="G38" s="24"/>
      <c r="H38" s="24"/>
      <c r="I38" s="223"/>
      <c r="J38" s="31"/>
      <c r="K38" s="31"/>
      <c r="L38" s="282"/>
      <c r="M38" s="352">
        <f>'【様式Ａ－７－８】建設負担金'!L8</f>
        <v>0</v>
      </c>
      <c r="N38" s="352">
        <f>'【様式Ａ－７－８】建設負担金'!M8</f>
        <v>0</v>
      </c>
      <c r="O38" s="352">
        <f>'【様式Ａ－７－８】建設負担金'!N8</f>
        <v>0</v>
      </c>
      <c r="P38" s="352">
        <f>'【様式Ａ－７－８】建設負担金'!O8</f>
        <v>0</v>
      </c>
      <c r="Q38" s="352">
        <f>'【様式Ａ－７－８】建設負担金'!P8</f>
        <v>0</v>
      </c>
      <c r="R38" s="352">
        <f>'【様式Ａ－７－８】建設負担金'!Q8</f>
        <v>0</v>
      </c>
      <c r="S38" s="352">
        <f>'【様式Ａ－７－８】建設負担金'!R8</f>
        <v>0</v>
      </c>
      <c r="T38" s="352">
        <f>'【様式Ａ－７－８】建設負担金'!S8</f>
        <v>0</v>
      </c>
      <c r="U38" s="352">
        <f>'【様式Ａ－７－８】建設負担金'!T8</f>
        <v>0</v>
      </c>
      <c r="V38" s="352">
        <f>'【様式Ａ－７－８】建設負担金'!U8</f>
        <v>0</v>
      </c>
      <c r="W38" s="352">
        <f>'【様式Ａ－７－８】建設負担金'!V8</f>
        <v>0</v>
      </c>
      <c r="X38" s="352">
        <f>'【様式Ａ－７－８】建設負担金'!W8</f>
        <v>0</v>
      </c>
      <c r="Y38" s="352">
        <f>'【様式Ａ－７－８】建設負担金'!X8</f>
        <v>0</v>
      </c>
      <c r="Z38" s="352">
        <f>'【様式Ａ－７－８】建設負担金'!Y8</f>
        <v>0</v>
      </c>
      <c r="AA38" s="352">
        <f>'【様式Ａ－７－８】建設負担金'!Z8</f>
        <v>0</v>
      </c>
      <c r="AB38" s="352">
        <f>'【様式Ａ－７－８】建設負担金'!AA8</f>
        <v>0</v>
      </c>
      <c r="AC38" s="352">
        <f>'【様式Ａ－７－８】建設負担金'!AB8</f>
        <v>0</v>
      </c>
      <c r="AD38" s="352">
        <f>'【様式Ａ－７－８】建設負担金'!AC8</f>
        <v>0</v>
      </c>
      <c r="AE38" s="352">
        <f>'【様式Ａ－７－８】建設負担金'!AD8</f>
        <v>0</v>
      </c>
      <c r="AF38" s="352">
        <f>'【様式Ａ－７－８】建設負担金'!AE8</f>
        <v>0</v>
      </c>
      <c r="AG38" s="352">
        <f t="shared" si="17"/>
        <v>0</v>
      </c>
      <c r="AH38" s="9"/>
      <c r="AI38" s="9"/>
      <c r="AJ38" s="9"/>
      <c r="AK38" s="9"/>
      <c r="AL38" s="9"/>
      <c r="AM38" s="9"/>
    </row>
    <row r="39" spans="1:39" s="113" customFormat="1" ht="18" customHeight="1" x14ac:dyDescent="0.4">
      <c r="B39" s="241"/>
      <c r="C39" s="56"/>
      <c r="D39" s="486"/>
      <c r="E39" s="54"/>
      <c r="F39" s="23" t="s">
        <v>740</v>
      </c>
      <c r="G39" s="24"/>
      <c r="H39" s="24"/>
      <c r="I39" s="223"/>
      <c r="J39" s="31"/>
      <c r="K39" s="31"/>
      <c r="L39" s="282"/>
      <c r="M39" s="352">
        <f>'【様式Ａ－７－８】建設負担金'!L9</f>
        <v>0</v>
      </c>
      <c r="N39" s="352">
        <f>'【様式Ａ－７－８】建設負担金'!M9</f>
        <v>0</v>
      </c>
      <c r="O39" s="352">
        <f>'【様式Ａ－７－８】建設負担金'!N9</f>
        <v>0</v>
      </c>
      <c r="P39" s="352">
        <f>'【様式Ａ－７－８】建設負担金'!O9</f>
        <v>0</v>
      </c>
      <c r="Q39" s="352">
        <f>'【様式Ａ－７－８】建設負担金'!P9</f>
        <v>0</v>
      </c>
      <c r="R39" s="352">
        <f>'【様式Ａ－７－８】建設負担金'!Q9</f>
        <v>0</v>
      </c>
      <c r="S39" s="352">
        <f>'【様式Ａ－７－８】建設負担金'!R9</f>
        <v>0</v>
      </c>
      <c r="T39" s="352">
        <f>'【様式Ａ－７－８】建設負担金'!S9</f>
        <v>0</v>
      </c>
      <c r="U39" s="352">
        <f>'【様式Ａ－７－８】建設負担金'!T9</f>
        <v>0</v>
      </c>
      <c r="V39" s="352">
        <f>'【様式Ａ－７－８】建設負担金'!U9</f>
        <v>0</v>
      </c>
      <c r="W39" s="352">
        <f>'【様式Ａ－７－８】建設負担金'!V9</f>
        <v>0</v>
      </c>
      <c r="X39" s="352">
        <f>'【様式Ａ－７－８】建設負担金'!W9</f>
        <v>0</v>
      </c>
      <c r="Y39" s="352">
        <f>'【様式Ａ－７－８】建設負担金'!X9</f>
        <v>0</v>
      </c>
      <c r="Z39" s="352">
        <f>'【様式Ａ－７－８】建設負担金'!Y9</f>
        <v>0</v>
      </c>
      <c r="AA39" s="352">
        <f>'【様式Ａ－７－８】建設負担金'!Z9</f>
        <v>0</v>
      </c>
      <c r="AB39" s="352">
        <f>'【様式Ａ－７－８】建設負担金'!AA9</f>
        <v>0</v>
      </c>
      <c r="AC39" s="352">
        <f>'【様式Ａ－７－８】建設負担金'!AB9</f>
        <v>0</v>
      </c>
      <c r="AD39" s="352">
        <f>'【様式Ａ－７－８】建設負担金'!AC9</f>
        <v>0</v>
      </c>
      <c r="AE39" s="352">
        <f>'【様式Ａ－７－８】建設負担金'!AD9</f>
        <v>0</v>
      </c>
      <c r="AF39" s="352">
        <f>'【様式Ａ－７－８】建設負担金'!AE9</f>
        <v>0</v>
      </c>
      <c r="AG39" s="352">
        <f t="shared" si="17"/>
        <v>0</v>
      </c>
      <c r="AH39" s="9"/>
      <c r="AI39" s="9"/>
      <c r="AJ39" s="9"/>
      <c r="AK39" s="9"/>
      <c r="AL39" s="9"/>
      <c r="AM39" s="9"/>
    </row>
    <row r="40" spans="1:39" s="113" customFormat="1" ht="18" customHeight="1" x14ac:dyDescent="0.4">
      <c r="A40" s="117"/>
      <c r="B40" s="241"/>
      <c r="C40" s="56"/>
      <c r="D40" s="486"/>
      <c r="E40" s="23" t="s">
        <v>772</v>
      </c>
      <c r="F40" s="31"/>
      <c r="G40" s="24"/>
      <c r="H40" s="24"/>
      <c r="I40" s="24"/>
      <c r="J40" s="24"/>
      <c r="K40" s="24"/>
      <c r="L40" s="283">
        <f>'【様式Ａ－７－６】撤去費（有明）'!K15:AD15</f>
        <v>0</v>
      </c>
      <c r="M40" s="358">
        <f>'【様式Ａ－７－６】撤去費（有明）'!L15:AE15</f>
        <v>0</v>
      </c>
      <c r="N40" s="358">
        <f>'【様式Ａ－７－６】撤去費（有明）'!M15:AF15</f>
        <v>0</v>
      </c>
      <c r="O40" s="358">
        <f>'【様式Ａ－７－６】撤去費（有明）'!N15:AG15</f>
        <v>0</v>
      </c>
      <c r="P40" s="358">
        <f>'【様式Ａ－７－６】撤去費（有明）'!O15:AH15</f>
        <v>0</v>
      </c>
      <c r="Q40" s="358">
        <f>'【様式Ａ－７－６】撤去費（有明）'!P15:AI15</f>
        <v>0</v>
      </c>
      <c r="R40" s="358">
        <f>'【様式Ａ－７－６】撤去費（有明）'!Q15:AJ15</f>
        <v>0</v>
      </c>
      <c r="S40" s="358">
        <f>'【様式Ａ－７－６】撤去費（有明）'!R15:AK15</f>
        <v>0</v>
      </c>
      <c r="T40" s="358">
        <f>'【様式Ａ－７－６】撤去費（有明）'!S15:AL15</f>
        <v>0</v>
      </c>
      <c r="U40" s="358">
        <f>'【様式Ａ－７－６】撤去費（有明）'!T15:AM15</f>
        <v>0</v>
      </c>
      <c r="V40" s="358">
        <f>'【様式Ａ－７－６】撤去費（有明）'!U15:AN15</f>
        <v>0</v>
      </c>
      <c r="W40" s="358">
        <f>'【様式Ａ－７－６】撤去費（有明）'!V15:AO15</f>
        <v>0</v>
      </c>
      <c r="X40" s="358">
        <f>'【様式Ａ－７－６】撤去費（有明）'!W15:AP15</f>
        <v>0</v>
      </c>
      <c r="Y40" s="358">
        <f>'【様式Ａ－７－６】撤去費（有明）'!X15:AQ15</f>
        <v>0</v>
      </c>
      <c r="Z40" s="358">
        <f>'【様式Ａ－７－６】撤去費（有明）'!Y15:AR15</f>
        <v>0</v>
      </c>
      <c r="AA40" s="358">
        <f>'【様式Ａ－７－６】撤去費（有明）'!Z15:AS15</f>
        <v>0</v>
      </c>
      <c r="AB40" s="358">
        <f>'【様式Ａ－７－６】撤去費（有明）'!AA15:AT15</f>
        <v>0</v>
      </c>
      <c r="AC40" s="358">
        <f>'【様式Ａ－７－６】撤去費（有明）'!AB15:AU15</f>
        <v>0</v>
      </c>
      <c r="AD40" s="358">
        <f>'【様式Ａ－７－６】撤去費（有明）'!AC15:AV15</f>
        <v>0</v>
      </c>
      <c r="AE40" s="358">
        <f>'【様式Ａ－７－６】撤去費（有明）'!AD15:AW15</f>
        <v>0</v>
      </c>
      <c r="AF40" s="358">
        <f>'【様式Ａ－７－６】撤去費（有明）'!AE15:AX15</f>
        <v>0</v>
      </c>
      <c r="AG40" s="358">
        <f t="shared" si="17"/>
        <v>0</v>
      </c>
      <c r="AH40" s="9"/>
      <c r="AI40" s="9"/>
      <c r="AJ40" s="9"/>
      <c r="AK40" s="9"/>
      <c r="AL40" s="9"/>
      <c r="AM40" s="9"/>
    </row>
    <row r="41" spans="1:39" s="113" customFormat="1" ht="18" customHeight="1" x14ac:dyDescent="0.4">
      <c r="B41" s="241"/>
      <c r="C41" s="56"/>
      <c r="D41" s="29"/>
      <c r="E41" s="17" t="s">
        <v>42</v>
      </c>
      <c r="F41" s="11"/>
      <c r="G41" s="11"/>
      <c r="H41" s="11"/>
      <c r="I41" s="24"/>
      <c r="J41" s="24"/>
      <c r="K41" s="24"/>
      <c r="L41" s="283">
        <f t="shared" ref="L41" si="24">SUM(L42:L43)</f>
        <v>0</v>
      </c>
      <c r="M41" s="283">
        <f>SUM(M42:M43)</f>
        <v>0</v>
      </c>
      <c r="N41" s="283">
        <f t="shared" ref="N41:AF41" si="25">SUM(N42:N43)</f>
        <v>0</v>
      </c>
      <c r="O41" s="283">
        <f t="shared" si="25"/>
        <v>0</v>
      </c>
      <c r="P41" s="283">
        <f t="shared" si="25"/>
        <v>0</v>
      </c>
      <c r="Q41" s="283">
        <f t="shared" si="25"/>
        <v>0</v>
      </c>
      <c r="R41" s="283">
        <f t="shared" si="25"/>
        <v>0</v>
      </c>
      <c r="S41" s="283">
        <f t="shared" si="25"/>
        <v>0</v>
      </c>
      <c r="T41" s="283">
        <f t="shared" si="25"/>
        <v>0</v>
      </c>
      <c r="U41" s="283">
        <f t="shared" si="25"/>
        <v>0</v>
      </c>
      <c r="V41" s="283">
        <f t="shared" si="25"/>
        <v>0</v>
      </c>
      <c r="W41" s="283">
        <f t="shared" si="25"/>
        <v>0</v>
      </c>
      <c r="X41" s="283">
        <f t="shared" si="25"/>
        <v>0</v>
      </c>
      <c r="Y41" s="283">
        <f t="shared" si="25"/>
        <v>0</v>
      </c>
      <c r="Z41" s="283">
        <f t="shared" si="25"/>
        <v>0</v>
      </c>
      <c r="AA41" s="283">
        <f t="shared" si="25"/>
        <v>0</v>
      </c>
      <c r="AB41" s="283">
        <f t="shared" si="25"/>
        <v>0</v>
      </c>
      <c r="AC41" s="283">
        <f t="shared" si="25"/>
        <v>0</v>
      </c>
      <c r="AD41" s="283">
        <f t="shared" si="25"/>
        <v>0</v>
      </c>
      <c r="AE41" s="283">
        <f t="shared" si="25"/>
        <v>0</v>
      </c>
      <c r="AF41" s="283">
        <f t="shared" si="25"/>
        <v>0</v>
      </c>
      <c r="AG41" s="358">
        <f t="shared" si="17"/>
        <v>0</v>
      </c>
      <c r="AH41" s="9"/>
      <c r="AI41" s="9"/>
      <c r="AJ41" s="9"/>
      <c r="AK41" s="9"/>
      <c r="AL41" s="9"/>
      <c r="AM41" s="9"/>
    </row>
    <row r="42" spans="1:39" ht="18" customHeight="1" x14ac:dyDescent="0.4">
      <c r="B42" s="241"/>
      <c r="C42" s="56"/>
      <c r="D42" s="29"/>
      <c r="E42" s="17"/>
      <c r="F42" s="62" t="s">
        <v>743</v>
      </c>
      <c r="G42" s="24"/>
      <c r="H42" s="24"/>
      <c r="I42" s="24"/>
      <c r="J42" s="24"/>
      <c r="K42" s="24"/>
      <c r="L42" s="282"/>
      <c r="M42" s="355"/>
      <c r="N42" s="355"/>
      <c r="O42" s="355"/>
      <c r="P42" s="355"/>
      <c r="Q42" s="355"/>
      <c r="R42" s="355"/>
      <c r="S42" s="355"/>
      <c r="T42" s="355"/>
      <c r="U42" s="355"/>
      <c r="V42" s="355"/>
      <c r="W42" s="355"/>
      <c r="X42" s="355"/>
      <c r="Y42" s="355"/>
      <c r="Z42" s="355"/>
      <c r="AA42" s="355"/>
      <c r="AB42" s="355"/>
      <c r="AC42" s="355"/>
      <c r="AD42" s="355"/>
      <c r="AE42" s="355"/>
      <c r="AF42" s="355"/>
      <c r="AG42" s="355">
        <f t="shared" si="17"/>
        <v>0</v>
      </c>
    </row>
    <row r="43" spans="1:39" ht="18" customHeight="1" x14ac:dyDescent="0.4">
      <c r="B43" s="241"/>
      <c r="C43" s="56"/>
      <c r="D43" s="29"/>
      <c r="E43" s="27"/>
      <c r="F43" s="61" t="s">
        <v>777</v>
      </c>
      <c r="G43" s="18"/>
      <c r="H43" s="18"/>
      <c r="I43" s="18"/>
      <c r="J43" s="24"/>
      <c r="K43" s="24"/>
      <c r="L43" s="282"/>
      <c r="M43" s="355"/>
      <c r="N43" s="355"/>
      <c r="O43" s="355"/>
      <c r="P43" s="355"/>
      <c r="Q43" s="355"/>
      <c r="R43" s="355"/>
      <c r="S43" s="355"/>
      <c r="T43" s="355"/>
      <c r="U43" s="355"/>
      <c r="V43" s="355"/>
      <c r="W43" s="355"/>
      <c r="X43" s="355"/>
      <c r="Y43" s="355"/>
      <c r="Z43" s="355"/>
      <c r="AA43" s="355"/>
      <c r="AB43" s="355"/>
      <c r="AC43" s="355"/>
      <c r="AD43" s="355"/>
      <c r="AE43" s="355"/>
      <c r="AF43" s="355"/>
      <c r="AG43" s="355">
        <f t="shared" si="17"/>
        <v>0</v>
      </c>
    </row>
    <row r="44" spans="1:39" s="113" customFormat="1" ht="18" customHeight="1" x14ac:dyDescent="0.4">
      <c r="B44" s="241"/>
      <c r="C44" s="58" t="s">
        <v>657</v>
      </c>
      <c r="D44" s="404"/>
      <c r="E44" s="404"/>
      <c r="F44" s="404"/>
      <c r="G44" s="404"/>
      <c r="H44" s="404"/>
      <c r="I44" s="404"/>
      <c r="J44" s="404"/>
      <c r="K44" s="405"/>
      <c r="L44" s="532">
        <f>SUM(L45)</f>
        <v>0</v>
      </c>
      <c r="M44" s="281">
        <f>SUM(M45)</f>
        <v>0</v>
      </c>
      <c r="N44" s="281">
        <f t="shared" ref="N44:AE44" si="26">SUM(N45)</f>
        <v>0</v>
      </c>
      <c r="O44" s="281">
        <f t="shared" si="26"/>
        <v>0</v>
      </c>
      <c r="P44" s="281">
        <f t="shared" si="26"/>
        <v>0</v>
      </c>
      <c r="Q44" s="281">
        <f t="shared" si="26"/>
        <v>0</v>
      </c>
      <c r="R44" s="281">
        <f t="shared" si="26"/>
        <v>0</v>
      </c>
      <c r="S44" s="281">
        <f t="shared" si="26"/>
        <v>0</v>
      </c>
      <c r="T44" s="281">
        <f t="shared" si="26"/>
        <v>0</v>
      </c>
      <c r="U44" s="281">
        <f t="shared" si="26"/>
        <v>0</v>
      </c>
      <c r="V44" s="281">
        <f t="shared" si="26"/>
        <v>0</v>
      </c>
      <c r="W44" s="281">
        <f t="shared" si="26"/>
        <v>0</v>
      </c>
      <c r="X44" s="281">
        <f t="shared" si="26"/>
        <v>0</v>
      </c>
      <c r="Y44" s="281">
        <f t="shared" si="26"/>
        <v>0</v>
      </c>
      <c r="Z44" s="281">
        <f t="shared" si="26"/>
        <v>0</v>
      </c>
      <c r="AA44" s="281">
        <f t="shared" si="26"/>
        <v>0</v>
      </c>
      <c r="AB44" s="281">
        <f t="shared" si="26"/>
        <v>0</v>
      </c>
      <c r="AC44" s="281">
        <f t="shared" si="26"/>
        <v>0</v>
      </c>
      <c r="AD44" s="281">
        <f t="shared" si="26"/>
        <v>0</v>
      </c>
      <c r="AE44" s="281">
        <f t="shared" si="26"/>
        <v>0</v>
      </c>
      <c r="AF44" s="281">
        <f>SUM(AF45)</f>
        <v>0</v>
      </c>
      <c r="AG44" s="281">
        <f t="shared" si="17"/>
        <v>0</v>
      </c>
      <c r="AH44" s="9"/>
      <c r="AI44" s="9"/>
      <c r="AJ44" s="9"/>
      <c r="AK44" s="9"/>
      <c r="AL44" s="9"/>
      <c r="AM44" s="9"/>
    </row>
    <row r="45" spans="1:39" ht="18" customHeight="1" x14ac:dyDescent="0.4">
      <c r="B45" s="241"/>
      <c r="C45" s="57"/>
      <c r="D45" s="23" t="s">
        <v>658</v>
      </c>
      <c r="E45" s="64"/>
      <c r="F45" s="92"/>
      <c r="G45" s="18"/>
      <c r="H45" s="18"/>
      <c r="I45" s="18"/>
      <c r="J45" s="24"/>
      <c r="K45" s="53"/>
      <c r="L45" s="282"/>
      <c r="M45" s="355"/>
      <c r="N45" s="355"/>
      <c r="O45" s="355"/>
      <c r="P45" s="355"/>
      <c r="Q45" s="355"/>
      <c r="R45" s="355"/>
      <c r="S45" s="355"/>
      <c r="T45" s="355"/>
      <c r="U45" s="355"/>
      <c r="V45" s="355"/>
      <c r="W45" s="355"/>
      <c r="X45" s="355"/>
      <c r="Y45" s="355"/>
      <c r="Z45" s="355"/>
      <c r="AA45" s="355"/>
      <c r="AB45" s="355"/>
      <c r="AC45" s="355"/>
      <c r="AD45" s="355"/>
      <c r="AE45" s="355"/>
      <c r="AF45" s="355"/>
      <c r="AG45" s="355">
        <f t="shared" si="17"/>
        <v>0</v>
      </c>
    </row>
    <row r="46" spans="1:39" s="113" customFormat="1" ht="18" customHeight="1" x14ac:dyDescent="0.4">
      <c r="B46" s="173" t="s">
        <v>454</v>
      </c>
      <c r="C46" s="175"/>
      <c r="D46" s="175"/>
      <c r="E46" s="175"/>
      <c r="F46" s="175"/>
      <c r="G46" s="175"/>
      <c r="H46" s="175"/>
      <c r="I46" s="175"/>
      <c r="J46" s="175"/>
      <c r="K46" s="175"/>
      <c r="L46" s="533">
        <f>SUM(L47,L61)</f>
        <v>0</v>
      </c>
      <c r="M46" s="359">
        <f>SUM(M47,M61)</f>
        <v>0</v>
      </c>
      <c r="N46" s="360">
        <f t="shared" ref="N46:AF46" si="27">SUM(N49,N53)</f>
        <v>0</v>
      </c>
      <c r="O46" s="360">
        <f t="shared" si="27"/>
        <v>0</v>
      </c>
      <c r="P46" s="360">
        <f t="shared" si="27"/>
        <v>0</v>
      </c>
      <c r="Q46" s="360">
        <f t="shared" si="27"/>
        <v>0</v>
      </c>
      <c r="R46" s="360">
        <f t="shared" si="27"/>
        <v>0</v>
      </c>
      <c r="S46" s="360">
        <f t="shared" si="27"/>
        <v>0</v>
      </c>
      <c r="T46" s="360">
        <f t="shared" si="27"/>
        <v>0</v>
      </c>
      <c r="U46" s="360">
        <f t="shared" si="27"/>
        <v>0</v>
      </c>
      <c r="V46" s="360">
        <f t="shared" si="27"/>
        <v>0</v>
      </c>
      <c r="W46" s="360">
        <f t="shared" si="27"/>
        <v>0</v>
      </c>
      <c r="X46" s="360">
        <f t="shared" si="27"/>
        <v>0</v>
      </c>
      <c r="Y46" s="360">
        <f t="shared" si="27"/>
        <v>0</v>
      </c>
      <c r="Z46" s="360">
        <f t="shared" si="27"/>
        <v>0</v>
      </c>
      <c r="AA46" s="360">
        <f t="shared" si="27"/>
        <v>0</v>
      </c>
      <c r="AB46" s="360">
        <f t="shared" si="27"/>
        <v>0</v>
      </c>
      <c r="AC46" s="360">
        <f t="shared" si="27"/>
        <v>0</v>
      </c>
      <c r="AD46" s="360">
        <f t="shared" si="27"/>
        <v>0</v>
      </c>
      <c r="AE46" s="360">
        <f t="shared" si="27"/>
        <v>0</v>
      </c>
      <c r="AF46" s="360">
        <f t="shared" si="27"/>
        <v>0</v>
      </c>
      <c r="AG46" s="360">
        <f t="shared" si="17"/>
        <v>0</v>
      </c>
      <c r="AH46" s="9"/>
      <c r="AI46" s="9"/>
      <c r="AJ46" s="9"/>
      <c r="AK46" s="9"/>
      <c r="AL46" s="9"/>
      <c r="AM46" s="9"/>
    </row>
    <row r="47" spans="1:39" s="113" customFormat="1" ht="18" customHeight="1" x14ac:dyDescent="0.4">
      <c r="B47" s="196"/>
      <c r="C47" s="58" t="s">
        <v>653</v>
      </c>
      <c r="D47" s="404"/>
      <c r="E47" s="404"/>
      <c r="F47" s="404"/>
      <c r="G47" s="404"/>
      <c r="H47" s="404"/>
      <c r="I47" s="404"/>
      <c r="J47" s="404"/>
      <c r="K47" s="404"/>
      <c r="L47" s="532">
        <f>SUM(L48)</f>
        <v>0</v>
      </c>
      <c r="M47" s="361">
        <f>SUM(M48)</f>
        <v>0</v>
      </c>
      <c r="N47" s="298">
        <f>SUM(N48)</f>
        <v>0</v>
      </c>
      <c r="O47" s="298">
        <f t="shared" ref="O47:AF47" si="28">SUM(O48)</f>
        <v>0</v>
      </c>
      <c r="P47" s="298">
        <f t="shared" si="28"/>
        <v>0</v>
      </c>
      <c r="Q47" s="298">
        <f t="shared" si="28"/>
        <v>0</v>
      </c>
      <c r="R47" s="298">
        <f t="shared" si="28"/>
        <v>0</v>
      </c>
      <c r="S47" s="298">
        <f t="shared" si="28"/>
        <v>0</v>
      </c>
      <c r="T47" s="298">
        <f t="shared" si="28"/>
        <v>0</v>
      </c>
      <c r="U47" s="298">
        <f t="shared" si="28"/>
        <v>0</v>
      </c>
      <c r="V47" s="298">
        <f t="shared" si="28"/>
        <v>0</v>
      </c>
      <c r="W47" s="298">
        <f t="shared" si="28"/>
        <v>0</v>
      </c>
      <c r="X47" s="298">
        <f t="shared" si="28"/>
        <v>0</v>
      </c>
      <c r="Y47" s="298">
        <f t="shared" si="28"/>
        <v>0</v>
      </c>
      <c r="Z47" s="298">
        <f t="shared" si="28"/>
        <v>0</v>
      </c>
      <c r="AA47" s="298">
        <f t="shared" si="28"/>
        <v>0</v>
      </c>
      <c r="AB47" s="298">
        <f t="shared" si="28"/>
        <v>0</v>
      </c>
      <c r="AC47" s="298">
        <f t="shared" si="28"/>
        <v>0</v>
      </c>
      <c r="AD47" s="298">
        <f t="shared" si="28"/>
        <v>0</v>
      </c>
      <c r="AE47" s="298">
        <f t="shared" si="28"/>
        <v>0</v>
      </c>
      <c r="AF47" s="298">
        <f t="shared" si="28"/>
        <v>0</v>
      </c>
      <c r="AG47" s="298">
        <f t="shared" si="17"/>
        <v>0</v>
      </c>
      <c r="AH47" s="9"/>
      <c r="AI47" s="9"/>
      <c r="AJ47" s="9"/>
      <c r="AK47" s="9"/>
      <c r="AL47" s="9"/>
      <c r="AM47" s="9"/>
    </row>
    <row r="48" spans="1:39" s="113" customFormat="1" ht="18" customHeight="1" x14ac:dyDescent="0.4">
      <c r="B48" s="296"/>
      <c r="C48" s="490"/>
      <c r="D48" s="245" t="s">
        <v>27</v>
      </c>
      <c r="E48" s="244"/>
      <c r="F48" s="244"/>
      <c r="G48" s="244"/>
      <c r="H48" s="244"/>
      <c r="I48" s="244"/>
      <c r="J48" s="246"/>
      <c r="K48" s="247"/>
      <c r="L48" s="531">
        <f t="shared" ref="L48" si="29">SUM(L53,L50,L51,L54,L56,L58,L55)</f>
        <v>0</v>
      </c>
      <c r="M48" s="362">
        <f t="shared" ref="M48:AF48" si="30">SUM(M53,M50,M51,M54,M56,M58,M55)</f>
        <v>0</v>
      </c>
      <c r="N48" s="357">
        <f t="shared" si="30"/>
        <v>0</v>
      </c>
      <c r="O48" s="357">
        <f t="shared" si="30"/>
        <v>0</v>
      </c>
      <c r="P48" s="357">
        <f t="shared" si="30"/>
        <v>0</v>
      </c>
      <c r="Q48" s="357">
        <f t="shared" si="30"/>
        <v>0</v>
      </c>
      <c r="R48" s="357">
        <f t="shared" si="30"/>
        <v>0</v>
      </c>
      <c r="S48" s="357">
        <f t="shared" si="30"/>
        <v>0</v>
      </c>
      <c r="T48" s="357">
        <f t="shared" si="30"/>
        <v>0</v>
      </c>
      <c r="U48" s="357">
        <f t="shared" si="30"/>
        <v>0</v>
      </c>
      <c r="V48" s="357">
        <f t="shared" si="30"/>
        <v>0</v>
      </c>
      <c r="W48" s="357">
        <f t="shared" si="30"/>
        <v>0</v>
      </c>
      <c r="X48" s="357">
        <f t="shared" si="30"/>
        <v>0</v>
      </c>
      <c r="Y48" s="357">
        <f t="shared" si="30"/>
        <v>0</v>
      </c>
      <c r="Z48" s="357">
        <f t="shared" si="30"/>
        <v>0</v>
      </c>
      <c r="AA48" s="357">
        <f t="shared" si="30"/>
        <v>0</v>
      </c>
      <c r="AB48" s="357">
        <f t="shared" si="30"/>
        <v>0</v>
      </c>
      <c r="AC48" s="357">
        <f t="shared" si="30"/>
        <v>0</v>
      </c>
      <c r="AD48" s="357">
        <f t="shared" si="30"/>
        <v>0</v>
      </c>
      <c r="AE48" s="357">
        <f t="shared" si="30"/>
        <v>0</v>
      </c>
      <c r="AF48" s="357">
        <f t="shared" si="30"/>
        <v>0</v>
      </c>
      <c r="AG48" s="357">
        <f t="shared" si="17"/>
        <v>0</v>
      </c>
      <c r="AH48" s="9"/>
      <c r="AI48" s="9"/>
      <c r="AJ48" s="9"/>
      <c r="AK48" s="9"/>
      <c r="AL48" s="9"/>
      <c r="AM48" s="9"/>
    </row>
    <row r="49" spans="1:39" s="113" customFormat="1" ht="18" customHeight="1" x14ac:dyDescent="0.4">
      <c r="B49" s="296"/>
      <c r="C49" s="490"/>
      <c r="D49" s="250"/>
      <c r="E49" s="16" t="s">
        <v>517</v>
      </c>
      <c r="F49" s="249"/>
      <c r="G49" s="55"/>
      <c r="H49" s="55"/>
      <c r="I49" s="55"/>
      <c r="J49" s="24"/>
      <c r="K49" s="24"/>
      <c r="L49" s="283">
        <f t="shared" ref="L49" si="31">SUM(L50:L51)</f>
        <v>0</v>
      </c>
      <c r="M49" s="358">
        <f>SUM(M50:M51)</f>
        <v>0</v>
      </c>
      <c r="N49" s="358">
        <f t="shared" ref="N49:AF49" si="32">SUM(N50:N51)</f>
        <v>0</v>
      </c>
      <c r="O49" s="358">
        <f t="shared" si="32"/>
        <v>0</v>
      </c>
      <c r="P49" s="358">
        <f t="shared" si="32"/>
        <v>0</v>
      </c>
      <c r="Q49" s="358">
        <f t="shared" si="32"/>
        <v>0</v>
      </c>
      <c r="R49" s="358">
        <f t="shared" si="32"/>
        <v>0</v>
      </c>
      <c r="S49" s="358">
        <f t="shared" si="32"/>
        <v>0</v>
      </c>
      <c r="T49" s="358">
        <f t="shared" si="32"/>
        <v>0</v>
      </c>
      <c r="U49" s="358">
        <f t="shared" si="32"/>
        <v>0</v>
      </c>
      <c r="V49" s="358">
        <f t="shared" si="32"/>
        <v>0</v>
      </c>
      <c r="W49" s="358">
        <f t="shared" si="32"/>
        <v>0</v>
      </c>
      <c r="X49" s="358">
        <f t="shared" si="32"/>
        <v>0</v>
      </c>
      <c r="Y49" s="358">
        <f t="shared" si="32"/>
        <v>0</v>
      </c>
      <c r="Z49" s="358">
        <f t="shared" si="32"/>
        <v>0</v>
      </c>
      <c r="AA49" s="358">
        <f t="shared" si="32"/>
        <v>0</v>
      </c>
      <c r="AB49" s="358">
        <f t="shared" si="32"/>
        <v>0</v>
      </c>
      <c r="AC49" s="358">
        <f t="shared" si="32"/>
        <v>0</v>
      </c>
      <c r="AD49" s="358">
        <f t="shared" si="32"/>
        <v>0</v>
      </c>
      <c r="AE49" s="358">
        <f t="shared" si="32"/>
        <v>0</v>
      </c>
      <c r="AF49" s="358">
        <f t="shared" si="32"/>
        <v>0</v>
      </c>
      <c r="AG49" s="358">
        <f t="shared" si="17"/>
        <v>0</v>
      </c>
      <c r="AH49" s="9"/>
      <c r="AI49" s="9"/>
      <c r="AJ49" s="9"/>
      <c r="AK49" s="9"/>
      <c r="AL49" s="9"/>
      <c r="AM49" s="9"/>
    </row>
    <row r="50" spans="1:39" ht="18" customHeight="1" x14ac:dyDescent="0.4">
      <c r="B50" s="297"/>
      <c r="C50" s="490"/>
      <c r="D50" s="29"/>
      <c r="E50" s="30"/>
      <c r="F50" s="25" t="s">
        <v>28</v>
      </c>
      <c r="G50" s="23"/>
      <c r="H50" s="24"/>
      <c r="I50" s="24"/>
      <c r="J50" s="24"/>
      <c r="K50" s="24"/>
      <c r="L50" s="282"/>
      <c r="M50" s="358">
        <f>'【様式Ａ－７－４】固定費・変動費の内訳'!L26</f>
        <v>0</v>
      </c>
      <c r="N50" s="358">
        <f>'【様式Ａ－７－４】固定費・変動費の内訳'!M26</f>
        <v>0</v>
      </c>
      <c r="O50" s="358">
        <f>'【様式Ａ－７－４】固定費・変動費の内訳'!N26</f>
        <v>0</v>
      </c>
      <c r="P50" s="358">
        <f>'【様式Ａ－７－４】固定費・変動費の内訳'!O26</f>
        <v>0</v>
      </c>
      <c r="Q50" s="358">
        <f>'【様式Ａ－７－４】固定費・変動費の内訳'!P26</f>
        <v>0</v>
      </c>
      <c r="R50" s="358">
        <f>'【様式Ａ－７－４】固定費・変動費の内訳'!Q26</f>
        <v>0</v>
      </c>
      <c r="S50" s="358">
        <f>'【様式Ａ－７－４】固定費・変動費の内訳'!R26</f>
        <v>0</v>
      </c>
      <c r="T50" s="358">
        <f>'【様式Ａ－７－４】固定費・変動費の内訳'!S26</f>
        <v>0</v>
      </c>
      <c r="U50" s="358">
        <f>'【様式Ａ－７－４】固定費・変動費の内訳'!T26</f>
        <v>0</v>
      </c>
      <c r="V50" s="358">
        <f>'【様式Ａ－７－４】固定費・変動費の内訳'!U26</f>
        <v>0</v>
      </c>
      <c r="W50" s="358">
        <f>'【様式Ａ－７－４】固定費・変動費の内訳'!V26</f>
        <v>0</v>
      </c>
      <c r="X50" s="358">
        <f>'【様式Ａ－７－４】固定費・変動費の内訳'!W26</f>
        <v>0</v>
      </c>
      <c r="Y50" s="358">
        <f>'【様式Ａ－７－４】固定費・変動費の内訳'!X26</f>
        <v>0</v>
      </c>
      <c r="Z50" s="358">
        <f>'【様式Ａ－７－４】固定費・変動費の内訳'!Y26</f>
        <v>0</v>
      </c>
      <c r="AA50" s="358">
        <f>'【様式Ａ－７－４】固定費・変動費の内訳'!Z26</f>
        <v>0</v>
      </c>
      <c r="AB50" s="358">
        <f>'【様式Ａ－７－４】固定費・変動費の内訳'!AA26</f>
        <v>0</v>
      </c>
      <c r="AC50" s="358">
        <f>'【様式Ａ－７－４】固定費・変動費の内訳'!AB26</f>
        <v>0</v>
      </c>
      <c r="AD50" s="358">
        <f>'【様式Ａ－７－４】固定費・変動費の内訳'!AC26</f>
        <v>0</v>
      </c>
      <c r="AE50" s="358">
        <f>'【様式Ａ－７－４】固定費・変動費の内訳'!AD26</f>
        <v>0</v>
      </c>
      <c r="AF50" s="358">
        <f>'【様式Ａ－７－４】固定費・変動費の内訳'!AE26</f>
        <v>0</v>
      </c>
      <c r="AG50" s="358">
        <f t="shared" si="17"/>
        <v>0</v>
      </c>
    </row>
    <row r="51" spans="1:39" ht="18" customHeight="1" x14ac:dyDescent="0.4">
      <c r="B51" s="297"/>
      <c r="C51" s="490"/>
      <c r="D51" s="29"/>
      <c r="E51" s="54"/>
      <c r="F51" s="25" t="s">
        <v>29</v>
      </c>
      <c r="G51" s="23"/>
      <c r="H51" s="24"/>
      <c r="I51" s="24"/>
      <c r="J51" s="24"/>
      <c r="K51" s="24"/>
      <c r="L51" s="282"/>
      <c r="M51" s="358">
        <f>'【様式Ａ－７－４】固定費・変動費の内訳'!L27</f>
        <v>0</v>
      </c>
      <c r="N51" s="358">
        <f>'【様式Ａ－７－４】固定費・変動費の内訳'!M27</f>
        <v>0</v>
      </c>
      <c r="O51" s="358">
        <f>'【様式Ａ－７－４】固定費・変動費の内訳'!N27</f>
        <v>0</v>
      </c>
      <c r="P51" s="358">
        <f>'【様式Ａ－７－４】固定費・変動費の内訳'!O27</f>
        <v>0</v>
      </c>
      <c r="Q51" s="358">
        <f>'【様式Ａ－７－４】固定費・変動費の内訳'!P27</f>
        <v>0</v>
      </c>
      <c r="R51" s="358">
        <f>'【様式Ａ－７－４】固定費・変動費の内訳'!Q27</f>
        <v>0</v>
      </c>
      <c r="S51" s="358">
        <f>'【様式Ａ－７－４】固定費・変動費の内訳'!R27</f>
        <v>0</v>
      </c>
      <c r="T51" s="358">
        <f>'【様式Ａ－７－４】固定費・変動費の内訳'!S27</f>
        <v>0</v>
      </c>
      <c r="U51" s="358">
        <f>'【様式Ａ－７－４】固定費・変動費の内訳'!T27</f>
        <v>0</v>
      </c>
      <c r="V51" s="358">
        <f>'【様式Ａ－７－４】固定費・変動費の内訳'!U27</f>
        <v>0</v>
      </c>
      <c r="W51" s="358">
        <f>'【様式Ａ－７－４】固定費・変動費の内訳'!V27</f>
        <v>0</v>
      </c>
      <c r="X51" s="358">
        <f>'【様式Ａ－７－４】固定費・変動費の内訳'!W27</f>
        <v>0</v>
      </c>
      <c r="Y51" s="358">
        <f>'【様式Ａ－７－４】固定費・変動費の内訳'!X27</f>
        <v>0</v>
      </c>
      <c r="Z51" s="358">
        <f>'【様式Ａ－７－４】固定費・変動費の内訳'!Y27</f>
        <v>0</v>
      </c>
      <c r="AA51" s="358">
        <f>'【様式Ａ－７－４】固定費・変動費の内訳'!Z27</f>
        <v>0</v>
      </c>
      <c r="AB51" s="358">
        <f>'【様式Ａ－７－４】固定費・変動費の内訳'!AA27</f>
        <v>0</v>
      </c>
      <c r="AC51" s="358">
        <f>'【様式Ａ－７－４】固定費・変動費の内訳'!AB27</f>
        <v>0</v>
      </c>
      <c r="AD51" s="358">
        <f>'【様式Ａ－７－４】固定費・変動費の内訳'!AC27</f>
        <v>0</v>
      </c>
      <c r="AE51" s="358">
        <f>'【様式Ａ－７－４】固定費・変動費の内訳'!AD27</f>
        <v>0</v>
      </c>
      <c r="AF51" s="358">
        <f>'【様式Ａ－７－４】固定費・変動費の内訳'!AE27</f>
        <v>0</v>
      </c>
      <c r="AG51" s="358">
        <f t="shared" si="17"/>
        <v>0</v>
      </c>
    </row>
    <row r="52" spans="1:39" s="113" customFormat="1" ht="18" customHeight="1" x14ac:dyDescent="0.4">
      <c r="B52" s="297"/>
      <c r="C52" s="490"/>
      <c r="D52" s="29"/>
      <c r="E52" s="16" t="s">
        <v>518</v>
      </c>
      <c r="F52" s="249"/>
      <c r="G52" s="55"/>
      <c r="H52" s="55"/>
      <c r="I52" s="55"/>
      <c r="J52" s="55"/>
      <c r="K52" s="55"/>
      <c r="L52" s="283">
        <f>SUM(L53,L54,L55,L56)</f>
        <v>0</v>
      </c>
      <c r="M52" s="358">
        <f t="shared" ref="M52" si="33">SUM(M53,M54,M55,M56)</f>
        <v>0</v>
      </c>
      <c r="N52" s="358">
        <f t="shared" ref="N52:AF52" si="34">SUM(N53,N54,N55,N56)</f>
        <v>0</v>
      </c>
      <c r="O52" s="358">
        <f t="shared" si="34"/>
        <v>0</v>
      </c>
      <c r="P52" s="358">
        <f t="shared" si="34"/>
        <v>0</v>
      </c>
      <c r="Q52" s="358">
        <f t="shared" si="34"/>
        <v>0</v>
      </c>
      <c r="R52" s="358">
        <f t="shared" si="34"/>
        <v>0</v>
      </c>
      <c r="S52" s="358">
        <f t="shared" si="34"/>
        <v>0</v>
      </c>
      <c r="T52" s="358">
        <f t="shared" si="34"/>
        <v>0</v>
      </c>
      <c r="U52" s="358">
        <f t="shared" si="34"/>
        <v>0</v>
      </c>
      <c r="V52" s="358">
        <f t="shared" si="34"/>
        <v>0</v>
      </c>
      <c r="W52" s="358">
        <f t="shared" si="34"/>
        <v>0</v>
      </c>
      <c r="X52" s="358">
        <f t="shared" si="34"/>
        <v>0</v>
      </c>
      <c r="Y52" s="358">
        <f t="shared" si="34"/>
        <v>0</v>
      </c>
      <c r="Z52" s="358">
        <f t="shared" si="34"/>
        <v>0</v>
      </c>
      <c r="AA52" s="358">
        <f t="shared" si="34"/>
        <v>0</v>
      </c>
      <c r="AB52" s="358">
        <f t="shared" si="34"/>
        <v>0</v>
      </c>
      <c r="AC52" s="358">
        <f t="shared" si="34"/>
        <v>0</v>
      </c>
      <c r="AD52" s="358">
        <f t="shared" si="34"/>
        <v>0</v>
      </c>
      <c r="AE52" s="358">
        <f t="shared" si="34"/>
        <v>0</v>
      </c>
      <c r="AF52" s="358">
        <f t="shared" si="34"/>
        <v>0</v>
      </c>
      <c r="AG52" s="358">
        <f t="shared" si="17"/>
        <v>0</v>
      </c>
      <c r="AH52" s="9"/>
      <c r="AI52" s="9"/>
      <c r="AJ52" s="9"/>
      <c r="AK52" s="9"/>
      <c r="AL52" s="9"/>
      <c r="AM52" s="9"/>
    </row>
    <row r="53" spans="1:39" ht="18" customHeight="1" x14ac:dyDescent="0.4">
      <c r="A53" s="71"/>
      <c r="B53" s="297"/>
      <c r="C53" s="490"/>
      <c r="D53" s="29"/>
      <c r="E53" s="17"/>
      <c r="F53" s="16" t="s">
        <v>445</v>
      </c>
      <c r="G53" s="55"/>
      <c r="H53" s="55"/>
      <c r="I53" s="55"/>
      <c r="J53" s="55"/>
      <c r="K53" s="55"/>
      <c r="L53" s="282"/>
      <c r="M53" s="358">
        <f>'【様式Ａ－７－４】固定費・変動費の内訳'!L29</f>
        <v>0</v>
      </c>
      <c r="N53" s="358">
        <f>'【様式Ａ－７－４】固定費・変動費の内訳'!M29</f>
        <v>0</v>
      </c>
      <c r="O53" s="358">
        <f>'【様式Ａ－７－４】固定費・変動費の内訳'!N29</f>
        <v>0</v>
      </c>
      <c r="P53" s="358">
        <f>'【様式Ａ－７－４】固定費・変動費の内訳'!O29</f>
        <v>0</v>
      </c>
      <c r="Q53" s="358">
        <f>'【様式Ａ－７－４】固定費・変動費の内訳'!P29</f>
        <v>0</v>
      </c>
      <c r="R53" s="358">
        <f>'【様式Ａ－７－４】固定費・変動費の内訳'!Q29</f>
        <v>0</v>
      </c>
      <c r="S53" s="358">
        <f>'【様式Ａ－７－４】固定費・変動費の内訳'!R29</f>
        <v>0</v>
      </c>
      <c r="T53" s="358">
        <f>'【様式Ａ－７－４】固定費・変動費の内訳'!S29</f>
        <v>0</v>
      </c>
      <c r="U53" s="358">
        <f>'【様式Ａ－７－４】固定費・変動費の内訳'!T29</f>
        <v>0</v>
      </c>
      <c r="V53" s="358">
        <f>'【様式Ａ－７－４】固定費・変動費の内訳'!U29</f>
        <v>0</v>
      </c>
      <c r="W53" s="358">
        <f>'【様式Ａ－７－４】固定費・変動費の内訳'!V29</f>
        <v>0</v>
      </c>
      <c r="X53" s="358">
        <f>'【様式Ａ－７－４】固定費・変動費の内訳'!W29</f>
        <v>0</v>
      </c>
      <c r="Y53" s="358">
        <f>'【様式Ａ－７－４】固定費・変動費の内訳'!X29</f>
        <v>0</v>
      </c>
      <c r="Z53" s="358">
        <f>'【様式Ａ－７－４】固定費・変動費の内訳'!Y29</f>
        <v>0</v>
      </c>
      <c r="AA53" s="358">
        <f>'【様式Ａ－７－４】固定費・変動費の内訳'!Z29</f>
        <v>0</v>
      </c>
      <c r="AB53" s="358">
        <f>'【様式Ａ－７－４】固定費・変動費の内訳'!AA29</f>
        <v>0</v>
      </c>
      <c r="AC53" s="358">
        <f>'【様式Ａ－７－４】固定費・変動費の内訳'!AB29</f>
        <v>0</v>
      </c>
      <c r="AD53" s="358">
        <f>'【様式Ａ－７－４】固定費・変動費の内訳'!AC29</f>
        <v>0</v>
      </c>
      <c r="AE53" s="358">
        <f>'【様式Ａ－７－４】固定費・変動費の内訳'!AD29</f>
        <v>0</v>
      </c>
      <c r="AF53" s="358">
        <f>'【様式Ａ－７－４】固定費・変動費の内訳'!AE29</f>
        <v>0</v>
      </c>
      <c r="AG53" s="358">
        <f t="shared" si="17"/>
        <v>0</v>
      </c>
    </row>
    <row r="54" spans="1:39" ht="18" customHeight="1" x14ac:dyDescent="0.4">
      <c r="A54" s="71"/>
      <c r="B54" s="297"/>
      <c r="C54" s="490"/>
      <c r="D54" s="29"/>
      <c r="E54" s="17"/>
      <c r="F54" s="23" t="s">
        <v>30</v>
      </c>
      <c r="G54" s="24"/>
      <c r="H54" s="24"/>
      <c r="I54" s="24"/>
      <c r="J54" s="24"/>
      <c r="K54" s="24"/>
      <c r="L54" s="282"/>
      <c r="M54" s="358">
        <f>'【様式Ａ－７－４】固定費・変動費の内訳'!L31</f>
        <v>0</v>
      </c>
      <c r="N54" s="358">
        <f>'【様式Ａ－７－４】固定費・変動費の内訳'!M31</f>
        <v>0</v>
      </c>
      <c r="O54" s="358">
        <f>'【様式Ａ－７－４】固定費・変動費の内訳'!N31</f>
        <v>0</v>
      </c>
      <c r="P54" s="358">
        <f>'【様式Ａ－７－４】固定費・変動費の内訳'!O31</f>
        <v>0</v>
      </c>
      <c r="Q54" s="358">
        <f>'【様式Ａ－７－４】固定費・変動費の内訳'!P31</f>
        <v>0</v>
      </c>
      <c r="R54" s="358">
        <f>'【様式Ａ－７－４】固定費・変動費の内訳'!Q31</f>
        <v>0</v>
      </c>
      <c r="S54" s="358">
        <f>'【様式Ａ－７－４】固定費・変動費の内訳'!R31</f>
        <v>0</v>
      </c>
      <c r="T54" s="358">
        <f>'【様式Ａ－７－４】固定費・変動費の内訳'!S31</f>
        <v>0</v>
      </c>
      <c r="U54" s="358">
        <f>'【様式Ａ－７－４】固定費・変動費の内訳'!T31</f>
        <v>0</v>
      </c>
      <c r="V54" s="358">
        <f>'【様式Ａ－７－４】固定費・変動費の内訳'!U31</f>
        <v>0</v>
      </c>
      <c r="W54" s="358">
        <f>'【様式Ａ－７－４】固定費・変動費の内訳'!V31</f>
        <v>0</v>
      </c>
      <c r="X54" s="358">
        <f>'【様式Ａ－７－４】固定費・変動費の内訳'!W31</f>
        <v>0</v>
      </c>
      <c r="Y54" s="358">
        <f>'【様式Ａ－７－４】固定費・変動費の内訳'!X31</f>
        <v>0</v>
      </c>
      <c r="Z54" s="358">
        <f>'【様式Ａ－７－４】固定費・変動費の内訳'!Y31</f>
        <v>0</v>
      </c>
      <c r="AA54" s="358">
        <f>'【様式Ａ－７－４】固定費・変動費の内訳'!Z31</f>
        <v>0</v>
      </c>
      <c r="AB54" s="358">
        <f>'【様式Ａ－７－４】固定費・変動費の内訳'!AA31</f>
        <v>0</v>
      </c>
      <c r="AC54" s="358">
        <f>'【様式Ａ－７－４】固定費・変動費の内訳'!AB31</f>
        <v>0</v>
      </c>
      <c r="AD54" s="358">
        <f>'【様式Ａ－７－４】固定費・変動費の内訳'!AC31</f>
        <v>0</v>
      </c>
      <c r="AE54" s="358">
        <f>'【様式Ａ－７－４】固定費・変動費の内訳'!AD31</f>
        <v>0</v>
      </c>
      <c r="AF54" s="358">
        <f>'【様式Ａ－７－４】固定費・変動費の内訳'!AE31</f>
        <v>0</v>
      </c>
      <c r="AG54" s="358">
        <f t="shared" si="17"/>
        <v>0</v>
      </c>
    </row>
    <row r="55" spans="1:39" ht="18" customHeight="1" x14ac:dyDescent="0.4">
      <c r="A55" s="71"/>
      <c r="B55" s="297"/>
      <c r="C55" s="490"/>
      <c r="D55" s="29"/>
      <c r="E55" s="30"/>
      <c r="F55" s="94" t="s">
        <v>468</v>
      </c>
      <c r="G55" s="23"/>
      <c r="H55" s="24"/>
      <c r="I55" s="24"/>
      <c r="J55" s="24"/>
      <c r="K55" s="24"/>
      <c r="L55" s="282"/>
      <c r="M55" s="358">
        <f>'【様式Ａ－７－４】固定費・変動費の内訳'!L32</f>
        <v>0</v>
      </c>
      <c r="N55" s="358">
        <f>'【様式Ａ－７－４】固定費・変動費の内訳'!M32</f>
        <v>0</v>
      </c>
      <c r="O55" s="358">
        <f>'【様式Ａ－７－４】固定費・変動費の内訳'!N32</f>
        <v>0</v>
      </c>
      <c r="P55" s="358">
        <f>'【様式Ａ－７－４】固定費・変動費の内訳'!O32</f>
        <v>0</v>
      </c>
      <c r="Q55" s="358">
        <f>'【様式Ａ－７－４】固定費・変動費の内訳'!P32</f>
        <v>0</v>
      </c>
      <c r="R55" s="358">
        <f>'【様式Ａ－７－４】固定費・変動費の内訳'!Q32</f>
        <v>0</v>
      </c>
      <c r="S55" s="358">
        <f>'【様式Ａ－７－４】固定費・変動費の内訳'!R32</f>
        <v>0</v>
      </c>
      <c r="T55" s="358">
        <f>'【様式Ａ－７－４】固定費・変動費の内訳'!S32</f>
        <v>0</v>
      </c>
      <c r="U55" s="358">
        <f>'【様式Ａ－７－４】固定費・変動費の内訳'!T32</f>
        <v>0</v>
      </c>
      <c r="V55" s="358">
        <f>'【様式Ａ－７－４】固定費・変動費の内訳'!U32</f>
        <v>0</v>
      </c>
      <c r="W55" s="358">
        <f>'【様式Ａ－７－４】固定費・変動費の内訳'!V32</f>
        <v>0</v>
      </c>
      <c r="X55" s="358">
        <f>'【様式Ａ－７－４】固定費・変動費の内訳'!W32</f>
        <v>0</v>
      </c>
      <c r="Y55" s="358">
        <f>'【様式Ａ－７－４】固定費・変動費の内訳'!X32</f>
        <v>0</v>
      </c>
      <c r="Z55" s="358">
        <f>'【様式Ａ－７－４】固定費・変動費の内訳'!Y32</f>
        <v>0</v>
      </c>
      <c r="AA55" s="358">
        <f>'【様式Ａ－７－４】固定費・変動費の内訳'!Z32</f>
        <v>0</v>
      </c>
      <c r="AB55" s="358">
        <f>'【様式Ａ－７－４】固定費・変動費の内訳'!AA32</f>
        <v>0</v>
      </c>
      <c r="AC55" s="358">
        <f>'【様式Ａ－７－４】固定費・変動費の内訳'!AB32</f>
        <v>0</v>
      </c>
      <c r="AD55" s="358">
        <f>'【様式Ａ－７－４】固定費・変動費の内訳'!AC32</f>
        <v>0</v>
      </c>
      <c r="AE55" s="358">
        <f>'【様式Ａ－７－４】固定費・変動費の内訳'!AD32</f>
        <v>0</v>
      </c>
      <c r="AF55" s="358">
        <f>'【様式Ａ－７－４】固定費・変動費の内訳'!AE32</f>
        <v>0</v>
      </c>
      <c r="AG55" s="358">
        <f t="shared" si="17"/>
        <v>0</v>
      </c>
    </row>
    <row r="56" spans="1:39" ht="18" customHeight="1" x14ac:dyDescent="0.4">
      <c r="A56" s="71"/>
      <c r="B56" s="297"/>
      <c r="C56" s="490"/>
      <c r="D56" s="29"/>
      <c r="E56" s="17"/>
      <c r="F56" s="23" t="s">
        <v>446</v>
      </c>
      <c r="G56" s="31"/>
      <c r="H56" s="24"/>
      <c r="I56" s="24"/>
      <c r="J56" s="24"/>
      <c r="K56" s="24"/>
      <c r="L56" s="282"/>
      <c r="M56" s="358">
        <f>'【様式Ａ－７－４】固定費・変動費の内訳'!L38</f>
        <v>0</v>
      </c>
      <c r="N56" s="358">
        <f>'【様式Ａ－７－４】固定費・変動費の内訳'!M38</f>
        <v>0</v>
      </c>
      <c r="O56" s="358">
        <f>'【様式Ａ－７－４】固定費・変動費の内訳'!N38</f>
        <v>0</v>
      </c>
      <c r="P56" s="358">
        <f>'【様式Ａ－７－４】固定費・変動費の内訳'!O38</f>
        <v>0</v>
      </c>
      <c r="Q56" s="358">
        <f>'【様式Ａ－７－４】固定費・変動費の内訳'!P38</f>
        <v>0</v>
      </c>
      <c r="R56" s="358">
        <f>'【様式Ａ－７－４】固定費・変動費の内訳'!Q38</f>
        <v>0</v>
      </c>
      <c r="S56" s="358">
        <f>'【様式Ａ－７－４】固定費・変動費の内訳'!R38</f>
        <v>0</v>
      </c>
      <c r="T56" s="358">
        <f>'【様式Ａ－７－４】固定費・変動費の内訳'!S38</f>
        <v>0</v>
      </c>
      <c r="U56" s="358">
        <f>'【様式Ａ－７－４】固定費・変動費の内訳'!T38</f>
        <v>0</v>
      </c>
      <c r="V56" s="358">
        <f>'【様式Ａ－７－４】固定費・変動費の内訳'!U38</f>
        <v>0</v>
      </c>
      <c r="W56" s="358">
        <f>'【様式Ａ－７－４】固定費・変動費の内訳'!V38</f>
        <v>0</v>
      </c>
      <c r="X56" s="358">
        <f>'【様式Ａ－７－４】固定費・変動費の内訳'!W38</f>
        <v>0</v>
      </c>
      <c r="Y56" s="358">
        <f>'【様式Ａ－７－４】固定費・変動費の内訳'!X38</f>
        <v>0</v>
      </c>
      <c r="Z56" s="358">
        <f>'【様式Ａ－７－４】固定費・変動費の内訳'!Y38</f>
        <v>0</v>
      </c>
      <c r="AA56" s="358">
        <f>'【様式Ａ－７－４】固定費・変動費の内訳'!Z38</f>
        <v>0</v>
      </c>
      <c r="AB56" s="358">
        <f>'【様式Ａ－７－４】固定費・変動費の内訳'!AA38</f>
        <v>0</v>
      </c>
      <c r="AC56" s="358">
        <f>'【様式Ａ－７－４】固定費・変動費の内訳'!AB38</f>
        <v>0</v>
      </c>
      <c r="AD56" s="358">
        <f>'【様式Ａ－７－４】固定費・変動費の内訳'!AC38</f>
        <v>0</v>
      </c>
      <c r="AE56" s="358">
        <f>'【様式Ａ－７－４】固定費・変動費の内訳'!AD38</f>
        <v>0</v>
      </c>
      <c r="AF56" s="358">
        <f>'【様式Ａ－７－４】固定費・変動費の内訳'!AE38</f>
        <v>0</v>
      </c>
      <c r="AG56" s="358">
        <f t="shared" si="17"/>
        <v>0</v>
      </c>
    </row>
    <row r="57" spans="1:39" s="113" customFormat="1" ht="18" customHeight="1" x14ac:dyDescent="0.4">
      <c r="A57" s="117"/>
      <c r="B57" s="297"/>
      <c r="C57" s="490"/>
      <c r="D57" s="29"/>
      <c r="E57" s="23" t="s">
        <v>496</v>
      </c>
      <c r="F57" s="31"/>
      <c r="G57" s="24"/>
      <c r="H57" s="24"/>
      <c r="I57" s="24"/>
      <c r="J57" s="24"/>
      <c r="K57" s="24"/>
      <c r="L57" s="282"/>
      <c r="M57" s="358">
        <f>'【様式Ａ－７－７】撤去費（八代）'!L6</f>
        <v>0</v>
      </c>
      <c r="N57" s="358">
        <f>'【様式Ａ－７－７】撤去費（八代）'!M6</f>
        <v>0</v>
      </c>
      <c r="O57" s="358">
        <f>'【様式Ａ－７－７】撤去費（八代）'!N6</f>
        <v>0</v>
      </c>
      <c r="P57" s="358">
        <f>'【様式Ａ－７－７】撤去費（八代）'!O6</f>
        <v>0</v>
      </c>
      <c r="Q57" s="358">
        <f>'【様式Ａ－７－７】撤去費（八代）'!P6</f>
        <v>0</v>
      </c>
      <c r="R57" s="358">
        <f>'【様式Ａ－７－７】撤去費（八代）'!Q6</f>
        <v>0</v>
      </c>
      <c r="S57" s="358">
        <f>'【様式Ａ－７－７】撤去費（八代）'!R6</f>
        <v>0</v>
      </c>
      <c r="T57" s="358">
        <f>'【様式Ａ－７－７】撤去費（八代）'!S6</f>
        <v>0</v>
      </c>
      <c r="U57" s="358">
        <f>'【様式Ａ－７－７】撤去費（八代）'!T6</f>
        <v>0</v>
      </c>
      <c r="V57" s="358">
        <f>'【様式Ａ－７－７】撤去費（八代）'!U6</f>
        <v>0</v>
      </c>
      <c r="W57" s="358">
        <f>'【様式Ａ－７－７】撤去費（八代）'!V6</f>
        <v>0</v>
      </c>
      <c r="X57" s="358">
        <f>'【様式Ａ－７－７】撤去費（八代）'!W6</f>
        <v>0</v>
      </c>
      <c r="Y57" s="358">
        <f>'【様式Ａ－７－７】撤去費（八代）'!X6</f>
        <v>0</v>
      </c>
      <c r="Z57" s="358">
        <f>'【様式Ａ－７－７】撤去費（八代）'!Y6</f>
        <v>0</v>
      </c>
      <c r="AA57" s="358">
        <f>'【様式Ａ－７－７】撤去費（八代）'!Z6</f>
        <v>0</v>
      </c>
      <c r="AB57" s="358">
        <f>'【様式Ａ－７－７】撤去費（八代）'!AA6</f>
        <v>0</v>
      </c>
      <c r="AC57" s="358">
        <f>'【様式Ａ－７－７】撤去費（八代）'!AB6</f>
        <v>0</v>
      </c>
      <c r="AD57" s="358">
        <f>'【様式Ａ－７－７】撤去費（八代）'!AC6</f>
        <v>0</v>
      </c>
      <c r="AE57" s="358">
        <f>'【様式Ａ－７－７】撤去費（八代）'!AD6</f>
        <v>0</v>
      </c>
      <c r="AF57" s="358">
        <f>'【様式Ａ－７－７】撤去費（八代）'!AE6</f>
        <v>0</v>
      </c>
      <c r="AG57" s="358">
        <f t="shared" si="17"/>
        <v>0</v>
      </c>
      <c r="AH57" s="9"/>
      <c r="AI57" s="9"/>
      <c r="AJ57" s="9"/>
      <c r="AK57" s="9"/>
      <c r="AL57" s="9"/>
      <c r="AM57" s="9"/>
    </row>
    <row r="58" spans="1:39" s="113" customFormat="1" ht="18" customHeight="1" x14ac:dyDescent="0.4">
      <c r="B58" s="297"/>
      <c r="C58" s="490"/>
      <c r="D58" s="29"/>
      <c r="E58" s="17" t="s">
        <v>42</v>
      </c>
      <c r="F58" s="11"/>
      <c r="G58" s="11"/>
      <c r="H58" s="11"/>
      <c r="I58" s="11"/>
      <c r="J58" s="18"/>
      <c r="K58" s="18"/>
      <c r="L58" s="283">
        <f t="shared" ref="L58" si="35">SUM(L59:L60)</f>
        <v>0</v>
      </c>
      <c r="M58" s="358">
        <f t="shared" ref="M58" si="36">SUM(M59:M60)</f>
        <v>0</v>
      </c>
      <c r="N58" s="358">
        <f t="shared" ref="N58:AF58" si="37">SUM(N59:N60)</f>
        <v>0</v>
      </c>
      <c r="O58" s="358">
        <f t="shared" si="37"/>
        <v>0</v>
      </c>
      <c r="P58" s="358">
        <f t="shared" si="37"/>
        <v>0</v>
      </c>
      <c r="Q58" s="358">
        <f t="shared" si="37"/>
        <v>0</v>
      </c>
      <c r="R58" s="358">
        <f t="shared" si="37"/>
        <v>0</v>
      </c>
      <c r="S58" s="358">
        <f t="shared" si="37"/>
        <v>0</v>
      </c>
      <c r="T58" s="358">
        <f t="shared" si="37"/>
        <v>0</v>
      </c>
      <c r="U58" s="358">
        <f t="shared" si="37"/>
        <v>0</v>
      </c>
      <c r="V58" s="358">
        <f t="shared" si="37"/>
        <v>0</v>
      </c>
      <c r="W58" s="358">
        <f t="shared" si="37"/>
        <v>0</v>
      </c>
      <c r="X58" s="358">
        <f t="shared" si="37"/>
        <v>0</v>
      </c>
      <c r="Y58" s="358">
        <f t="shared" si="37"/>
        <v>0</v>
      </c>
      <c r="Z58" s="358">
        <f t="shared" si="37"/>
        <v>0</v>
      </c>
      <c r="AA58" s="358">
        <f t="shared" si="37"/>
        <v>0</v>
      </c>
      <c r="AB58" s="358">
        <f t="shared" si="37"/>
        <v>0</v>
      </c>
      <c r="AC58" s="358">
        <f t="shared" si="37"/>
        <v>0</v>
      </c>
      <c r="AD58" s="358">
        <f t="shared" si="37"/>
        <v>0</v>
      </c>
      <c r="AE58" s="358">
        <f t="shared" si="37"/>
        <v>0</v>
      </c>
      <c r="AF58" s="358">
        <f t="shared" si="37"/>
        <v>0</v>
      </c>
      <c r="AG58" s="358">
        <f t="shared" si="17"/>
        <v>0</v>
      </c>
      <c r="AH58" s="9"/>
      <c r="AI58" s="9"/>
      <c r="AJ58" s="9"/>
      <c r="AK58" s="9"/>
      <c r="AL58" s="9"/>
      <c r="AM58" s="9"/>
    </row>
    <row r="59" spans="1:39" ht="18" customHeight="1" x14ac:dyDescent="0.4">
      <c r="B59" s="297"/>
      <c r="C59" s="490"/>
      <c r="D59" s="29"/>
      <c r="E59" s="17"/>
      <c r="F59" s="62" t="s">
        <v>743</v>
      </c>
      <c r="G59" s="24"/>
      <c r="H59" s="24"/>
      <c r="I59" s="24"/>
      <c r="J59" s="24"/>
      <c r="K59" s="24"/>
      <c r="L59" s="282"/>
      <c r="M59" s="355"/>
      <c r="N59" s="355"/>
      <c r="O59" s="355"/>
      <c r="P59" s="355"/>
      <c r="Q59" s="355"/>
      <c r="R59" s="355"/>
      <c r="S59" s="355"/>
      <c r="T59" s="355"/>
      <c r="U59" s="355"/>
      <c r="V59" s="355"/>
      <c r="W59" s="355"/>
      <c r="X59" s="355"/>
      <c r="Y59" s="355"/>
      <c r="Z59" s="355"/>
      <c r="AA59" s="355"/>
      <c r="AB59" s="355"/>
      <c r="AC59" s="355"/>
      <c r="AD59" s="355"/>
      <c r="AE59" s="355"/>
      <c r="AF59" s="355"/>
      <c r="AG59" s="355">
        <f t="shared" si="17"/>
        <v>0</v>
      </c>
    </row>
    <row r="60" spans="1:39" ht="18" customHeight="1" x14ac:dyDescent="0.4">
      <c r="B60" s="297"/>
      <c r="C60" s="490"/>
      <c r="D60" s="29"/>
      <c r="E60" s="27"/>
      <c r="F60" s="61" t="s">
        <v>777</v>
      </c>
      <c r="G60" s="18"/>
      <c r="H60" s="18"/>
      <c r="I60" s="18"/>
      <c r="J60" s="24"/>
      <c r="K60" s="24"/>
      <c r="L60" s="282"/>
      <c r="M60" s="355"/>
      <c r="N60" s="355"/>
      <c r="O60" s="355"/>
      <c r="P60" s="355"/>
      <c r="Q60" s="355"/>
      <c r="R60" s="355"/>
      <c r="S60" s="355"/>
      <c r="T60" s="355"/>
      <c r="U60" s="355"/>
      <c r="V60" s="355"/>
      <c r="W60" s="355"/>
      <c r="X60" s="355"/>
      <c r="Y60" s="355"/>
      <c r="Z60" s="355"/>
      <c r="AA60" s="355"/>
      <c r="AB60" s="355"/>
      <c r="AC60" s="355"/>
      <c r="AD60" s="355"/>
      <c r="AE60" s="355"/>
      <c r="AF60" s="355"/>
      <c r="AG60" s="355">
        <f t="shared" si="17"/>
        <v>0</v>
      </c>
    </row>
    <row r="61" spans="1:39" s="113" customFormat="1" ht="18" customHeight="1" x14ac:dyDescent="0.4">
      <c r="B61" s="297"/>
      <c r="C61" s="58" t="s">
        <v>657</v>
      </c>
      <c r="D61" s="404"/>
      <c r="E61" s="404"/>
      <c r="F61" s="404"/>
      <c r="G61" s="404"/>
      <c r="H61" s="404"/>
      <c r="I61" s="404"/>
      <c r="J61" s="404"/>
      <c r="K61" s="404"/>
      <c r="L61" s="532">
        <f>SUM(L62)</f>
        <v>0</v>
      </c>
      <c r="M61" s="281">
        <f>SUM(M62)</f>
        <v>0</v>
      </c>
      <c r="N61" s="281">
        <f t="shared" ref="N61:AF61" si="38">SUM(N62)</f>
        <v>0</v>
      </c>
      <c r="O61" s="281">
        <f t="shared" si="38"/>
        <v>0</v>
      </c>
      <c r="P61" s="281">
        <f t="shared" si="38"/>
        <v>0</v>
      </c>
      <c r="Q61" s="281">
        <f t="shared" si="38"/>
        <v>0</v>
      </c>
      <c r="R61" s="281">
        <f t="shared" si="38"/>
        <v>0</v>
      </c>
      <c r="S61" s="281">
        <f t="shared" si="38"/>
        <v>0</v>
      </c>
      <c r="T61" s="281">
        <f t="shared" si="38"/>
        <v>0</v>
      </c>
      <c r="U61" s="281">
        <f t="shared" si="38"/>
        <v>0</v>
      </c>
      <c r="V61" s="281">
        <f t="shared" si="38"/>
        <v>0</v>
      </c>
      <c r="W61" s="281">
        <f t="shared" si="38"/>
        <v>0</v>
      </c>
      <c r="X61" s="281">
        <f t="shared" si="38"/>
        <v>0</v>
      </c>
      <c r="Y61" s="281">
        <f t="shared" si="38"/>
        <v>0</v>
      </c>
      <c r="Z61" s="281">
        <f t="shared" si="38"/>
        <v>0</v>
      </c>
      <c r="AA61" s="281">
        <f t="shared" si="38"/>
        <v>0</v>
      </c>
      <c r="AB61" s="281">
        <f t="shared" si="38"/>
        <v>0</v>
      </c>
      <c r="AC61" s="281">
        <f t="shared" si="38"/>
        <v>0</v>
      </c>
      <c r="AD61" s="281">
        <f t="shared" si="38"/>
        <v>0</v>
      </c>
      <c r="AE61" s="281">
        <f t="shared" si="38"/>
        <v>0</v>
      </c>
      <c r="AF61" s="281">
        <f t="shared" si="38"/>
        <v>0</v>
      </c>
      <c r="AG61" s="281">
        <f t="shared" si="17"/>
        <v>0</v>
      </c>
      <c r="AH61" s="9"/>
      <c r="AI61" s="9"/>
      <c r="AJ61" s="9"/>
      <c r="AK61" s="9"/>
      <c r="AL61" s="9"/>
      <c r="AM61" s="9"/>
    </row>
    <row r="62" spans="1:39" ht="18" customHeight="1" x14ac:dyDescent="0.4">
      <c r="B62" s="297"/>
      <c r="C62" s="57"/>
      <c r="D62" s="23" t="s">
        <v>658</v>
      </c>
      <c r="E62" s="64"/>
      <c r="F62" s="64"/>
      <c r="G62" s="64"/>
      <c r="H62" s="64"/>
      <c r="I62" s="64"/>
      <c r="J62" s="64"/>
      <c r="K62" s="64"/>
      <c r="L62" s="282"/>
      <c r="M62" s="363"/>
      <c r="N62" s="363"/>
      <c r="O62" s="363"/>
      <c r="P62" s="363"/>
      <c r="Q62" s="363"/>
      <c r="R62" s="363"/>
      <c r="S62" s="363"/>
      <c r="T62" s="363"/>
      <c r="U62" s="363"/>
      <c r="V62" s="363"/>
      <c r="W62" s="363"/>
      <c r="X62" s="363"/>
      <c r="Y62" s="363"/>
      <c r="Z62" s="363"/>
      <c r="AA62" s="363"/>
      <c r="AB62" s="363"/>
      <c r="AC62" s="363"/>
      <c r="AD62" s="363"/>
      <c r="AE62" s="363"/>
      <c r="AF62" s="363"/>
      <c r="AG62" s="363">
        <f t="shared" si="17"/>
        <v>0</v>
      </c>
    </row>
    <row r="63" spans="1:39" s="113" customFormat="1" ht="18" customHeight="1" x14ac:dyDescent="0.4">
      <c r="B63" s="266" t="s">
        <v>656</v>
      </c>
      <c r="C63" s="262"/>
      <c r="D63" s="263"/>
      <c r="E63" s="264"/>
      <c r="F63" s="264"/>
      <c r="G63" s="264"/>
      <c r="H63" s="264"/>
      <c r="I63" s="264"/>
      <c r="J63" s="264"/>
      <c r="K63" s="265"/>
      <c r="L63" s="282"/>
      <c r="M63" s="364"/>
      <c r="N63" s="363"/>
      <c r="O63" s="363"/>
      <c r="P63" s="363"/>
      <c r="Q63" s="363"/>
      <c r="R63" s="363"/>
      <c r="S63" s="363"/>
      <c r="T63" s="363"/>
      <c r="U63" s="363"/>
      <c r="V63" s="363"/>
      <c r="W63" s="363"/>
      <c r="X63" s="363"/>
      <c r="Y63" s="363"/>
      <c r="Z63" s="363"/>
      <c r="AA63" s="363"/>
      <c r="AB63" s="363"/>
      <c r="AC63" s="363"/>
      <c r="AD63" s="363"/>
      <c r="AE63" s="363"/>
      <c r="AF63" s="363"/>
      <c r="AG63" s="363">
        <f t="shared" si="17"/>
        <v>0</v>
      </c>
      <c r="AH63" s="9"/>
      <c r="AI63" s="9"/>
      <c r="AJ63" s="9"/>
      <c r="AK63" s="9"/>
      <c r="AL63" s="9"/>
      <c r="AM63" s="9"/>
    </row>
    <row r="64" spans="1:39" s="84" customFormat="1" ht="18" customHeight="1" x14ac:dyDescent="0.4">
      <c r="C64" s="491"/>
      <c r="D64" s="491"/>
      <c r="E64" s="491"/>
      <c r="F64" s="491"/>
      <c r="G64" s="491"/>
      <c r="H64" s="491"/>
      <c r="I64" s="492"/>
      <c r="J64" s="492"/>
      <c r="K64" s="492"/>
      <c r="L64" s="538"/>
      <c r="M64" s="365"/>
      <c r="N64" s="365"/>
      <c r="O64" s="365"/>
      <c r="P64" s="365"/>
      <c r="Q64" s="365"/>
      <c r="R64" s="365"/>
      <c r="S64" s="365"/>
      <c r="T64" s="365"/>
      <c r="U64" s="365"/>
      <c r="V64" s="365"/>
      <c r="W64" s="365"/>
      <c r="X64" s="365"/>
      <c r="Y64" s="365"/>
      <c r="Z64" s="365"/>
      <c r="AA64" s="365"/>
      <c r="AB64" s="365"/>
      <c r="AC64" s="365"/>
      <c r="AD64" s="365"/>
      <c r="AE64" s="365"/>
      <c r="AF64" s="365"/>
      <c r="AG64" s="365"/>
      <c r="AH64" s="9"/>
    </row>
    <row r="65" spans="2:39" s="113" customFormat="1" ht="18" customHeight="1" x14ac:dyDescent="0.4">
      <c r="B65" s="108" t="s">
        <v>55</v>
      </c>
      <c r="C65" s="109"/>
      <c r="D65" s="404"/>
      <c r="E65" s="404"/>
      <c r="F65" s="404"/>
      <c r="G65" s="404"/>
      <c r="H65" s="404"/>
      <c r="I65" s="404"/>
      <c r="J65" s="404"/>
      <c r="K65" s="404"/>
      <c r="L65" s="532">
        <f t="shared" ref="L65" si="39">SUM(L66:L67)</f>
        <v>0</v>
      </c>
      <c r="M65" s="281">
        <f t="shared" ref="M65" si="40">SUM(M66:M67)</f>
        <v>157381.39899999998</v>
      </c>
      <c r="N65" s="281">
        <f t="shared" ref="N65:AF65" si="41">SUM(N66:N67)</f>
        <v>157381.39899999998</v>
      </c>
      <c r="O65" s="281">
        <f t="shared" si="41"/>
        <v>157381.39899999998</v>
      </c>
      <c r="P65" s="281">
        <f t="shared" si="41"/>
        <v>157381.39899999998</v>
      </c>
      <c r="Q65" s="281">
        <f t="shared" si="41"/>
        <v>157381.39899999998</v>
      </c>
      <c r="R65" s="281">
        <f t="shared" si="41"/>
        <v>157381.39899999998</v>
      </c>
      <c r="S65" s="281">
        <f t="shared" si="41"/>
        <v>157381.39899999998</v>
      </c>
      <c r="T65" s="281">
        <f t="shared" si="41"/>
        <v>157381.39899999998</v>
      </c>
      <c r="U65" s="281">
        <f t="shared" si="41"/>
        <v>157381.39899999998</v>
      </c>
      <c r="V65" s="281">
        <f t="shared" si="41"/>
        <v>157381.39899999998</v>
      </c>
      <c r="W65" s="281">
        <f t="shared" si="41"/>
        <v>157381.39899999998</v>
      </c>
      <c r="X65" s="281">
        <f t="shared" si="41"/>
        <v>157381.39899999998</v>
      </c>
      <c r="Y65" s="281">
        <f t="shared" si="41"/>
        <v>157381.39899999998</v>
      </c>
      <c r="Z65" s="281">
        <f t="shared" si="41"/>
        <v>157381.39899999998</v>
      </c>
      <c r="AA65" s="281">
        <f t="shared" si="41"/>
        <v>157381.39899999998</v>
      </c>
      <c r="AB65" s="281">
        <f t="shared" si="41"/>
        <v>157381.39899999998</v>
      </c>
      <c r="AC65" s="281">
        <f t="shared" si="41"/>
        <v>157381.39899999998</v>
      </c>
      <c r="AD65" s="281">
        <f t="shared" si="41"/>
        <v>157381.39899999998</v>
      </c>
      <c r="AE65" s="281">
        <f t="shared" si="41"/>
        <v>157381.39899999998</v>
      </c>
      <c r="AF65" s="281">
        <f t="shared" si="41"/>
        <v>157381.39899999998</v>
      </c>
      <c r="AG65" s="281">
        <f t="shared" ref="AG65:AG76" si="42">SUM(M65:AF65)</f>
        <v>3147627.9800000004</v>
      </c>
      <c r="AH65" s="9"/>
      <c r="AI65" s="9"/>
      <c r="AJ65" s="9"/>
      <c r="AK65" s="9"/>
      <c r="AL65" s="9"/>
      <c r="AM65" s="9"/>
    </row>
    <row r="66" spans="2:39" s="113" customFormat="1" ht="18" customHeight="1" x14ac:dyDescent="0.4">
      <c r="B66" s="114"/>
      <c r="C66" s="493" t="s">
        <v>447</v>
      </c>
      <c r="D66" s="63"/>
      <c r="E66" s="63"/>
      <c r="F66" s="63"/>
      <c r="G66" s="63"/>
      <c r="H66" s="63"/>
      <c r="I66" s="63"/>
      <c r="J66" s="63"/>
      <c r="K66" s="63"/>
      <c r="L66" s="534">
        <f t="shared" ref="L66" si="43">L6-L26</f>
        <v>0</v>
      </c>
      <c r="M66" s="356">
        <f>M7-M27</f>
        <v>157381.39899999998</v>
      </c>
      <c r="N66" s="356">
        <f t="shared" ref="N66:AF66" si="44">N7-N27</f>
        <v>157381.39899999998</v>
      </c>
      <c r="O66" s="356">
        <f t="shared" si="44"/>
        <v>157381.39899999998</v>
      </c>
      <c r="P66" s="356">
        <f t="shared" si="44"/>
        <v>157381.39899999998</v>
      </c>
      <c r="Q66" s="356">
        <f t="shared" si="44"/>
        <v>157381.39899999998</v>
      </c>
      <c r="R66" s="356">
        <f t="shared" si="44"/>
        <v>157381.39899999998</v>
      </c>
      <c r="S66" s="356">
        <f t="shared" si="44"/>
        <v>157381.39899999998</v>
      </c>
      <c r="T66" s="356">
        <f t="shared" si="44"/>
        <v>157381.39899999998</v>
      </c>
      <c r="U66" s="356">
        <f t="shared" si="44"/>
        <v>157381.39899999998</v>
      </c>
      <c r="V66" s="356">
        <f t="shared" si="44"/>
        <v>157381.39899999998</v>
      </c>
      <c r="W66" s="356">
        <f t="shared" si="44"/>
        <v>157381.39899999998</v>
      </c>
      <c r="X66" s="356">
        <f t="shared" si="44"/>
        <v>157381.39899999998</v>
      </c>
      <c r="Y66" s="356">
        <f t="shared" si="44"/>
        <v>157381.39899999998</v>
      </c>
      <c r="Z66" s="356">
        <f t="shared" si="44"/>
        <v>157381.39899999998</v>
      </c>
      <c r="AA66" s="356">
        <f t="shared" si="44"/>
        <v>157381.39899999998</v>
      </c>
      <c r="AB66" s="356">
        <f t="shared" si="44"/>
        <v>157381.39899999998</v>
      </c>
      <c r="AC66" s="356">
        <f t="shared" si="44"/>
        <v>157381.39899999998</v>
      </c>
      <c r="AD66" s="356">
        <f t="shared" si="44"/>
        <v>157381.39899999998</v>
      </c>
      <c r="AE66" s="356">
        <f t="shared" si="44"/>
        <v>157381.39899999998</v>
      </c>
      <c r="AF66" s="356">
        <f t="shared" si="44"/>
        <v>157381.39899999998</v>
      </c>
      <c r="AG66" s="356">
        <f t="shared" si="42"/>
        <v>3147627.9800000004</v>
      </c>
      <c r="AH66" s="9"/>
      <c r="AI66" s="9"/>
      <c r="AJ66" s="9"/>
      <c r="AK66" s="9"/>
      <c r="AL66" s="9"/>
      <c r="AM66" s="9"/>
    </row>
    <row r="67" spans="2:39" s="113" customFormat="1" ht="18" customHeight="1" x14ac:dyDescent="0.4">
      <c r="B67" s="329"/>
      <c r="C67" s="494" t="s">
        <v>454</v>
      </c>
      <c r="D67" s="331"/>
      <c r="E67" s="331"/>
      <c r="F67" s="331"/>
      <c r="G67" s="331"/>
      <c r="H67" s="331"/>
      <c r="I67" s="331"/>
      <c r="J67" s="331"/>
      <c r="K67" s="331"/>
      <c r="L67" s="535">
        <f t="shared" ref="L67" si="45">L17-L46</f>
        <v>0</v>
      </c>
      <c r="M67" s="360">
        <f>M18-M47</f>
        <v>0</v>
      </c>
      <c r="N67" s="360">
        <f t="shared" ref="N67:AF67" si="46">N18-N47</f>
        <v>0</v>
      </c>
      <c r="O67" s="360">
        <f t="shared" si="46"/>
        <v>0</v>
      </c>
      <c r="P67" s="360">
        <f t="shared" si="46"/>
        <v>0</v>
      </c>
      <c r="Q67" s="360">
        <f t="shared" si="46"/>
        <v>0</v>
      </c>
      <c r="R67" s="360">
        <f t="shared" si="46"/>
        <v>0</v>
      </c>
      <c r="S67" s="360">
        <f t="shared" si="46"/>
        <v>0</v>
      </c>
      <c r="T67" s="360">
        <f t="shared" si="46"/>
        <v>0</v>
      </c>
      <c r="U67" s="360">
        <f t="shared" si="46"/>
        <v>0</v>
      </c>
      <c r="V67" s="360">
        <f t="shared" si="46"/>
        <v>0</v>
      </c>
      <c r="W67" s="360">
        <f t="shared" si="46"/>
        <v>0</v>
      </c>
      <c r="X67" s="360">
        <f t="shared" si="46"/>
        <v>0</v>
      </c>
      <c r="Y67" s="360">
        <f t="shared" si="46"/>
        <v>0</v>
      </c>
      <c r="Z67" s="360">
        <f t="shared" si="46"/>
        <v>0</v>
      </c>
      <c r="AA67" s="360">
        <f t="shared" si="46"/>
        <v>0</v>
      </c>
      <c r="AB67" s="360">
        <f t="shared" si="46"/>
        <v>0</v>
      </c>
      <c r="AC67" s="360">
        <f t="shared" si="46"/>
        <v>0</v>
      </c>
      <c r="AD67" s="360">
        <f t="shared" si="46"/>
        <v>0</v>
      </c>
      <c r="AE67" s="360">
        <f t="shared" si="46"/>
        <v>0</v>
      </c>
      <c r="AF67" s="360">
        <f t="shared" si="46"/>
        <v>0</v>
      </c>
      <c r="AG67" s="360">
        <f t="shared" si="42"/>
        <v>0</v>
      </c>
      <c r="AH67" s="9"/>
      <c r="AI67" s="9"/>
      <c r="AJ67" s="9"/>
      <c r="AK67" s="9"/>
      <c r="AL67" s="9"/>
      <c r="AM67" s="9"/>
    </row>
    <row r="68" spans="2:39" s="113" customFormat="1" ht="18" customHeight="1" x14ac:dyDescent="0.4">
      <c r="B68" s="108" t="s">
        <v>40</v>
      </c>
      <c r="C68" s="109"/>
      <c r="D68" s="404"/>
      <c r="E68" s="404"/>
      <c r="F68" s="404"/>
      <c r="G68" s="404"/>
      <c r="H68" s="404"/>
      <c r="I68" s="404"/>
      <c r="J68" s="404"/>
      <c r="K68" s="404"/>
      <c r="L68" s="532">
        <f t="shared" ref="L68" si="47">SUM(L69:L70)</f>
        <v>0</v>
      </c>
      <c r="M68" s="281">
        <f t="shared" ref="M68" si="48">SUM(M69:M70)</f>
        <v>157381.39899999998</v>
      </c>
      <c r="N68" s="281">
        <f t="shared" ref="N68:AF68" si="49">SUM(N69:N70)</f>
        <v>157381.39899999998</v>
      </c>
      <c r="O68" s="281">
        <f t="shared" si="49"/>
        <v>157381.39899999998</v>
      </c>
      <c r="P68" s="281">
        <f t="shared" si="49"/>
        <v>157381.39899999998</v>
      </c>
      <c r="Q68" s="281">
        <f t="shared" si="49"/>
        <v>157381.39899999998</v>
      </c>
      <c r="R68" s="281">
        <f t="shared" si="49"/>
        <v>157381.39899999998</v>
      </c>
      <c r="S68" s="281">
        <f t="shared" si="49"/>
        <v>157381.39899999998</v>
      </c>
      <c r="T68" s="281">
        <f t="shared" si="49"/>
        <v>157381.39899999998</v>
      </c>
      <c r="U68" s="281">
        <f t="shared" si="49"/>
        <v>157381.39899999998</v>
      </c>
      <c r="V68" s="281">
        <f t="shared" si="49"/>
        <v>157381.39899999998</v>
      </c>
      <c r="W68" s="281">
        <f t="shared" si="49"/>
        <v>157381.39899999998</v>
      </c>
      <c r="X68" s="281">
        <f t="shared" si="49"/>
        <v>157381.39899999998</v>
      </c>
      <c r="Y68" s="281">
        <f t="shared" si="49"/>
        <v>157381.39899999998</v>
      </c>
      <c r="Z68" s="281">
        <f t="shared" si="49"/>
        <v>157381.39899999998</v>
      </c>
      <c r="AA68" s="281">
        <f t="shared" si="49"/>
        <v>157381.39899999998</v>
      </c>
      <c r="AB68" s="281">
        <f t="shared" si="49"/>
        <v>157381.39899999998</v>
      </c>
      <c r="AC68" s="281">
        <f t="shared" si="49"/>
        <v>157381.39899999998</v>
      </c>
      <c r="AD68" s="281">
        <f t="shared" si="49"/>
        <v>157381.39899999998</v>
      </c>
      <c r="AE68" s="281">
        <f t="shared" si="49"/>
        <v>157381.39899999998</v>
      </c>
      <c r="AF68" s="281">
        <f t="shared" si="49"/>
        <v>157381.39899999998</v>
      </c>
      <c r="AG68" s="281">
        <f t="shared" si="42"/>
        <v>3147627.9800000004</v>
      </c>
      <c r="AH68" s="9"/>
      <c r="AI68" s="9"/>
      <c r="AJ68" s="9"/>
      <c r="AK68" s="9"/>
      <c r="AL68" s="9"/>
      <c r="AM68" s="9"/>
    </row>
    <row r="69" spans="2:39" s="113" customFormat="1" ht="18" customHeight="1" x14ac:dyDescent="0.4">
      <c r="B69" s="114"/>
      <c r="C69" s="493" t="s">
        <v>447</v>
      </c>
      <c r="D69" s="63"/>
      <c r="E69" s="63"/>
      <c r="F69" s="63"/>
      <c r="G69" s="63"/>
      <c r="H69" s="63"/>
      <c r="I69" s="63"/>
      <c r="J69" s="63"/>
      <c r="K69" s="63"/>
      <c r="L69" s="534">
        <f t="shared" ref="L69" si="50">L66+L15-L44</f>
        <v>0</v>
      </c>
      <c r="M69" s="356">
        <f t="shared" ref="M69" si="51">M66+M15-M44</f>
        <v>157381.39899999998</v>
      </c>
      <c r="N69" s="356">
        <f t="shared" ref="N69:AF69" si="52">N66+N15-N44</f>
        <v>157381.39899999998</v>
      </c>
      <c r="O69" s="356">
        <f t="shared" si="52"/>
        <v>157381.39899999998</v>
      </c>
      <c r="P69" s="356">
        <f t="shared" si="52"/>
        <v>157381.39899999998</v>
      </c>
      <c r="Q69" s="356">
        <f t="shared" si="52"/>
        <v>157381.39899999998</v>
      </c>
      <c r="R69" s="356">
        <f t="shared" si="52"/>
        <v>157381.39899999998</v>
      </c>
      <c r="S69" s="356">
        <f t="shared" si="52"/>
        <v>157381.39899999998</v>
      </c>
      <c r="T69" s="356">
        <f t="shared" si="52"/>
        <v>157381.39899999998</v>
      </c>
      <c r="U69" s="356">
        <f t="shared" si="52"/>
        <v>157381.39899999998</v>
      </c>
      <c r="V69" s="356">
        <f t="shared" si="52"/>
        <v>157381.39899999998</v>
      </c>
      <c r="W69" s="356">
        <f t="shared" si="52"/>
        <v>157381.39899999998</v>
      </c>
      <c r="X69" s="356">
        <f t="shared" si="52"/>
        <v>157381.39899999998</v>
      </c>
      <c r="Y69" s="356">
        <f t="shared" si="52"/>
        <v>157381.39899999998</v>
      </c>
      <c r="Z69" s="356">
        <f t="shared" si="52"/>
        <v>157381.39899999998</v>
      </c>
      <c r="AA69" s="356">
        <f t="shared" si="52"/>
        <v>157381.39899999998</v>
      </c>
      <c r="AB69" s="356">
        <f t="shared" si="52"/>
        <v>157381.39899999998</v>
      </c>
      <c r="AC69" s="356">
        <f t="shared" si="52"/>
        <v>157381.39899999998</v>
      </c>
      <c r="AD69" s="356">
        <f t="shared" si="52"/>
        <v>157381.39899999998</v>
      </c>
      <c r="AE69" s="356">
        <f t="shared" si="52"/>
        <v>157381.39899999998</v>
      </c>
      <c r="AF69" s="356">
        <f t="shared" si="52"/>
        <v>157381.39899999998</v>
      </c>
      <c r="AG69" s="356">
        <f t="shared" si="42"/>
        <v>3147627.9800000004</v>
      </c>
      <c r="AH69" s="9"/>
      <c r="AI69" s="9"/>
      <c r="AJ69" s="9"/>
      <c r="AK69" s="9"/>
      <c r="AL69" s="9"/>
      <c r="AM69" s="9"/>
    </row>
    <row r="70" spans="2:39" s="113" customFormat="1" ht="18" customHeight="1" x14ac:dyDescent="0.4">
      <c r="B70" s="329"/>
      <c r="C70" s="494" t="s">
        <v>454</v>
      </c>
      <c r="D70" s="331"/>
      <c r="E70" s="331"/>
      <c r="F70" s="331"/>
      <c r="G70" s="331"/>
      <c r="H70" s="331"/>
      <c r="I70" s="331"/>
      <c r="J70" s="331"/>
      <c r="K70" s="331"/>
      <c r="L70" s="535">
        <f t="shared" ref="L70" si="53">L67+L21-L61</f>
        <v>0</v>
      </c>
      <c r="M70" s="360">
        <f>M67+M21-M61</f>
        <v>0</v>
      </c>
      <c r="N70" s="360">
        <f t="shared" ref="N70:AF70" si="54">N67+N21-N61</f>
        <v>0</v>
      </c>
      <c r="O70" s="360">
        <f t="shared" si="54"/>
        <v>0</v>
      </c>
      <c r="P70" s="360">
        <f t="shared" si="54"/>
        <v>0</v>
      </c>
      <c r="Q70" s="360">
        <f t="shared" si="54"/>
        <v>0</v>
      </c>
      <c r="R70" s="360">
        <f t="shared" si="54"/>
        <v>0</v>
      </c>
      <c r="S70" s="360">
        <f t="shared" si="54"/>
        <v>0</v>
      </c>
      <c r="T70" s="360">
        <f t="shared" si="54"/>
        <v>0</v>
      </c>
      <c r="U70" s="360">
        <f t="shared" si="54"/>
        <v>0</v>
      </c>
      <c r="V70" s="360">
        <f t="shared" si="54"/>
        <v>0</v>
      </c>
      <c r="W70" s="360">
        <f t="shared" si="54"/>
        <v>0</v>
      </c>
      <c r="X70" s="360">
        <f t="shared" si="54"/>
        <v>0</v>
      </c>
      <c r="Y70" s="360">
        <f t="shared" si="54"/>
        <v>0</v>
      </c>
      <c r="Z70" s="360">
        <f t="shared" si="54"/>
        <v>0</v>
      </c>
      <c r="AA70" s="360">
        <f t="shared" si="54"/>
        <v>0</v>
      </c>
      <c r="AB70" s="360">
        <f t="shared" si="54"/>
        <v>0</v>
      </c>
      <c r="AC70" s="360">
        <f t="shared" si="54"/>
        <v>0</v>
      </c>
      <c r="AD70" s="360">
        <f t="shared" si="54"/>
        <v>0</v>
      </c>
      <c r="AE70" s="360">
        <f t="shared" si="54"/>
        <v>0</v>
      </c>
      <c r="AF70" s="360">
        <f t="shared" si="54"/>
        <v>0</v>
      </c>
      <c r="AG70" s="360">
        <f t="shared" si="42"/>
        <v>0</v>
      </c>
      <c r="AH70" s="9"/>
      <c r="AI70" s="9"/>
      <c r="AJ70" s="9"/>
      <c r="AK70" s="9"/>
      <c r="AL70" s="9"/>
      <c r="AM70" s="9"/>
    </row>
    <row r="71" spans="2:39" s="113" customFormat="1" ht="18" customHeight="1" x14ac:dyDescent="0.4">
      <c r="B71" s="108" t="s">
        <v>659</v>
      </c>
      <c r="C71" s="109"/>
      <c r="D71" s="404"/>
      <c r="E71" s="404"/>
      <c r="F71" s="404"/>
      <c r="G71" s="404"/>
      <c r="H71" s="404"/>
      <c r="I71" s="404"/>
      <c r="J71" s="326" t="s">
        <v>688</v>
      </c>
      <c r="K71" s="499"/>
      <c r="L71" s="536">
        <f t="shared" ref="L71" si="55">SUM(L72:L73)</f>
        <v>0</v>
      </c>
      <c r="M71" s="281">
        <f t="shared" ref="M71" si="56">SUM(M72:M73)</f>
        <v>0</v>
      </c>
      <c r="N71" s="281">
        <f t="shared" ref="N71:AF71" si="57">SUM(N72:N73)</f>
        <v>0</v>
      </c>
      <c r="O71" s="281">
        <f t="shared" si="57"/>
        <v>0</v>
      </c>
      <c r="P71" s="281">
        <f t="shared" si="57"/>
        <v>0</v>
      </c>
      <c r="Q71" s="281">
        <f t="shared" si="57"/>
        <v>0</v>
      </c>
      <c r="R71" s="281">
        <f t="shared" si="57"/>
        <v>0</v>
      </c>
      <c r="S71" s="281">
        <f t="shared" si="57"/>
        <v>0</v>
      </c>
      <c r="T71" s="281">
        <f t="shared" si="57"/>
        <v>0</v>
      </c>
      <c r="U71" s="281">
        <f t="shared" si="57"/>
        <v>0</v>
      </c>
      <c r="V71" s="281">
        <f t="shared" si="57"/>
        <v>0</v>
      </c>
      <c r="W71" s="281">
        <f t="shared" si="57"/>
        <v>0</v>
      </c>
      <c r="X71" s="281">
        <f t="shared" si="57"/>
        <v>0</v>
      </c>
      <c r="Y71" s="281">
        <f t="shared" si="57"/>
        <v>0</v>
      </c>
      <c r="Z71" s="281">
        <f t="shared" si="57"/>
        <v>0</v>
      </c>
      <c r="AA71" s="281">
        <f t="shared" si="57"/>
        <v>0</v>
      </c>
      <c r="AB71" s="281">
        <f t="shared" si="57"/>
        <v>0</v>
      </c>
      <c r="AC71" s="281">
        <f t="shared" si="57"/>
        <v>0</v>
      </c>
      <c r="AD71" s="281">
        <f t="shared" si="57"/>
        <v>0</v>
      </c>
      <c r="AE71" s="281">
        <f t="shared" si="57"/>
        <v>0</v>
      </c>
      <c r="AF71" s="281">
        <f t="shared" si="57"/>
        <v>0</v>
      </c>
      <c r="AG71" s="281">
        <f t="shared" si="42"/>
        <v>0</v>
      </c>
      <c r="AH71" s="9"/>
      <c r="AI71" s="9"/>
      <c r="AJ71" s="9"/>
      <c r="AK71" s="9"/>
      <c r="AL71" s="9"/>
      <c r="AM71" s="9"/>
    </row>
    <row r="72" spans="2:39" s="113" customFormat="1" ht="18" customHeight="1" x14ac:dyDescent="0.4">
      <c r="B72" s="114"/>
      <c r="C72" s="493" t="s">
        <v>447</v>
      </c>
      <c r="D72" s="63"/>
      <c r="E72" s="63"/>
      <c r="F72" s="63"/>
      <c r="G72" s="63"/>
      <c r="H72" s="63"/>
      <c r="I72" s="63"/>
      <c r="J72" s="63"/>
      <c r="K72" s="63"/>
      <c r="L72" s="282"/>
      <c r="M72" s="282"/>
      <c r="N72" s="282"/>
      <c r="O72" s="282"/>
      <c r="P72" s="282"/>
      <c r="Q72" s="282"/>
      <c r="R72" s="282"/>
      <c r="S72" s="282"/>
      <c r="T72" s="282"/>
      <c r="U72" s="282"/>
      <c r="V72" s="282"/>
      <c r="W72" s="282"/>
      <c r="X72" s="282"/>
      <c r="Y72" s="282"/>
      <c r="Z72" s="282"/>
      <c r="AA72" s="282"/>
      <c r="AB72" s="282"/>
      <c r="AC72" s="282"/>
      <c r="AD72" s="282"/>
      <c r="AE72" s="282"/>
      <c r="AF72" s="282"/>
      <c r="AG72" s="282">
        <f t="shared" si="42"/>
        <v>0</v>
      </c>
      <c r="AH72" s="9"/>
      <c r="AI72" s="9"/>
      <c r="AJ72" s="9"/>
      <c r="AK72" s="9"/>
      <c r="AL72" s="9"/>
      <c r="AM72" s="9"/>
    </row>
    <row r="73" spans="2:39" s="113" customFormat="1" ht="18" customHeight="1" x14ac:dyDescent="0.4">
      <c r="B73" s="114"/>
      <c r="C73" s="494" t="s">
        <v>454</v>
      </c>
      <c r="D73" s="331"/>
      <c r="E73" s="331"/>
      <c r="F73" s="331"/>
      <c r="G73" s="331"/>
      <c r="H73" s="331"/>
      <c r="I73" s="331"/>
      <c r="J73" s="331"/>
      <c r="K73" s="331"/>
      <c r="L73" s="282"/>
      <c r="M73" s="282"/>
      <c r="N73" s="282"/>
      <c r="O73" s="282"/>
      <c r="P73" s="282"/>
      <c r="Q73" s="282"/>
      <c r="R73" s="282"/>
      <c r="S73" s="282"/>
      <c r="T73" s="282"/>
      <c r="U73" s="282"/>
      <c r="V73" s="282"/>
      <c r="W73" s="282"/>
      <c r="X73" s="282"/>
      <c r="Y73" s="282"/>
      <c r="Z73" s="282"/>
      <c r="AA73" s="282"/>
      <c r="AB73" s="282"/>
      <c r="AC73" s="282"/>
      <c r="AD73" s="282"/>
      <c r="AE73" s="282"/>
      <c r="AF73" s="282"/>
      <c r="AG73" s="282">
        <f t="shared" si="42"/>
        <v>0</v>
      </c>
      <c r="AH73" s="9"/>
      <c r="AI73" s="9"/>
      <c r="AJ73" s="9"/>
      <c r="AK73" s="9"/>
      <c r="AL73" s="9"/>
      <c r="AM73" s="9"/>
    </row>
    <row r="74" spans="2:39" s="113" customFormat="1" ht="18" customHeight="1" x14ac:dyDescent="0.4">
      <c r="B74" s="108" t="s">
        <v>53</v>
      </c>
      <c r="C74" s="109"/>
      <c r="D74" s="404"/>
      <c r="E74" s="404"/>
      <c r="F74" s="404"/>
      <c r="G74" s="404"/>
      <c r="H74" s="404"/>
      <c r="I74" s="404"/>
      <c r="J74" s="404"/>
      <c r="K74" s="404"/>
      <c r="L74" s="532">
        <f t="shared" ref="L74" si="58">SUM(L75:L76)</f>
        <v>0</v>
      </c>
      <c r="M74" s="281">
        <f t="shared" ref="M74" si="59">SUM(M75:M76)</f>
        <v>157381.39899999998</v>
      </c>
      <c r="N74" s="281">
        <f t="shared" ref="N74:AF74" si="60">SUM(N75:N76)</f>
        <v>157381.39899999998</v>
      </c>
      <c r="O74" s="281">
        <f t="shared" si="60"/>
        <v>157381.39899999998</v>
      </c>
      <c r="P74" s="281">
        <f t="shared" si="60"/>
        <v>157381.39899999998</v>
      </c>
      <c r="Q74" s="281">
        <f t="shared" si="60"/>
        <v>157381.39899999998</v>
      </c>
      <c r="R74" s="281">
        <f t="shared" si="60"/>
        <v>157381.39899999998</v>
      </c>
      <c r="S74" s="281">
        <f t="shared" si="60"/>
        <v>157381.39899999998</v>
      </c>
      <c r="T74" s="281">
        <f t="shared" si="60"/>
        <v>157381.39899999998</v>
      </c>
      <c r="U74" s="281">
        <f t="shared" si="60"/>
        <v>157381.39899999998</v>
      </c>
      <c r="V74" s="281">
        <f t="shared" si="60"/>
        <v>157381.39899999998</v>
      </c>
      <c r="W74" s="281">
        <f t="shared" si="60"/>
        <v>157381.39899999998</v>
      </c>
      <c r="X74" s="281">
        <f t="shared" si="60"/>
        <v>157381.39899999998</v>
      </c>
      <c r="Y74" s="281">
        <f t="shared" si="60"/>
        <v>157381.39899999998</v>
      </c>
      <c r="Z74" s="281">
        <f t="shared" si="60"/>
        <v>157381.39899999998</v>
      </c>
      <c r="AA74" s="281">
        <f t="shared" si="60"/>
        <v>157381.39899999998</v>
      </c>
      <c r="AB74" s="281">
        <f t="shared" si="60"/>
        <v>157381.39899999998</v>
      </c>
      <c r="AC74" s="281">
        <f t="shared" si="60"/>
        <v>157381.39899999998</v>
      </c>
      <c r="AD74" s="281">
        <f t="shared" si="60"/>
        <v>157381.39899999998</v>
      </c>
      <c r="AE74" s="281">
        <f t="shared" si="60"/>
        <v>157381.39899999998</v>
      </c>
      <c r="AF74" s="281">
        <f t="shared" si="60"/>
        <v>157381.39899999998</v>
      </c>
      <c r="AG74" s="281">
        <f t="shared" si="42"/>
        <v>3147627.9800000004</v>
      </c>
      <c r="AH74" s="9"/>
      <c r="AI74" s="9"/>
      <c r="AJ74" s="9"/>
      <c r="AK74" s="9"/>
      <c r="AL74" s="9"/>
      <c r="AM74" s="9"/>
    </row>
    <row r="75" spans="2:39" s="113" customFormat="1" ht="18" customHeight="1" x14ac:dyDescent="0.4">
      <c r="B75" s="114"/>
      <c r="C75" s="493" t="s">
        <v>447</v>
      </c>
      <c r="D75" s="63"/>
      <c r="E75" s="63"/>
      <c r="F75" s="63"/>
      <c r="G75" s="63"/>
      <c r="H75" s="63"/>
      <c r="I75" s="63"/>
      <c r="J75" s="63"/>
      <c r="K75" s="63"/>
      <c r="L75" s="534">
        <f t="shared" ref="L75" si="61">SUM(L69-L72)</f>
        <v>0</v>
      </c>
      <c r="M75" s="356">
        <f>SUM(M69-M72)</f>
        <v>157381.39899999998</v>
      </c>
      <c r="N75" s="356">
        <f t="shared" ref="N75:AF75" si="62">SUM(N69-N72)</f>
        <v>157381.39899999998</v>
      </c>
      <c r="O75" s="356">
        <f t="shared" si="62"/>
        <v>157381.39899999998</v>
      </c>
      <c r="P75" s="356">
        <f t="shared" si="62"/>
        <v>157381.39899999998</v>
      </c>
      <c r="Q75" s="356">
        <f t="shared" si="62"/>
        <v>157381.39899999998</v>
      </c>
      <c r="R75" s="356">
        <f t="shared" si="62"/>
        <v>157381.39899999998</v>
      </c>
      <c r="S75" s="356">
        <f t="shared" si="62"/>
        <v>157381.39899999998</v>
      </c>
      <c r="T75" s="356">
        <f t="shared" si="62"/>
        <v>157381.39899999998</v>
      </c>
      <c r="U75" s="356">
        <f t="shared" si="62"/>
        <v>157381.39899999998</v>
      </c>
      <c r="V75" s="356">
        <f t="shared" si="62"/>
        <v>157381.39899999998</v>
      </c>
      <c r="W75" s="356">
        <f t="shared" si="62"/>
        <v>157381.39899999998</v>
      </c>
      <c r="X75" s="356">
        <f t="shared" si="62"/>
        <v>157381.39899999998</v>
      </c>
      <c r="Y75" s="356">
        <f t="shared" si="62"/>
        <v>157381.39899999998</v>
      </c>
      <c r="Z75" s="356">
        <f t="shared" si="62"/>
        <v>157381.39899999998</v>
      </c>
      <c r="AA75" s="356">
        <f t="shared" si="62"/>
        <v>157381.39899999998</v>
      </c>
      <c r="AB75" s="356">
        <f t="shared" si="62"/>
        <v>157381.39899999998</v>
      </c>
      <c r="AC75" s="356">
        <f t="shared" si="62"/>
        <v>157381.39899999998</v>
      </c>
      <c r="AD75" s="356">
        <f t="shared" si="62"/>
        <v>157381.39899999998</v>
      </c>
      <c r="AE75" s="356">
        <f t="shared" si="62"/>
        <v>157381.39899999998</v>
      </c>
      <c r="AF75" s="356">
        <f t="shared" si="62"/>
        <v>157381.39899999998</v>
      </c>
      <c r="AG75" s="356">
        <f t="shared" si="42"/>
        <v>3147627.9800000004</v>
      </c>
      <c r="AH75" s="9"/>
      <c r="AI75" s="9"/>
      <c r="AJ75" s="9"/>
      <c r="AK75" s="9"/>
      <c r="AL75" s="9"/>
      <c r="AM75" s="9"/>
    </row>
    <row r="76" spans="2:39" s="113" customFormat="1" ht="18" customHeight="1" x14ac:dyDescent="0.4">
      <c r="B76" s="329"/>
      <c r="C76" s="494" t="s">
        <v>454</v>
      </c>
      <c r="D76" s="331"/>
      <c r="E76" s="331"/>
      <c r="F76" s="331"/>
      <c r="G76" s="331"/>
      <c r="H76" s="331"/>
      <c r="I76" s="331"/>
      <c r="J76" s="331"/>
      <c r="K76" s="331"/>
      <c r="L76" s="535">
        <f t="shared" ref="L76" si="63">SUM(L70-L73)</f>
        <v>0</v>
      </c>
      <c r="M76" s="360">
        <f>SUM(M70-M73)</f>
        <v>0</v>
      </c>
      <c r="N76" s="360">
        <f t="shared" ref="N76:AF76" si="64">SUM(N70-N73)</f>
        <v>0</v>
      </c>
      <c r="O76" s="360">
        <f t="shared" si="64"/>
        <v>0</v>
      </c>
      <c r="P76" s="360">
        <f t="shared" si="64"/>
        <v>0</v>
      </c>
      <c r="Q76" s="360">
        <f t="shared" si="64"/>
        <v>0</v>
      </c>
      <c r="R76" s="360">
        <f t="shared" si="64"/>
        <v>0</v>
      </c>
      <c r="S76" s="360">
        <f t="shared" si="64"/>
        <v>0</v>
      </c>
      <c r="T76" s="360">
        <f t="shared" si="64"/>
        <v>0</v>
      </c>
      <c r="U76" s="360">
        <f t="shared" si="64"/>
        <v>0</v>
      </c>
      <c r="V76" s="360">
        <f t="shared" si="64"/>
        <v>0</v>
      </c>
      <c r="W76" s="360">
        <f t="shared" si="64"/>
        <v>0</v>
      </c>
      <c r="X76" s="360">
        <f t="shared" si="64"/>
        <v>0</v>
      </c>
      <c r="Y76" s="360">
        <f t="shared" si="64"/>
        <v>0</v>
      </c>
      <c r="Z76" s="360">
        <f t="shared" si="64"/>
        <v>0</v>
      </c>
      <c r="AA76" s="360">
        <f t="shared" si="64"/>
        <v>0</v>
      </c>
      <c r="AB76" s="360">
        <f t="shared" si="64"/>
        <v>0</v>
      </c>
      <c r="AC76" s="360">
        <f t="shared" si="64"/>
        <v>0</v>
      </c>
      <c r="AD76" s="360">
        <f t="shared" si="64"/>
        <v>0</v>
      </c>
      <c r="AE76" s="360">
        <f t="shared" si="64"/>
        <v>0</v>
      </c>
      <c r="AF76" s="360">
        <f t="shared" si="64"/>
        <v>0</v>
      </c>
      <c r="AG76" s="360">
        <f t="shared" si="42"/>
        <v>0</v>
      </c>
      <c r="AH76" s="9"/>
      <c r="AI76" s="9"/>
      <c r="AJ76" s="9"/>
      <c r="AK76" s="9"/>
      <c r="AL76" s="9"/>
      <c r="AM76" s="9"/>
    </row>
    <row r="78" spans="2:39" s="75" customFormat="1" ht="18" customHeight="1" x14ac:dyDescent="0.4">
      <c r="B78" s="111" t="s">
        <v>773</v>
      </c>
      <c r="C78" s="11"/>
      <c r="D78" s="11"/>
      <c r="E78" s="11"/>
      <c r="F78" s="11"/>
      <c r="G78" s="11"/>
      <c r="H78" s="11"/>
    </row>
    <row r="79" spans="2:39" s="75" customFormat="1" ht="18" customHeight="1" x14ac:dyDescent="0.4">
      <c r="B79" s="39" t="s">
        <v>774</v>
      </c>
    </row>
    <row r="80" spans="2:39" s="75" customFormat="1" ht="18" customHeight="1" x14ac:dyDescent="0.4">
      <c r="B80" s="75" t="s">
        <v>745</v>
      </c>
    </row>
    <row r="81" spans="2:57" ht="18" customHeight="1" x14ac:dyDescent="0.4">
      <c r="B81" s="9" t="s">
        <v>775</v>
      </c>
      <c r="F81" s="101"/>
      <c r="G81" s="101"/>
      <c r="H81" s="101"/>
    </row>
    <row r="82" spans="2:57" ht="18" customHeight="1" x14ac:dyDescent="0.4">
      <c r="B82" s="9" t="s">
        <v>552</v>
      </c>
      <c r="C82" s="19"/>
      <c r="D82" s="19"/>
      <c r="E82" s="21"/>
      <c r="F82" s="21"/>
      <c r="G82" s="21"/>
      <c r="H82" s="21"/>
      <c r="I82" s="21"/>
      <c r="J82" s="21"/>
      <c r="K82" s="21"/>
      <c r="L82" s="21"/>
      <c r="M82" s="19"/>
      <c r="N82" s="19"/>
      <c r="O82" s="19"/>
      <c r="P82" s="20"/>
      <c r="Q82" s="20"/>
      <c r="R82" s="20"/>
      <c r="S82" s="20"/>
      <c r="T82" s="19"/>
      <c r="U82" s="19"/>
      <c r="V82" s="19"/>
      <c r="W82" s="19"/>
      <c r="X82" s="19"/>
      <c r="Y82" s="19"/>
      <c r="Z82" s="19"/>
      <c r="AA82" s="19"/>
      <c r="AB82" s="19"/>
      <c r="AC82" s="19"/>
      <c r="AD82" s="19"/>
      <c r="AE82" s="19"/>
      <c r="AF82" s="19"/>
      <c r="AG82" s="19"/>
      <c r="BD82" s="72"/>
      <c r="BE82" s="72"/>
    </row>
    <row r="83" spans="2:57" ht="18" customHeight="1" x14ac:dyDescent="0.4">
      <c r="B83" s="9" t="s">
        <v>554</v>
      </c>
      <c r="C83" s="19"/>
      <c r="D83" s="19"/>
      <c r="E83" s="21"/>
      <c r="F83" s="21"/>
      <c r="G83" s="21"/>
      <c r="H83" s="21"/>
      <c r="I83" s="21"/>
      <c r="J83" s="21"/>
      <c r="K83" s="21"/>
      <c r="L83" s="21"/>
      <c r="M83" s="19"/>
      <c r="N83" s="19"/>
      <c r="O83" s="19"/>
      <c r="P83" s="20"/>
      <c r="Q83" s="20"/>
      <c r="R83" s="20"/>
      <c r="S83" s="20"/>
      <c r="T83" s="19"/>
      <c r="U83" s="19"/>
      <c r="V83" s="19"/>
      <c r="W83" s="19"/>
      <c r="X83" s="19"/>
      <c r="Y83" s="19"/>
      <c r="Z83" s="19"/>
      <c r="AA83" s="19"/>
      <c r="AB83" s="19"/>
      <c r="AC83" s="19"/>
      <c r="AD83" s="19"/>
      <c r="AE83" s="19"/>
      <c r="AF83" s="19"/>
      <c r="AG83" s="19"/>
      <c r="BD83" s="72"/>
      <c r="BE83" s="72"/>
    </row>
    <row r="84" spans="2:57" ht="18" customHeight="1" x14ac:dyDescent="0.4">
      <c r="B84" s="9" t="s">
        <v>778</v>
      </c>
      <c r="C84" s="19"/>
      <c r="D84" s="19"/>
      <c r="E84" s="21"/>
      <c r="F84" s="21"/>
      <c r="G84" s="21"/>
      <c r="H84" s="21"/>
      <c r="I84" s="21"/>
      <c r="J84" s="21"/>
      <c r="K84" s="21"/>
      <c r="L84" s="21"/>
      <c r="M84" s="19"/>
      <c r="N84" s="19"/>
      <c r="O84" s="19"/>
      <c r="P84" s="20"/>
      <c r="Q84" s="20"/>
      <c r="R84" s="20"/>
      <c r="S84" s="20"/>
      <c r="T84" s="19"/>
      <c r="U84" s="19"/>
      <c r="V84" s="19"/>
      <c r="W84" s="19"/>
      <c r="X84" s="19"/>
      <c r="Y84" s="19"/>
      <c r="Z84" s="19"/>
      <c r="AA84" s="19"/>
      <c r="AB84" s="19"/>
      <c r="AC84" s="19"/>
      <c r="AD84" s="19"/>
      <c r="AE84" s="19"/>
      <c r="AF84" s="19"/>
      <c r="AG84" s="19"/>
      <c r="BD84" s="72"/>
      <c r="BE84" s="72"/>
    </row>
    <row r="85" spans="2:57" ht="18" customHeight="1" x14ac:dyDescent="0.4">
      <c r="B85" s="111" t="s">
        <v>756</v>
      </c>
      <c r="C85" s="19"/>
      <c r="D85" s="19"/>
      <c r="E85" s="21"/>
      <c r="F85" s="21"/>
      <c r="G85" s="21"/>
      <c r="H85" s="21"/>
      <c r="I85" s="21"/>
      <c r="J85" s="21"/>
      <c r="K85" s="21"/>
      <c r="L85" s="21"/>
      <c r="M85" s="19"/>
      <c r="N85" s="19"/>
      <c r="O85" s="19"/>
      <c r="P85" s="20"/>
      <c r="Q85" s="20"/>
      <c r="R85" s="20"/>
      <c r="S85" s="20"/>
      <c r="T85" s="19"/>
      <c r="U85" s="19"/>
      <c r="V85" s="19"/>
      <c r="W85" s="19"/>
      <c r="X85" s="19"/>
      <c r="Y85" s="19"/>
      <c r="Z85" s="19"/>
      <c r="AA85" s="19"/>
      <c r="AB85" s="19"/>
      <c r="AC85" s="19"/>
      <c r="AD85" s="19"/>
      <c r="AE85" s="19"/>
      <c r="AF85" s="19"/>
      <c r="AG85" s="19"/>
      <c r="BD85" s="72"/>
      <c r="BE85" s="72"/>
    </row>
    <row r="86" spans="2:57" s="75" customFormat="1" ht="18" customHeight="1" x14ac:dyDescent="0.4">
      <c r="B86" s="111" t="s">
        <v>776</v>
      </c>
    </row>
    <row r="87" spans="2:57" s="75" customFormat="1" ht="18" customHeight="1" x14ac:dyDescent="0.4">
      <c r="B87" s="111" t="s">
        <v>635</v>
      </c>
      <c r="C87" s="11"/>
      <c r="D87" s="11"/>
      <c r="E87" s="11"/>
      <c r="F87" s="11"/>
      <c r="G87" s="11"/>
      <c r="H87" s="11"/>
    </row>
    <row r="89" spans="2:57" ht="18" customHeight="1" x14ac:dyDescent="0.4">
      <c r="B89" s="595" t="s">
        <v>796</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7"/>
    </row>
    <row r="90" spans="2:57" ht="18" customHeight="1" x14ac:dyDescent="0.4">
      <c r="B90" s="598"/>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600"/>
    </row>
    <row r="91" spans="2:57" ht="18" customHeight="1" x14ac:dyDescent="0.4">
      <c r="B91" s="598"/>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99"/>
      <c r="AD91" s="599"/>
      <c r="AE91" s="599"/>
      <c r="AF91" s="599"/>
      <c r="AG91" s="600"/>
    </row>
    <row r="92" spans="2:57" ht="18" customHeight="1" x14ac:dyDescent="0.4">
      <c r="B92" s="598"/>
      <c r="C92" s="599"/>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599"/>
      <c r="AD92" s="599"/>
      <c r="AE92" s="599"/>
      <c r="AF92" s="599"/>
      <c r="AG92" s="600"/>
    </row>
    <row r="93" spans="2:57" ht="18" customHeight="1" x14ac:dyDescent="0.4">
      <c r="B93" s="601"/>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3"/>
    </row>
    <row r="95" spans="2:57" ht="18" customHeight="1" x14ac:dyDescent="0.4">
      <c r="G95" s="9"/>
    </row>
  </sheetData>
  <protectedRanges>
    <protectedRange sqref="L9:L14" name="範囲3"/>
    <protectedRange sqref="L20" name="範囲3_1"/>
  </protectedRanges>
  <mergeCells count="2">
    <mergeCell ref="AG4:AG5"/>
    <mergeCell ref="B89:AG93"/>
  </mergeCells>
  <phoneticPr fontId="2"/>
  <pageMargins left="0.7" right="0.7" top="0.75" bottom="0.75" header="0.3" footer="0.3"/>
  <rowBreaks count="1" manualBreakCount="1">
    <brk id="63" max="32" man="1"/>
  </rowBreaks>
  <ignoredErrors>
    <ignoredError sqref="M2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E58"/>
  <sheetViews>
    <sheetView view="pageBreakPreview" zoomScale="85" zoomScaleNormal="70" zoomScaleSheetLayoutView="85" workbookViewId="0"/>
  </sheetViews>
  <sheetFormatPr defaultColWidth="9" defaultRowHeight="18" customHeight="1" x14ac:dyDescent="0.4"/>
  <cols>
    <col min="1" max="6" width="3.625" style="75" customWidth="1"/>
    <col min="7" max="11" width="16.25" style="75" customWidth="1"/>
    <col min="12" max="32" width="11.625" style="75" customWidth="1"/>
    <col min="33" max="33" width="12.5" style="75" customWidth="1"/>
    <col min="34" max="16384" width="9" style="75"/>
  </cols>
  <sheetData>
    <row r="1" spans="1:33" s="9" customFormat="1" ht="18" customHeight="1" x14ac:dyDescent="0.4">
      <c r="A1" s="118" t="s">
        <v>704</v>
      </c>
      <c r="B1" s="238"/>
      <c r="C1" s="238"/>
      <c r="D1" s="238"/>
      <c r="E1" s="39"/>
      <c r="F1" s="39"/>
      <c r="G1" s="39"/>
      <c r="H1" s="39"/>
      <c r="I1" s="39"/>
      <c r="J1" s="39"/>
      <c r="K1" s="39"/>
      <c r="L1" s="101"/>
      <c r="M1" s="101"/>
      <c r="N1" s="101"/>
      <c r="O1" s="101"/>
      <c r="P1" s="101"/>
      <c r="Q1" s="39"/>
      <c r="R1" s="39"/>
      <c r="S1" s="39"/>
      <c r="T1" s="39"/>
      <c r="U1" s="39"/>
      <c r="V1" s="39"/>
      <c r="W1" s="39"/>
      <c r="X1" s="39"/>
      <c r="Y1" s="39"/>
      <c r="Z1" s="39"/>
      <c r="AA1" s="39"/>
      <c r="AB1" s="39"/>
      <c r="AC1" s="39"/>
      <c r="AD1" s="39"/>
      <c r="AE1" s="39"/>
      <c r="AF1" s="39"/>
      <c r="AG1" s="39"/>
    </row>
    <row r="2" spans="1:33" s="9" customFormat="1" ht="18" customHeight="1" x14ac:dyDescent="0.4">
      <c r="A2" s="238"/>
      <c r="B2" s="36"/>
      <c r="C2" s="238"/>
      <c r="D2" s="238"/>
      <c r="E2" s="238"/>
      <c r="F2" s="13"/>
      <c r="G2" s="13"/>
      <c r="H2" s="13"/>
      <c r="I2" s="75"/>
      <c r="J2" s="75"/>
      <c r="K2" s="432"/>
      <c r="L2" s="75" t="s">
        <v>633</v>
      </c>
      <c r="M2" s="39"/>
      <c r="N2" s="39"/>
      <c r="O2" s="39"/>
      <c r="P2" s="14"/>
      <c r="Q2" s="39"/>
      <c r="R2" s="39"/>
      <c r="S2" s="39"/>
      <c r="T2" s="39"/>
      <c r="U2" s="39"/>
      <c r="V2" s="39"/>
      <c r="W2" s="39"/>
      <c r="X2" s="39"/>
      <c r="Y2" s="39"/>
      <c r="Z2" s="39"/>
      <c r="AA2" s="39"/>
      <c r="AB2" s="39"/>
      <c r="AC2" s="39"/>
      <c r="AD2" s="39"/>
      <c r="AE2" s="39"/>
      <c r="AF2" s="39"/>
      <c r="AG2" s="39"/>
    </row>
    <row r="3" spans="1:33" s="9" customFormat="1" ht="18" customHeight="1" x14ac:dyDescent="0.4">
      <c r="B3" s="113" t="s">
        <v>676</v>
      </c>
      <c r="C3" s="75"/>
      <c r="D3" s="39"/>
      <c r="E3" s="39"/>
      <c r="F3" s="101"/>
      <c r="G3" s="101"/>
      <c r="H3" s="101"/>
      <c r="I3" s="101"/>
      <c r="J3" s="101"/>
      <c r="K3" s="101"/>
      <c r="L3" s="81"/>
      <c r="M3" s="81"/>
      <c r="N3" s="101"/>
      <c r="O3" s="101"/>
      <c r="P3" s="101"/>
      <c r="Q3" s="541"/>
      <c r="R3" s="39"/>
      <c r="S3" s="39"/>
      <c r="T3" s="39"/>
      <c r="U3" s="39"/>
      <c r="V3" s="39"/>
      <c r="W3" s="39"/>
      <c r="X3" s="39"/>
      <c r="Y3" s="39"/>
      <c r="Z3" s="39"/>
      <c r="AA3" s="39"/>
      <c r="AB3" s="39"/>
      <c r="AC3" s="39"/>
      <c r="AD3" s="39"/>
      <c r="AE3" s="39"/>
      <c r="AF3" s="445"/>
      <c r="AG3" s="445" t="s">
        <v>766</v>
      </c>
    </row>
    <row r="4" spans="1:33" ht="18" customHeight="1" x14ac:dyDescent="0.4">
      <c r="K4" s="415" t="s">
        <v>624</v>
      </c>
      <c r="L4" s="44">
        <v>2</v>
      </c>
      <c r="M4" s="44">
        <v>3</v>
      </c>
      <c r="N4" s="44">
        <v>4</v>
      </c>
      <c r="O4" s="44">
        <v>5</v>
      </c>
      <c r="P4" s="44">
        <v>6</v>
      </c>
      <c r="Q4" s="44">
        <v>7</v>
      </c>
      <c r="R4" s="44">
        <v>8</v>
      </c>
      <c r="S4" s="44">
        <v>9</v>
      </c>
      <c r="T4" s="44">
        <v>10</v>
      </c>
      <c r="U4" s="44">
        <v>11</v>
      </c>
      <c r="V4" s="44">
        <v>12</v>
      </c>
      <c r="W4" s="44">
        <v>13</v>
      </c>
      <c r="X4" s="44">
        <v>14</v>
      </c>
      <c r="Y4" s="44">
        <v>15</v>
      </c>
      <c r="Z4" s="44">
        <v>16</v>
      </c>
      <c r="AA4" s="44">
        <v>17</v>
      </c>
      <c r="AB4" s="44">
        <v>18</v>
      </c>
      <c r="AC4" s="44">
        <v>19</v>
      </c>
      <c r="AD4" s="44">
        <v>20</v>
      </c>
      <c r="AE4" s="44">
        <v>21</v>
      </c>
      <c r="AF4" s="44">
        <v>22</v>
      </c>
      <c r="AG4" s="593" t="s">
        <v>764</v>
      </c>
    </row>
    <row r="5" spans="1:33" s="4" customFormat="1" ht="18" customHeight="1" x14ac:dyDescent="0.4">
      <c r="A5" s="75"/>
      <c r="B5" s="113"/>
      <c r="C5" s="75"/>
      <c r="D5" s="75"/>
      <c r="E5" s="75"/>
      <c r="F5" s="75"/>
      <c r="G5" s="75"/>
      <c r="H5" s="75"/>
      <c r="I5" s="75"/>
      <c r="J5" s="75"/>
      <c r="K5" s="415" t="s">
        <v>691</v>
      </c>
      <c r="L5" s="102">
        <v>0</v>
      </c>
      <c r="M5" s="102">
        <v>1</v>
      </c>
      <c r="N5" s="102">
        <v>2</v>
      </c>
      <c r="O5" s="102">
        <v>3</v>
      </c>
      <c r="P5" s="102">
        <v>4</v>
      </c>
      <c r="Q5" s="102">
        <v>5</v>
      </c>
      <c r="R5" s="102">
        <v>6</v>
      </c>
      <c r="S5" s="102">
        <v>7</v>
      </c>
      <c r="T5" s="102">
        <v>8</v>
      </c>
      <c r="U5" s="102">
        <v>9</v>
      </c>
      <c r="V5" s="102">
        <v>10</v>
      </c>
      <c r="W5" s="102">
        <v>11</v>
      </c>
      <c r="X5" s="102">
        <v>12</v>
      </c>
      <c r="Y5" s="102">
        <v>13</v>
      </c>
      <c r="Z5" s="102">
        <v>14</v>
      </c>
      <c r="AA5" s="102">
        <v>15</v>
      </c>
      <c r="AB5" s="102">
        <v>16</v>
      </c>
      <c r="AC5" s="102">
        <v>17</v>
      </c>
      <c r="AD5" s="102">
        <v>18</v>
      </c>
      <c r="AE5" s="102">
        <v>19</v>
      </c>
      <c r="AF5" s="102">
        <v>20</v>
      </c>
      <c r="AG5" s="594"/>
    </row>
    <row r="6" spans="1:33" s="103" customFormat="1" ht="18" customHeight="1" x14ac:dyDescent="0.4">
      <c r="B6" s="108" t="s">
        <v>458</v>
      </c>
      <c r="C6" s="109"/>
      <c r="D6" s="109"/>
      <c r="E6" s="109"/>
      <c r="F6" s="109"/>
      <c r="G6" s="109"/>
      <c r="H6" s="109"/>
      <c r="I6" s="109"/>
      <c r="J6" s="109"/>
      <c r="K6" s="109"/>
      <c r="L6" s="350">
        <f t="shared" ref="L6:AF6" si="0">SUM(L7,L11)</f>
        <v>0</v>
      </c>
      <c r="M6" s="350">
        <f t="shared" si="0"/>
        <v>0</v>
      </c>
      <c r="N6" s="350">
        <f t="shared" si="0"/>
        <v>0</v>
      </c>
      <c r="O6" s="350">
        <f t="shared" si="0"/>
        <v>0</v>
      </c>
      <c r="P6" s="350">
        <f t="shared" si="0"/>
        <v>0</v>
      </c>
      <c r="Q6" s="350">
        <f t="shared" si="0"/>
        <v>0</v>
      </c>
      <c r="R6" s="350">
        <f t="shared" si="0"/>
        <v>0</v>
      </c>
      <c r="S6" s="350">
        <f t="shared" si="0"/>
        <v>0</v>
      </c>
      <c r="T6" s="350">
        <f t="shared" si="0"/>
        <v>0</v>
      </c>
      <c r="U6" s="350">
        <f t="shared" si="0"/>
        <v>0</v>
      </c>
      <c r="V6" s="350">
        <f t="shared" si="0"/>
        <v>0</v>
      </c>
      <c r="W6" s="350">
        <f t="shared" si="0"/>
        <v>0</v>
      </c>
      <c r="X6" s="350">
        <f t="shared" si="0"/>
        <v>0</v>
      </c>
      <c r="Y6" s="350">
        <f t="shared" si="0"/>
        <v>0</v>
      </c>
      <c r="Z6" s="350">
        <f t="shared" si="0"/>
        <v>0</v>
      </c>
      <c r="AA6" s="350">
        <f t="shared" si="0"/>
        <v>0</v>
      </c>
      <c r="AB6" s="350">
        <f t="shared" si="0"/>
        <v>0</v>
      </c>
      <c r="AC6" s="350">
        <f t="shared" si="0"/>
        <v>0</v>
      </c>
      <c r="AD6" s="350">
        <f t="shared" si="0"/>
        <v>0</v>
      </c>
      <c r="AE6" s="350">
        <f t="shared" si="0"/>
        <v>0</v>
      </c>
      <c r="AF6" s="350">
        <f t="shared" si="0"/>
        <v>0</v>
      </c>
      <c r="AG6" s="350">
        <f>SUM(M6:AF6)</f>
        <v>0</v>
      </c>
    </row>
    <row r="7" spans="1:33" s="103" customFormat="1" ht="18" customHeight="1" x14ac:dyDescent="0.4">
      <c r="B7" s="114"/>
      <c r="C7" s="148" t="s">
        <v>447</v>
      </c>
      <c r="D7" s="115"/>
      <c r="E7" s="115"/>
      <c r="F7" s="115"/>
      <c r="G7" s="115"/>
      <c r="H7" s="115"/>
      <c r="I7" s="115"/>
      <c r="J7" s="115"/>
      <c r="K7" s="115"/>
      <c r="L7" s="351">
        <f t="shared" ref="L7:AF7" si="1">SUM(L8:L10)</f>
        <v>0</v>
      </c>
      <c r="M7" s="351">
        <f t="shared" si="1"/>
        <v>0</v>
      </c>
      <c r="N7" s="351">
        <f t="shared" si="1"/>
        <v>0</v>
      </c>
      <c r="O7" s="351">
        <f t="shared" si="1"/>
        <v>0</v>
      </c>
      <c r="P7" s="351">
        <f t="shared" si="1"/>
        <v>0</v>
      </c>
      <c r="Q7" s="351">
        <f t="shared" si="1"/>
        <v>0</v>
      </c>
      <c r="R7" s="351">
        <f t="shared" si="1"/>
        <v>0</v>
      </c>
      <c r="S7" s="351">
        <f t="shared" si="1"/>
        <v>0</v>
      </c>
      <c r="T7" s="351">
        <f t="shared" si="1"/>
        <v>0</v>
      </c>
      <c r="U7" s="351">
        <f t="shared" si="1"/>
        <v>0</v>
      </c>
      <c r="V7" s="351">
        <f t="shared" si="1"/>
        <v>0</v>
      </c>
      <c r="W7" s="351">
        <f t="shared" si="1"/>
        <v>0</v>
      </c>
      <c r="X7" s="351">
        <f t="shared" si="1"/>
        <v>0</v>
      </c>
      <c r="Y7" s="351">
        <f t="shared" si="1"/>
        <v>0</v>
      </c>
      <c r="Z7" s="351">
        <f t="shared" si="1"/>
        <v>0</v>
      </c>
      <c r="AA7" s="351">
        <f t="shared" si="1"/>
        <v>0</v>
      </c>
      <c r="AB7" s="351">
        <f t="shared" si="1"/>
        <v>0</v>
      </c>
      <c r="AC7" s="351">
        <f t="shared" si="1"/>
        <v>0</v>
      </c>
      <c r="AD7" s="351">
        <f t="shared" si="1"/>
        <v>0</v>
      </c>
      <c r="AE7" s="351">
        <f t="shared" si="1"/>
        <v>0</v>
      </c>
      <c r="AF7" s="351">
        <f t="shared" si="1"/>
        <v>0</v>
      </c>
      <c r="AG7" s="351">
        <f t="shared" ref="AG7:AG42" si="2">SUM(M7:AF7)</f>
        <v>0</v>
      </c>
    </row>
    <row r="8" spans="1:33" ht="18" customHeight="1" x14ac:dyDescent="0.4">
      <c r="B8" s="56"/>
      <c r="C8" s="77"/>
      <c r="D8" s="78" t="s">
        <v>53</v>
      </c>
      <c r="E8" s="79"/>
      <c r="F8" s="79"/>
      <c r="G8" s="79"/>
      <c r="H8" s="79"/>
      <c r="I8" s="79"/>
      <c r="J8" s="79"/>
      <c r="K8" s="79"/>
      <c r="L8" s="353"/>
      <c r="M8" s="353"/>
      <c r="N8" s="353"/>
      <c r="O8" s="353"/>
      <c r="P8" s="353"/>
      <c r="Q8" s="353"/>
      <c r="R8" s="353"/>
      <c r="S8" s="353"/>
      <c r="T8" s="353"/>
      <c r="U8" s="353"/>
      <c r="V8" s="353"/>
      <c r="W8" s="353"/>
      <c r="X8" s="353"/>
      <c r="Y8" s="353"/>
      <c r="Z8" s="353"/>
      <c r="AA8" s="353"/>
      <c r="AB8" s="353"/>
      <c r="AC8" s="353"/>
      <c r="AD8" s="353"/>
      <c r="AE8" s="353"/>
      <c r="AF8" s="353"/>
      <c r="AG8" s="353">
        <f t="shared" si="2"/>
        <v>0</v>
      </c>
    </row>
    <row r="9" spans="1:33" ht="18" customHeight="1" x14ac:dyDescent="0.4">
      <c r="B9" s="56"/>
      <c r="C9" s="77"/>
      <c r="D9" s="62" t="s">
        <v>744</v>
      </c>
      <c r="E9" s="79"/>
      <c r="F9" s="79"/>
      <c r="G9" s="79"/>
      <c r="H9" s="79"/>
      <c r="I9" s="79"/>
      <c r="J9" s="79"/>
      <c r="K9" s="79"/>
      <c r="L9" s="353"/>
      <c r="M9" s="353"/>
      <c r="N9" s="353"/>
      <c r="O9" s="353"/>
      <c r="P9" s="353"/>
      <c r="Q9" s="353"/>
      <c r="R9" s="353"/>
      <c r="S9" s="353"/>
      <c r="T9" s="353"/>
      <c r="U9" s="353"/>
      <c r="V9" s="353"/>
      <c r="W9" s="353"/>
      <c r="X9" s="353"/>
      <c r="Y9" s="353"/>
      <c r="Z9" s="353"/>
      <c r="AA9" s="353"/>
      <c r="AB9" s="353"/>
      <c r="AC9" s="353"/>
      <c r="AD9" s="353"/>
      <c r="AE9" s="353"/>
      <c r="AF9" s="353"/>
      <c r="AG9" s="353">
        <f t="shared" si="2"/>
        <v>0</v>
      </c>
    </row>
    <row r="10" spans="1:33" ht="18" customHeight="1" x14ac:dyDescent="0.4">
      <c r="B10" s="56"/>
      <c r="C10" s="77"/>
      <c r="D10" s="61" t="s">
        <v>783</v>
      </c>
      <c r="E10" s="79"/>
      <c r="F10" s="79"/>
      <c r="G10" s="79"/>
      <c r="H10" s="79"/>
      <c r="I10" s="79"/>
      <c r="J10" s="79"/>
      <c r="K10" s="79"/>
      <c r="L10" s="353"/>
      <c r="M10" s="353"/>
      <c r="N10" s="353"/>
      <c r="O10" s="353"/>
      <c r="P10" s="353"/>
      <c r="Q10" s="353"/>
      <c r="R10" s="353"/>
      <c r="S10" s="353"/>
      <c r="T10" s="353"/>
      <c r="U10" s="353"/>
      <c r="V10" s="353"/>
      <c r="W10" s="353"/>
      <c r="X10" s="353"/>
      <c r="Y10" s="353"/>
      <c r="Z10" s="353"/>
      <c r="AA10" s="353"/>
      <c r="AB10" s="353"/>
      <c r="AC10" s="353"/>
      <c r="AD10" s="353"/>
      <c r="AE10" s="353"/>
      <c r="AF10" s="353"/>
      <c r="AG10" s="353">
        <f t="shared" si="2"/>
        <v>0</v>
      </c>
    </row>
    <row r="11" spans="1:33" s="103" customFormat="1" ht="18" customHeight="1" x14ac:dyDescent="0.4">
      <c r="B11" s="116"/>
      <c r="C11" s="321" t="s">
        <v>454</v>
      </c>
      <c r="D11" s="330"/>
      <c r="E11" s="330"/>
      <c r="F11" s="330"/>
      <c r="G11" s="330"/>
      <c r="H11" s="330"/>
      <c r="I11" s="330"/>
      <c r="J11" s="330"/>
      <c r="K11" s="330"/>
      <c r="L11" s="177">
        <f>SUM(L12:L14)</f>
        <v>0</v>
      </c>
      <c r="M11" s="177">
        <f t="shared" ref="M11:AF11" si="3">SUM(M12:M14)</f>
        <v>0</v>
      </c>
      <c r="N11" s="177">
        <f t="shared" si="3"/>
        <v>0</v>
      </c>
      <c r="O11" s="177">
        <f t="shared" si="3"/>
        <v>0</v>
      </c>
      <c r="P11" s="177">
        <f t="shared" si="3"/>
        <v>0</v>
      </c>
      <c r="Q11" s="177">
        <f t="shared" si="3"/>
        <v>0</v>
      </c>
      <c r="R11" s="177">
        <f t="shared" si="3"/>
        <v>0</v>
      </c>
      <c r="S11" s="177">
        <f t="shared" si="3"/>
        <v>0</v>
      </c>
      <c r="T11" s="177">
        <f t="shared" si="3"/>
        <v>0</v>
      </c>
      <c r="U11" s="177">
        <f t="shared" si="3"/>
        <v>0</v>
      </c>
      <c r="V11" s="177">
        <f t="shared" si="3"/>
        <v>0</v>
      </c>
      <c r="W11" s="177">
        <f t="shared" si="3"/>
        <v>0</v>
      </c>
      <c r="X11" s="177">
        <f t="shared" si="3"/>
        <v>0</v>
      </c>
      <c r="Y11" s="177">
        <f t="shared" si="3"/>
        <v>0</v>
      </c>
      <c r="Z11" s="177">
        <f t="shared" si="3"/>
        <v>0</v>
      </c>
      <c r="AA11" s="177">
        <f t="shared" si="3"/>
        <v>0</v>
      </c>
      <c r="AB11" s="177">
        <f t="shared" si="3"/>
        <v>0</v>
      </c>
      <c r="AC11" s="177">
        <f t="shared" si="3"/>
        <v>0</v>
      </c>
      <c r="AD11" s="177">
        <f t="shared" si="3"/>
        <v>0</v>
      </c>
      <c r="AE11" s="177">
        <f t="shared" si="3"/>
        <v>0</v>
      </c>
      <c r="AF11" s="177">
        <f t="shared" si="3"/>
        <v>0</v>
      </c>
      <c r="AG11" s="177">
        <f t="shared" si="2"/>
        <v>0</v>
      </c>
    </row>
    <row r="12" spans="1:33" ht="18" customHeight="1" x14ac:dyDescent="0.4">
      <c r="B12" s="56"/>
      <c r="C12" s="179"/>
      <c r="D12" s="78" t="s">
        <v>53</v>
      </c>
      <c r="E12" s="79"/>
      <c r="F12" s="79"/>
      <c r="G12" s="79"/>
      <c r="H12" s="79"/>
      <c r="I12" s="79"/>
      <c r="J12" s="79"/>
      <c r="K12" s="79"/>
      <c r="L12" s="353"/>
      <c r="M12" s="353"/>
      <c r="N12" s="353"/>
      <c r="O12" s="353"/>
      <c r="P12" s="353"/>
      <c r="Q12" s="353"/>
      <c r="R12" s="353"/>
      <c r="S12" s="353"/>
      <c r="T12" s="353"/>
      <c r="U12" s="353"/>
      <c r="V12" s="353"/>
      <c r="W12" s="353"/>
      <c r="X12" s="353"/>
      <c r="Y12" s="353"/>
      <c r="Z12" s="353"/>
      <c r="AA12" s="353"/>
      <c r="AB12" s="353"/>
      <c r="AC12" s="353"/>
      <c r="AD12" s="353"/>
      <c r="AE12" s="353"/>
      <c r="AF12" s="353"/>
      <c r="AG12" s="353">
        <f t="shared" si="2"/>
        <v>0</v>
      </c>
    </row>
    <row r="13" spans="1:33" ht="18" customHeight="1" x14ac:dyDescent="0.4">
      <c r="B13" s="56"/>
      <c r="C13" s="179"/>
      <c r="D13" s="62" t="s">
        <v>744</v>
      </c>
      <c r="E13" s="79"/>
      <c r="F13" s="79"/>
      <c r="G13" s="79"/>
      <c r="H13" s="79"/>
      <c r="I13" s="79"/>
      <c r="J13" s="79"/>
      <c r="K13" s="79"/>
      <c r="L13" s="353"/>
      <c r="M13" s="353"/>
      <c r="N13" s="353"/>
      <c r="O13" s="353"/>
      <c r="P13" s="353"/>
      <c r="Q13" s="353"/>
      <c r="R13" s="353"/>
      <c r="S13" s="353"/>
      <c r="T13" s="353"/>
      <c r="U13" s="353"/>
      <c r="V13" s="353"/>
      <c r="W13" s="353"/>
      <c r="X13" s="353"/>
      <c r="Y13" s="353"/>
      <c r="Z13" s="353"/>
      <c r="AA13" s="353"/>
      <c r="AB13" s="353"/>
      <c r="AC13" s="353"/>
      <c r="AD13" s="353"/>
      <c r="AE13" s="353"/>
      <c r="AF13" s="353"/>
      <c r="AG13" s="353">
        <f t="shared" si="2"/>
        <v>0</v>
      </c>
    </row>
    <row r="14" spans="1:33" ht="18" customHeight="1" x14ac:dyDescent="0.4">
      <c r="B14" s="56"/>
      <c r="C14" s="179"/>
      <c r="D14" s="61" t="s">
        <v>783</v>
      </c>
      <c r="E14" s="398"/>
      <c r="F14" s="24"/>
      <c r="G14" s="398"/>
      <c r="H14" s="398"/>
      <c r="I14" s="398"/>
      <c r="J14" s="398"/>
      <c r="K14" s="398"/>
      <c r="L14" s="353"/>
      <c r="M14" s="353"/>
      <c r="N14" s="353"/>
      <c r="O14" s="353"/>
      <c r="P14" s="353"/>
      <c r="Q14" s="353"/>
      <c r="R14" s="353"/>
      <c r="S14" s="353"/>
      <c r="T14" s="353"/>
      <c r="U14" s="353"/>
      <c r="V14" s="353"/>
      <c r="W14" s="353"/>
      <c r="X14" s="353"/>
      <c r="Y14" s="353"/>
      <c r="Z14" s="353"/>
      <c r="AA14" s="353"/>
      <c r="AB14" s="353"/>
      <c r="AC14" s="353"/>
      <c r="AD14" s="353"/>
      <c r="AE14" s="353"/>
      <c r="AF14" s="353"/>
      <c r="AG14" s="353">
        <f t="shared" si="2"/>
        <v>0</v>
      </c>
    </row>
    <row r="15" spans="1:33" s="103" customFormat="1" ht="18" customHeight="1" x14ac:dyDescent="0.4">
      <c r="B15" s="108" t="s">
        <v>459</v>
      </c>
      <c r="C15" s="109"/>
      <c r="D15" s="109"/>
      <c r="E15" s="109"/>
      <c r="F15" s="109"/>
      <c r="G15" s="109"/>
      <c r="H15" s="109"/>
      <c r="I15" s="109"/>
      <c r="J15" s="109"/>
      <c r="K15" s="109"/>
      <c r="L15" s="350">
        <f>SUM(L16,L19)</f>
        <v>0</v>
      </c>
      <c r="M15" s="350">
        <f t="shared" ref="M15:AF15" si="4">SUM(M16,M19)</f>
        <v>0</v>
      </c>
      <c r="N15" s="350">
        <f t="shared" si="4"/>
        <v>0</v>
      </c>
      <c r="O15" s="350">
        <f t="shared" si="4"/>
        <v>0</v>
      </c>
      <c r="P15" s="350">
        <f t="shared" si="4"/>
        <v>0</v>
      </c>
      <c r="Q15" s="350">
        <f t="shared" si="4"/>
        <v>0</v>
      </c>
      <c r="R15" s="350">
        <f t="shared" si="4"/>
        <v>0</v>
      </c>
      <c r="S15" s="350">
        <f t="shared" si="4"/>
        <v>0</v>
      </c>
      <c r="T15" s="350">
        <f t="shared" si="4"/>
        <v>0</v>
      </c>
      <c r="U15" s="350">
        <f t="shared" si="4"/>
        <v>0</v>
      </c>
      <c r="V15" s="350">
        <f t="shared" si="4"/>
        <v>0</v>
      </c>
      <c r="W15" s="350">
        <f t="shared" si="4"/>
        <v>0</v>
      </c>
      <c r="X15" s="350">
        <f t="shared" si="4"/>
        <v>0</v>
      </c>
      <c r="Y15" s="350">
        <f t="shared" si="4"/>
        <v>0</v>
      </c>
      <c r="Z15" s="350">
        <f t="shared" si="4"/>
        <v>0</v>
      </c>
      <c r="AA15" s="350">
        <f t="shared" si="4"/>
        <v>0</v>
      </c>
      <c r="AB15" s="350">
        <f t="shared" si="4"/>
        <v>0</v>
      </c>
      <c r="AC15" s="350">
        <f t="shared" si="4"/>
        <v>0</v>
      </c>
      <c r="AD15" s="350">
        <f t="shared" si="4"/>
        <v>0</v>
      </c>
      <c r="AE15" s="350">
        <f t="shared" si="4"/>
        <v>0</v>
      </c>
      <c r="AF15" s="350">
        <f t="shared" si="4"/>
        <v>0</v>
      </c>
      <c r="AG15" s="350">
        <f t="shared" si="2"/>
        <v>0</v>
      </c>
    </row>
    <row r="16" spans="1:33" s="103" customFormat="1" ht="18" customHeight="1" x14ac:dyDescent="0.4">
      <c r="B16" s="114"/>
      <c r="C16" s="148" t="s">
        <v>447</v>
      </c>
      <c r="D16" s="115"/>
      <c r="E16" s="115"/>
      <c r="F16" s="115"/>
      <c r="G16" s="115"/>
      <c r="H16" s="115"/>
      <c r="I16" s="115"/>
      <c r="J16" s="115"/>
      <c r="K16" s="115"/>
      <c r="L16" s="351">
        <f>SUM(L17:L18)</f>
        <v>0</v>
      </c>
      <c r="M16" s="351">
        <f t="shared" ref="M16:AF16" si="5">SUM(M17:M18)</f>
        <v>0</v>
      </c>
      <c r="N16" s="351">
        <f t="shared" si="5"/>
        <v>0</v>
      </c>
      <c r="O16" s="351">
        <f t="shared" si="5"/>
        <v>0</v>
      </c>
      <c r="P16" s="351">
        <f t="shared" si="5"/>
        <v>0</v>
      </c>
      <c r="Q16" s="351">
        <f t="shared" si="5"/>
        <v>0</v>
      </c>
      <c r="R16" s="351">
        <f t="shared" si="5"/>
        <v>0</v>
      </c>
      <c r="S16" s="351">
        <f t="shared" si="5"/>
        <v>0</v>
      </c>
      <c r="T16" s="351">
        <f t="shared" si="5"/>
        <v>0</v>
      </c>
      <c r="U16" s="351">
        <f t="shared" si="5"/>
        <v>0</v>
      </c>
      <c r="V16" s="351">
        <f t="shared" si="5"/>
        <v>0</v>
      </c>
      <c r="W16" s="351">
        <f t="shared" si="5"/>
        <v>0</v>
      </c>
      <c r="X16" s="351">
        <f t="shared" si="5"/>
        <v>0</v>
      </c>
      <c r="Y16" s="351">
        <f t="shared" si="5"/>
        <v>0</v>
      </c>
      <c r="Z16" s="351">
        <f t="shared" si="5"/>
        <v>0</v>
      </c>
      <c r="AA16" s="351">
        <f t="shared" si="5"/>
        <v>0</v>
      </c>
      <c r="AB16" s="351">
        <f t="shared" si="5"/>
        <v>0</v>
      </c>
      <c r="AC16" s="351">
        <f t="shared" si="5"/>
        <v>0</v>
      </c>
      <c r="AD16" s="351">
        <f t="shared" si="5"/>
        <v>0</v>
      </c>
      <c r="AE16" s="351">
        <f t="shared" si="5"/>
        <v>0</v>
      </c>
      <c r="AF16" s="351">
        <f t="shared" si="5"/>
        <v>0</v>
      </c>
      <c r="AG16" s="351">
        <f t="shared" si="2"/>
        <v>0</v>
      </c>
    </row>
    <row r="17" spans="2:33" ht="18" customHeight="1" x14ac:dyDescent="0.4">
      <c r="B17" s="56"/>
      <c r="C17" s="77"/>
      <c r="D17" s="397" t="s">
        <v>779</v>
      </c>
      <c r="E17" s="398"/>
      <c r="F17" s="398"/>
      <c r="G17" s="398"/>
      <c r="H17" s="398"/>
      <c r="I17" s="398"/>
      <c r="J17" s="398"/>
      <c r="K17" s="398"/>
      <c r="L17" s="353"/>
      <c r="M17" s="353"/>
      <c r="N17" s="353"/>
      <c r="O17" s="353"/>
      <c r="P17" s="353"/>
      <c r="Q17" s="353"/>
      <c r="R17" s="353"/>
      <c r="S17" s="353"/>
      <c r="T17" s="353"/>
      <c r="U17" s="353"/>
      <c r="V17" s="353"/>
      <c r="W17" s="353"/>
      <c r="X17" s="353"/>
      <c r="Y17" s="353"/>
      <c r="Z17" s="353"/>
      <c r="AA17" s="353"/>
      <c r="AB17" s="353"/>
      <c r="AC17" s="353"/>
      <c r="AD17" s="353"/>
      <c r="AE17" s="353"/>
      <c r="AF17" s="353"/>
      <c r="AG17" s="353">
        <f t="shared" si="2"/>
        <v>0</v>
      </c>
    </row>
    <row r="18" spans="2:33" ht="18" customHeight="1" x14ac:dyDescent="0.4">
      <c r="B18" s="56"/>
      <c r="C18" s="77"/>
      <c r="D18" s="415" t="s">
        <v>746</v>
      </c>
      <c r="E18" s="81"/>
      <c r="F18" s="81"/>
      <c r="G18" s="81"/>
      <c r="H18" s="81"/>
      <c r="I18" s="81"/>
      <c r="J18" s="81"/>
      <c r="K18" s="81"/>
      <c r="L18" s="353"/>
      <c r="M18" s="353"/>
      <c r="N18" s="353"/>
      <c r="O18" s="353"/>
      <c r="P18" s="353"/>
      <c r="Q18" s="353"/>
      <c r="R18" s="353"/>
      <c r="S18" s="353"/>
      <c r="T18" s="353"/>
      <c r="U18" s="353"/>
      <c r="V18" s="353"/>
      <c r="W18" s="353"/>
      <c r="X18" s="353"/>
      <c r="Y18" s="353"/>
      <c r="Z18" s="353"/>
      <c r="AA18" s="353"/>
      <c r="AB18" s="353"/>
      <c r="AC18" s="353"/>
      <c r="AD18" s="353"/>
      <c r="AE18" s="353"/>
      <c r="AF18" s="353"/>
      <c r="AG18" s="353">
        <f t="shared" si="2"/>
        <v>0</v>
      </c>
    </row>
    <row r="19" spans="2:33" s="103" customFormat="1" ht="18" customHeight="1" x14ac:dyDescent="0.4">
      <c r="B19" s="116"/>
      <c r="C19" s="321" t="s">
        <v>454</v>
      </c>
      <c r="D19" s="330"/>
      <c r="E19" s="330"/>
      <c r="F19" s="330"/>
      <c r="G19" s="330"/>
      <c r="H19" s="330"/>
      <c r="I19" s="330"/>
      <c r="J19" s="330"/>
      <c r="K19" s="330"/>
      <c r="L19" s="177">
        <f>SUM(L20:L22)</f>
        <v>0</v>
      </c>
      <c r="M19" s="177">
        <f t="shared" ref="M19:AF19" si="6">SUM(M20:M22)</f>
        <v>0</v>
      </c>
      <c r="N19" s="177">
        <f t="shared" si="6"/>
        <v>0</v>
      </c>
      <c r="O19" s="177">
        <f t="shared" si="6"/>
        <v>0</v>
      </c>
      <c r="P19" s="177">
        <f t="shared" si="6"/>
        <v>0</v>
      </c>
      <c r="Q19" s="177">
        <f t="shared" si="6"/>
        <v>0</v>
      </c>
      <c r="R19" s="177">
        <f t="shared" si="6"/>
        <v>0</v>
      </c>
      <c r="S19" s="177">
        <f t="shared" si="6"/>
        <v>0</v>
      </c>
      <c r="T19" s="177">
        <f t="shared" si="6"/>
        <v>0</v>
      </c>
      <c r="U19" s="177">
        <f t="shared" si="6"/>
        <v>0</v>
      </c>
      <c r="V19" s="177">
        <f t="shared" si="6"/>
        <v>0</v>
      </c>
      <c r="W19" s="177">
        <f t="shared" si="6"/>
        <v>0</v>
      </c>
      <c r="X19" s="177">
        <f t="shared" si="6"/>
        <v>0</v>
      </c>
      <c r="Y19" s="177">
        <f t="shared" si="6"/>
        <v>0</v>
      </c>
      <c r="Z19" s="177">
        <f t="shared" si="6"/>
        <v>0</v>
      </c>
      <c r="AA19" s="177">
        <f t="shared" si="6"/>
        <v>0</v>
      </c>
      <c r="AB19" s="177">
        <f t="shared" si="6"/>
        <v>0</v>
      </c>
      <c r="AC19" s="177">
        <f t="shared" si="6"/>
        <v>0</v>
      </c>
      <c r="AD19" s="177">
        <f t="shared" si="6"/>
        <v>0</v>
      </c>
      <c r="AE19" s="177">
        <f t="shared" si="6"/>
        <v>0</v>
      </c>
      <c r="AF19" s="177">
        <f t="shared" si="6"/>
        <v>0</v>
      </c>
      <c r="AG19" s="177">
        <f t="shared" si="2"/>
        <v>0</v>
      </c>
    </row>
    <row r="20" spans="2:33" ht="18" customHeight="1" x14ac:dyDescent="0.4">
      <c r="B20" s="56"/>
      <c r="C20" s="179"/>
      <c r="D20" s="397" t="s">
        <v>405</v>
      </c>
      <c r="E20" s="398"/>
      <c r="F20" s="398"/>
      <c r="G20" s="398"/>
      <c r="H20" s="398"/>
      <c r="I20" s="398"/>
      <c r="J20" s="398"/>
      <c r="K20" s="398"/>
      <c r="L20" s="353"/>
      <c r="M20" s="353"/>
      <c r="N20" s="353"/>
      <c r="O20" s="353"/>
      <c r="P20" s="353"/>
      <c r="Q20" s="353"/>
      <c r="R20" s="353"/>
      <c r="S20" s="353"/>
      <c r="T20" s="353"/>
      <c r="U20" s="353"/>
      <c r="V20" s="353"/>
      <c r="W20" s="353"/>
      <c r="X20" s="353"/>
      <c r="Y20" s="353"/>
      <c r="Z20" s="353"/>
      <c r="AA20" s="353"/>
      <c r="AB20" s="353"/>
      <c r="AC20" s="353"/>
      <c r="AD20" s="353"/>
      <c r="AE20" s="353"/>
      <c r="AF20" s="353"/>
      <c r="AG20" s="353">
        <f t="shared" si="2"/>
        <v>0</v>
      </c>
    </row>
    <row r="21" spans="2:33" ht="18" customHeight="1" x14ac:dyDescent="0.4">
      <c r="B21" s="56"/>
      <c r="C21" s="179"/>
      <c r="D21" s="397" t="s">
        <v>711</v>
      </c>
      <c r="E21" s="398"/>
      <c r="F21" s="398"/>
      <c r="G21" s="398"/>
      <c r="H21" s="398"/>
      <c r="I21" s="398"/>
      <c r="J21" s="398"/>
      <c r="K21" s="398"/>
      <c r="L21" s="353"/>
      <c r="M21" s="353"/>
      <c r="N21" s="353"/>
      <c r="O21" s="353"/>
      <c r="P21" s="353"/>
      <c r="Q21" s="353"/>
      <c r="R21" s="353"/>
      <c r="S21" s="353"/>
      <c r="T21" s="353"/>
      <c r="U21" s="353"/>
      <c r="V21" s="353"/>
      <c r="W21" s="353"/>
      <c r="X21" s="353"/>
      <c r="Y21" s="353"/>
      <c r="Z21" s="353"/>
      <c r="AA21" s="353"/>
      <c r="AB21" s="353"/>
      <c r="AC21" s="353"/>
      <c r="AD21" s="353"/>
      <c r="AE21" s="353"/>
      <c r="AF21" s="353"/>
      <c r="AG21" s="353">
        <f t="shared" si="2"/>
        <v>0</v>
      </c>
    </row>
    <row r="22" spans="2:33" ht="18" customHeight="1" x14ac:dyDescent="0.4">
      <c r="B22" s="56"/>
      <c r="C22" s="179"/>
      <c r="D22" s="415" t="s">
        <v>749</v>
      </c>
      <c r="E22" s="81"/>
      <c r="F22" s="81"/>
      <c r="G22" s="81"/>
      <c r="H22" s="81"/>
      <c r="I22" s="81"/>
      <c r="J22" s="81"/>
      <c r="K22" s="81"/>
      <c r="L22" s="353"/>
      <c r="M22" s="353"/>
      <c r="N22" s="353"/>
      <c r="O22" s="353"/>
      <c r="P22" s="353"/>
      <c r="Q22" s="353"/>
      <c r="R22" s="353"/>
      <c r="S22" s="353"/>
      <c r="T22" s="353"/>
      <c r="U22" s="353"/>
      <c r="V22" s="353"/>
      <c r="W22" s="353"/>
      <c r="X22" s="353"/>
      <c r="Y22" s="353"/>
      <c r="Z22" s="353"/>
      <c r="AA22" s="353"/>
      <c r="AB22" s="353"/>
      <c r="AC22" s="353"/>
      <c r="AD22" s="353"/>
      <c r="AE22" s="353"/>
      <c r="AF22" s="353"/>
      <c r="AG22" s="353">
        <f t="shared" si="2"/>
        <v>0</v>
      </c>
    </row>
    <row r="23" spans="2:33" s="103" customFormat="1" ht="18" customHeight="1" x14ac:dyDescent="0.4">
      <c r="B23" s="108" t="s">
        <v>460</v>
      </c>
      <c r="C23" s="109"/>
      <c r="D23" s="109"/>
      <c r="E23" s="109"/>
      <c r="F23" s="109"/>
      <c r="G23" s="109"/>
      <c r="H23" s="109"/>
      <c r="I23" s="109"/>
      <c r="J23" s="109"/>
      <c r="K23" s="109"/>
      <c r="L23" s="350">
        <f>SUM(L24,L29)</f>
        <v>0</v>
      </c>
      <c r="M23" s="350">
        <f>SUM(M24,M29)</f>
        <v>0</v>
      </c>
      <c r="N23" s="350">
        <f t="shared" ref="N23:AF23" si="7">SUM(N24,N29)</f>
        <v>0</v>
      </c>
      <c r="O23" s="350">
        <f t="shared" si="7"/>
        <v>0</v>
      </c>
      <c r="P23" s="350">
        <f t="shared" si="7"/>
        <v>0</v>
      </c>
      <c r="Q23" s="350">
        <f t="shared" si="7"/>
        <v>0</v>
      </c>
      <c r="R23" s="350">
        <f t="shared" si="7"/>
        <v>0</v>
      </c>
      <c r="S23" s="350">
        <f t="shared" si="7"/>
        <v>0</v>
      </c>
      <c r="T23" s="350">
        <f t="shared" si="7"/>
        <v>0</v>
      </c>
      <c r="U23" s="350">
        <f t="shared" si="7"/>
        <v>0</v>
      </c>
      <c r="V23" s="350">
        <f t="shared" si="7"/>
        <v>0</v>
      </c>
      <c r="W23" s="350">
        <f t="shared" si="7"/>
        <v>0</v>
      </c>
      <c r="X23" s="350">
        <f t="shared" si="7"/>
        <v>0</v>
      </c>
      <c r="Y23" s="350">
        <f t="shared" si="7"/>
        <v>0</v>
      </c>
      <c r="Z23" s="350">
        <f t="shared" si="7"/>
        <v>0</v>
      </c>
      <c r="AA23" s="350">
        <f t="shared" si="7"/>
        <v>0</v>
      </c>
      <c r="AB23" s="350">
        <f t="shared" si="7"/>
        <v>0</v>
      </c>
      <c r="AC23" s="350">
        <f t="shared" si="7"/>
        <v>0</v>
      </c>
      <c r="AD23" s="350">
        <f t="shared" si="7"/>
        <v>0</v>
      </c>
      <c r="AE23" s="350">
        <f t="shared" si="7"/>
        <v>0</v>
      </c>
      <c r="AF23" s="350">
        <f t="shared" si="7"/>
        <v>0</v>
      </c>
      <c r="AG23" s="350">
        <f t="shared" si="2"/>
        <v>0</v>
      </c>
    </row>
    <row r="24" spans="2:33" s="103" customFormat="1" ht="18" customHeight="1" x14ac:dyDescent="0.4">
      <c r="B24" s="114"/>
      <c r="C24" s="148" t="s">
        <v>447</v>
      </c>
      <c r="D24" s="115"/>
      <c r="E24" s="115"/>
      <c r="F24" s="115"/>
      <c r="G24" s="115"/>
      <c r="H24" s="115"/>
      <c r="I24" s="115"/>
      <c r="J24" s="115"/>
      <c r="K24" s="115"/>
      <c r="L24" s="351">
        <f t="shared" ref="L24" si="8">SUM(L25:L28)</f>
        <v>0</v>
      </c>
      <c r="M24" s="351">
        <f t="shared" ref="M24:AF24" si="9">SUM(M25:M28)</f>
        <v>0</v>
      </c>
      <c r="N24" s="351">
        <f t="shared" si="9"/>
        <v>0</v>
      </c>
      <c r="O24" s="351">
        <f t="shared" si="9"/>
        <v>0</v>
      </c>
      <c r="P24" s="351">
        <f t="shared" si="9"/>
        <v>0</v>
      </c>
      <c r="Q24" s="351">
        <f t="shared" si="9"/>
        <v>0</v>
      </c>
      <c r="R24" s="351">
        <f t="shared" si="9"/>
        <v>0</v>
      </c>
      <c r="S24" s="351">
        <f t="shared" si="9"/>
        <v>0</v>
      </c>
      <c r="T24" s="351">
        <f t="shared" si="9"/>
        <v>0</v>
      </c>
      <c r="U24" s="351">
        <f t="shared" si="9"/>
        <v>0</v>
      </c>
      <c r="V24" s="351">
        <f t="shared" si="9"/>
        <v>0</v>
      </c>
      <c r="W24" s="351">
        <f t="shared" si="9"/>
        <v>0</v>
      </c>
      <c r="X24" s="351">
        <f t="shared" si="9"/>
        <v>0</v>
      </c>
      <c r="Y24" s="351">
        <f t="shared" si="9"/>
        <v>0</v>
      </c>
      <c r="Z24" s="351">
        <f t="shared" si="9"/>
        <v>0</v>
      </c>
      <c r="AA24" s="351">
        <f t="shared" si="9"/>
        <v>0</v>
      </c>
      <c r="AB24" s="351">
        <f t="shared" si="9"/>
        <v>0</v>
      </c>
      <c r="AC24" s="351">
        <f t="shared" si="9"/>
        <v>0</v>
      </c>
      <c r="AD24" s="351">
        <f t="shared" si="9"/>
        <v>0</v>
      </c>
      <c r="AE24" s="351">
        <f t="shared" si="9"/>
        <v>0</v>
      </c>
      <c r="AF24" s="351">
        <f t="shared" si="9"/>
        <v>0</v>
      </c>
      <c r="AG24" s="351">
        <f t="shared" si="2"/>
        <v>0</v>
      </c>
    </row>
    <row r="25" spans="2:33" ht="18" customHeight="1" x14ac:dyDescent="0.4">
      <c r="B25" s="56"/>
      <c r="C25" s="77"/>
      <c r="D25" s="397" t="s">
        <v>465</v>
      </c>
      <c r="E25" s="398"/>
      <c r="F25" s="398"/>
      <c r="G25" s="398"/>
      <c r="H25" s="398"/>
      <c r="I25" s="398"/>
      <c r="J25" s="398"/>
      <c r="K25" s="398"/>
      <c r="L25" s="353"/>
      <c r="M25" s="353"/>
      <c r="N25" s="353"/>
      <c r="O25" s="353"/>
      <c r="P25" s="353"/>
      <c r="Q25" s="353"/>
      <c r="R25" s="353"/>
      <c r="S25" s="353"/>
      <c r="T25" s="353"/>
      <c r="U25" s="353"/>
      <c r="V25" s="353"/>
      <c r="W25" s="353"/>
      <c r="X25" s="353"/>
      <c r="Y25" s="353"/>
      <c r="Z25" s="353"/>
      <c r="AA25" s="353"/>
      <c r="AB25" s="353"/>
      <c r="AC25" s="353"/>
      <c r="AD25" s="353"/>
      <c r="AE25" s="353"/>
      <c r="AF25" s="353"/>
      <c r="AG25" s="353">
        <f t="shared" si="2"/>
        <v>0</v>
      </c>
    </row>
    <row r="26" spans="2:33" ht="18" customHeight="1" x14ac:dyDescent="0.4">
      <c r="B26" s="56"/>
      <c r="C26" s="77"/>
      <c r="D26" s="397" t="s">
        <v>466</v>
      </c>
      <c r="E26" s="398"/>
      <c r="F26" s="398"/>
      <c r="G26" s="398"/>
      <c r="H26" s="398"/>
      <c r="I26" s="398"/>
      <c r="J26" s="398"/>
      <c r="K26" s="398"/>
      <c r="L26" s="353"/>
      <c r="M26" s="353"/>
      <c r="N26" s="353"/>
      <c r="O26" s="353"/>
      <c r="P26" s="353"/>
      <c r="Q26" s="353"/>
      <c r="R26" s="353"/>
      <c r="S26" s="353"/>
      <c r="T26" s="353"/>
      <c r="U26" s="353"/>
      <c r="V26" s="353"/>
      <c r="W26" s="353"/>
      <c r="X26" s="353"/>
      <c r="Y26" s="353"/>
      <c r="Z26" s="353"/>
      <c r="AA26" s="353"/>
      <c r="AB26" s="353"/>
      <c r="AC26" s="353"/>
      <c r="AD26" s="353"/>
      <c r="AE26" s="353"/>
      <c r="AF26" s="353"/>
      <c r="AG26" s="353">
        <f t="shared" si="2"/>
        <v>0</v>
      </c>
    </row>
    <row r="27" spans="2:33" ht="18" customHeight="1" x14ac:dyDescent="0.4">
      <c r="B27" s="56"/>
      <c r="C27" s="77"/>
      <c r="D27" s="397" t="s">
        <v>467</v>
      </c>
      <c r="E27" s="398"/>
      <c r="F27" s="398"/>
      <c r="G27" s="398"/>
      <c r="H27" s="398"/>
      <c r="I27" s="398"/>
      <c r="J27" s="398"/>
      <c r="K27" s="398"/>
      <c r="L27" s="353"/>
      <c r="M27" s="353"/>
      <c r="N27" s="353"/>
      <c r="O27" s="353"/>
      <c r="P27" s="353"/>
      <c r="Q27" s="353"/>
      <c r="R27" s="353"/>
      <c r="S27" s="353"/>
      <c r="T27" s="353"/>
      <c r="U27" s="353"/>
      <c r="V27" s="353"/>
      <c r="W27" s="353"/>
      <c r="X27" s="353"/>
      <c r="Y27" s="353"/>
      <c r="Z27" s="353"/>
      <c r="AA27" s="353"/>
      <c r="AB27" s="353"/>
      <c r="AC27" s="353"/>
      <c r="AD27" s="353"/>
      <c r="AE27" s="353"/>
      <c r="AF27" s="353"/>
      <c r="AG27" s="353">
        <f t="shared" si="2"/>
        <v>0</v>
      </c>
    </row>
    <row r="28" spans="2:33" ht="18" customHeight="1" x14ac:dyDescent="0.4">
      <c r="B28" s="56"/>
      <c r="C28" s="77"/>
      <c r="D28" s="397" t="s">
        <v>46</v>
      </c>
      <c r="E28" s="398"/>
      <c r="F28" s="24"/>
      <c r="G28" s="398"/>
      <c r="H28" s="398"/>
      <c r="I28" s="398"/>
      <c r="J28" s="398"/>
      <c r="K28" s="398"/>
      <c r="L28" s="353"/>
      <c r="M28" s="353"/>
      <c r="N28" s="353"/>
      <c r="O28" s="353"/>
      <c r="P28" s="353"/>
      <c r="Q28" s="353"/>
      <c r="R28" s="353"/>
      <c r="S28" s="353"/>
      <c r="T28" s="353"/>
      <c r="U28" s="353"/>
      <c r="V28" s="353"/>
      <c r="W28" s="353"/>
      <c r="X28" s="353"/>
      <c r="Y28" s="353"/>
      <c r="Z28" s="353"/>
      <c r="AA28" s="353"/>
      <c r="AB28" s="353"/>
      <c r="AC28" s="353"/>
      <c r="AD28" s="353"/>
      <c r="AE28" s="353"/>
      <c r="AF28" s="353"/>
      <c r="AG28" s="353">
        <f t="shared" si="2"/>
        <v>0</v>
      </c>
    </row>
    <row r="29" spans="2:33" s="103" customFormat="1" ht="18" customHeight="1" x14ac:dyDescent="0.4">
      <c r="B29" s="116"/>
      <c r="C29" s="321" t="s">
        <v>454</v>
      </c>
      <c r="D29" s="330"/>
      <c r="E29" s="330"/>
      <c r="F29" s="330"/>
      <c r="G29" s="330"/>
      <c r="H29" s="330"/>
      <c r="I29" s="330"/>
      <c r="J29" s="330"/>
      <c r="K29" s="330"/>
      <c r="L29" s="177">
        <f t="shared" ref="L29" si="10">SUM(L30:L33)</f>
        <v>0</v>
      </c>
      <c r="M29" s="177">
        <f t="shared" ref="M29:AF29" si="11">SUM(M30:M33)</f>
        <v>0</v>
      </c>
      <c r="N29" s="177">
        <f t="shared" si="11"/>
        <v>0</v>
      </c>
      <c r="O29" s="177">
        <f t="shared" si="11"/>
        <v>0</v>
      </c>
      <c r="P29" s="177">
        <f t="shared" si="11"/>
        <v>0</v>
      </c>
      <c r="Q29" s="177">
        <f t="shared" si="11"/>
        <v>0</v>
      </c>
      <c r="R29" s="177">
        <f t="shared" si="11"/>
        <v>0</v>
      </c>
      <c r="S29" s="177">
        <f t="shared" si="11"/>
        <v>0</v>
      </c>
      <c r="T29" s="177">
        <f t="shared" si="11"/>
        <v>0</v>
      </c>
      <c r="U29" s="177">
        <f t="shared" si="11"/>
        <v>0</v>
      </c>
      <c r="V29" s="177">
        <f t="shared" si="11"/>
        <v>0</v>
      </c>
      <c r="W29" s="177">
        <f t="shared" si="11"/>
        <v>0</v>
      </c>
      <c r="X29" s="177">
        <f t="shared" si="11"/>
        <v>0</v>
      </c>
      <c r="Y29" s="177">
        <f t="shared" si="11"/>
        <v>0</v>
      </c>
      <c r="Z29" s="177">
        <f t="shared" si="11"/>
        <v>0</v>
      </c>
      <c r="AA29" s="177">
        <f t="shared" si="11"/>
        <v>0</v>
      </c>
      <c r="AB29" s="177">
        <f t="shared" si="11"/>
        <v>0</v>
      </c>
      <c r="AC29" s="177">
        <f t="shared" si="11"/>
        <v>0</v>
      </c>
      <c r="AD29" s="177">
        <f t="shared" si="11"/>
        <v>0</v>
      </c>
      <c r="AE29" s="177">
        <f t="shared" si="11"/>
        <v>0</v>
      </c>
      <c r="AF29" s="177">
        <f t="shared" si="11"/>
        <v>0</v>
      </c>
      <c r="AG29" s="177">
        <f t="shared" si="2"/>
        <v>0</v>
      </c>
    </row>
    <row r="30" spans="2:33" ht="18" customHeight="1" x14ac:dyDescent="0.4">
      <c r="B30" s="56"/>
      <c r="C30" s="179"/>
      <c r="D30" s="397" t="s">
        <v>465</v>
      </c>
      <c r="E30" s="398"/>
      <c r="F30" s="398"/>
      <c r="G30" s="398"/>
      <c r="H30" s="398"/>
      <c r="I30" s="398"/>
      <c r="J30" s="398"/>
      <c r="K30" s="398"/>
      <c r="L30" s="353"/>
      <c r="M30" s="353"/>
      <c r="N30" s="353"/>
      <c r="O30" s="353"/>
      <c r="P30" s="353"/>
      <c r="Q30" s="353"/>
      <c r="R30" s="353"/>
      <c r="S30" s="353"/>
      <c r="T30" s="353"/>
      <c r="U30" s="353"/>
      <c r="V30" s="353"/>
      <c r="W30" s="353"/>
      <c r="X30" s="353"/>
      <c r="Y30" s="353"/>
      <c r="Z30" s="353"/>
      <c r="AA30" s="353"/>
      <c r="AB30" s="353"/>
      <c r="AC30" s="353"/>
      <c r="AD30" s="353"/>
      <c r="AE30" s="353"/>
      <c r="AF30" s="353"/>
      <c r="AG30" s="353">
        <f t="shared" si="2"/>
        <v>0</v>
      </c>
    </row>
    <row r="31" spans="2:33" ht="18" customHeight="1" x14ac:dyDescent="0.4">
      <c r="B31" s="56"/>
      <c r="C31" s="179"/>
      <c r="D31" s="397" t="s">
        <v>466</v>
      </c>
      <c r="E31" s="398"/>
      <c r="F31" s="398"/>
      <c r="G31" s="398"/>
      <c r="H31" s="398"/>
      <c r="I31" s="398"/>
      <c r="J31" s="398"/>
      <c r="K31" s="398"/>
      <c r="L31" s="353"/>
      <c r="M31" s="353"/>
      <c r="N31" s="353"/>
      <c r="O31" s="353"/>
      <c r="P31" s="353"/>
      <c r="Q31" s="353"/>
      <c r="R31" s="353"/>
      <c r="S31" s="353"/>
      <c r="T31" s="353"/>
      <c r="U31" s="353"/>
      <c r="V31" s="353"/>
      <c r="W31" s="353"/>
      <c r="X31" s="353"/>
      <c r="Y31" s="353"/>
      <c r="Z31" s="353"/>
      <c r="AA31" s="353"/>
      <c r="AB31" s="353"/>
      <c r="AC31" s="353"/>
      <c r="AD31" s="353"/>
      <c r="AE31" s="353"/>
      <c r="AF31" s="353"/>
      <c r="AG31" s="353">
        <f t="shared" si="2"/>
        <v>0</v>
      </c>
    </row>
    <row r="32" spans="2:33" ht="18" customHeight="1" x14ac:dyDescent="0.4">
      <c r="B32" s="56"/>
      <c r="C32" s="179"/>
      <c r="D32" s="397" t="s">
        <v>467</v>
      </c>
      <c r="E32" s="398"/>
      <c r="F32" s="398"/>
      <c r="G32" s="398"/>
      <c r="H32" s="398"/>
      <c r="I32" s="398"/>
      <c r="J32" s="398"/>
      <c r="K32" s="398"/>
      <c r="L32" s="353"/>
      <c r="M32" s="353"/>
      <c r="N32" s="353"/>
      <c r="O32" s="353"/>
      <c r="P32" s="353"/>
      <c r="Q32" s="353"/>
      <c r="R32" s="353"/>
      <c r="S32" s="353"/>
      <c r="T32" s="353"/>
      <c r="U32" s="353"/>
      <c r="V32" s="353"/>
      <c r="W32" s="353"/>
      <c r="X32" s="353"/>
      <c r="Y32" s="353"/>
      <c r="Z32" s="353"/>
      <c r="AA32" s="353"/>
      <c r="AB32" s="353"/>
      <c r="AC32" s="353"/>
      <c r="AD32" s="353"/>
      <c r="AE32" s="353"/>
      <c r="AF32" s="353"/>
      <c r="AG32" s="353">
        <f t="shared" si="2"/>
        <v>0</v>
      </c>
    </row>
    <row r="33" spans="2:57" ht="18" customHeight="1" x14ac:dyDescent="0.4">
      <c r="B33" s="56"/>
      <c r="C33" s="179"/>
      <c r="D33" s="397" t="s">
        <v>46</v>
      </c>
      <c r="E33" s="398"/>
      <c r="F33" s="24"/>
      <c r="G33" s="398"/>
      <c r="H33" s="398"/>
      <c r="I33" s="398"/>
      <c r="J33" s="398"/>
      <c r="K33" s="398"/>
      <c r="L33" s="353"/>
      <c r="M33" s="353"/>
      <c r="N33" s="353"/>
      <c r="O33" s="353"/>
      <c r="P33" s="353"/>
      <c r="Q33" s="353"/>
      <c r="R33" s="353"/>
      <c r="S33" s="353"/>
      <c r="T33" s="353"/>
      <c r="U33" s="353"/>
      <c r="V33" s="353"/>
      <c r="W33" s="353"/>
      <c r="X33" s="353"/>
      <c r="Y33" s="353"/>
      <c r="Z33" s="353"/>
      <c r="AA33" s="353"/>
      <c r="AB33" s="353"/>
      <c r="AC33" s="353"/>
      <c r="AD33" s="353"/>
      <c r="AE33" s="353"/>
      <c r="AF33" s="353"/>
      <c r="AG33" s="353">
        <f t="shared" si="2"/>
        <v>0</v>
      </c>
    </row>
    <row r="34" spans="2:57" s="103" customFormat="1" ht="18" customHeight="1" x14ac:dyDescent="0.4">
      <c r="B34" s="108" t="s">
        <v>461</v>
      </c>
      <c r="C34" s="109"/>
      <c r="D34" s="109"/>
      <c r="E34" s="109"/>
      <c r="F34" s="109"/>
      <c r="G34" s="109"/>
      <c r="H34" s="109"/>
      <c r="I34" s="109"/>
      <c r="J34" s="109"/>
      <c r="K34" s="109"/>
      <c r="L34" s="350">
        <f>SUM(L35:L36)</f>
        <v>0</v>
      </c>
      <c r="M34" s="350">
        <f>SUM(M35:M36)</f>
        <v>0</v>
      </c>
      <c r="N34" s="350">
        <f>SUM(N35:N36)</f>
        <v>0</v>
      </c>
      <c r="O34" s="350">
        <f t="shared" ref="O34:AF34" si="12">SUM(O35:O36)</f>
        <v>0</v>
      </c>
      <c r="P34" s="350">
        <f t="shared" si="12"/>
        <v>0</v>
      </c>
      <c r="Q34" s="350">
        <f t="shared" si="12"/>
        <v>0</v>
      </c>
      <c r="R34" s="350">
        <f t="shared" si="12"/>
        <v>0</v>
      </c>
      <c r="S34" s="350">
        <f t="shared" si="12"/>
        <v>0</v>
      </c>
      <c r="T34" s="350">
        <f t="shared" si="12"/>
        <v>0</v>
      </c>
      <c r="U34" s="350">
        <f t="shared" si="12"/>
        <v>0</v>
      </c>
      <c r="V34" s="350">
        <f t="shared" si="12"/>
        <v>0</v>
      </c>
      <c r="W34" s="350">
        <f t="shared" si="12"/>
        <v>0</v>
      </c>
      <c r="X34" s="350">
        <f t="shared" si="12"/>
        <v>0</v>
      </c>
      <c r="Y34" s="350">
        <f t="shared" si="12"/>
        <v>0</v>
      </c>
      <c r="Z34" s="350">
        <f t="shared" si="12"/>
        <v>0</v>
      </c>
      <c r="AA34" s="350">
        <f t="shared" si="12"/>
        <v>0</v>
      </c>
      <c r="AB34" s="350">
        <f t="shared" si="12"/>
        <v>0</v>
      </c>
      <c r="AC34" s="350">
        <f t="shared" si="12"/>
        <v>0</v>
      </c>
      <c r="AD34" s="350">
        <f t="shared" si="12"/>
        <v>0</v>
      </c>
      <c r="AE34" s="350">
        <f t="shared" si="12"/>
        <v>0</v>
      </c>
      <c r="AF34" s="350">
        <f t="shared" si="12"/>
        <v>0</v>
      </c>
      <c r="AG34" s="350">
        <f t="shared" si="2"/>
        <v>0</v>
      </c>
    </row>
    <row r="35" spans="2:57" s="103" customFormat="1" ht="18" customHeight="1" x14ac:dyDescent="0.4">
      <c r="B35" s="114"/>
      <c r="C35" s="148" t="s">
        <v>447</v>
      </c>
      <c r="D35" s="115"/>
      <c r="E35" s="115"/>
      <c r="F35" s="115"/>
      <c r="G35" s="115"/>
      <c r="H35" s="115"/>
      <c r="I35" s="115"/>
      <c r="J35" s="115"/>
      <c r="K35" s="115"/>
      <c r="L35" s="351">
        <f>SUM(L7,L16,L24)</f>
        <v>0</v>
      </c>
      <c r="M35" s="351">
        <f>SUM(M7,M16,M24)</f>
        <v>0</v>
      </c>
      <c r="N35" s="351">
        <f>SUM(N7,N16,N24)</f>
        <v>0</v>
      </c>
      <c r="O35" s="351">
        <f t="shared" ref="O35:AF35" si="13">SUM(O7,O16,O24)</f>
        <v>0</v>
      </c>
      <c r="P35" s="351">
        <f t="shared" si="13"/>
        <v>0</v>
      </c>
      <c r="Q35" s="351">
        <f t="shared" si="13"/>
        <v>0</v>
      </c>
      <c r="R35" s="351">
        <f t="shared" si="13"/>
        <v>0</v>
      </c>
      <c r="S35" s="351">
        <f t="shared" si="13"/>
        <v>0</v>
      </c>
      <c r="T35" s="351">
        <f t="shared" si="13"/>
        <v>0</v>
      </c>
      <c r="U35" s="351">
        <f t="shared" si="13"/>
        <v>0</v>
      </c>
      <c r="V35" s="351">
        <f t="shared" si="13"/>
        <v>0</v>
      </c>
      <c r="W35" s="351">
        <f t="shared" si="13"/>
        <v>0</v>
      </c>
      <c r="X35" s="351">
        <f t="shared" si="13"/>
        <v>0</v>
      </c>
      <c r="Y35" s="351">
        <f t="shared" si="13"/>
        <v>0</v>
      </c>
      <c r="Z35" s="351">
        <f t="shared" si="13"/>
        <v>0</v>
      </c>
      <c r="AA35" s="351">
        <f t="shared" si="13"/>
        <v>0</v>
      </c>
      <c r="AB35" s="351">
        <f t="shared" si="13"/>
        <v>0</v>
      </c>
      <c r="AC35" s="351">
        <f t="shared" si="13"/>
        <v>0</v>
      </c>
      <c r="AD35" s="351">
        <f t="shared" si="13"/>
        <v>0</v>
      </c>
      <c r="AE35" s="351">
        <f t="shared" si="13"/>
        <v>0</v>
      </c>
      <c r="AF35" s="351">
        <f t="shared" si="13"/>
        <v>0</v>
      </c>
      <c r="AG35" s="351">
        <f t="shared" si="2"/>
        <v>0</v>
      </c>
    </row>
    <row r="36" spans="2:57" s="103" customFormat="1" ht="18" customHeight="1" x14ac:dyDescent="0.4">
      <c r="B36" s="116"/>
      <c r="C36" s="321" t="s">
        <v>454</v>
      </c>
      <c r="D36" s="330"/>
      <c r="E36" s="330"/>
      <c r="F36" s="330"/>
      <c r="G36" s="330"/>
      <c r="H36" s="330"/>
      <c r="I36" s="330"/>
      <c r="J36" s="330"/>
      <c r="K36" s="330"/>
      <c r="L36" s="177">
        <f>SUM(L11,L19,L29)</f>
        <v>0</v>
      </c>
      <c r="M36" s="177">
        <f>SUM(M11,M19,M29)</f>
        <v>0</v>
      </c>
      <c r="N36" s="177">
        <f>SUM(N11,N19,N29)</f>
        <v>0</v>
      </c>
      <c r="O36" s="177">
        <f t="shared" ref="O36:AF36" si="14">SUM(O11,O19,O29)</f>
        <v>0</v>
      </c>
      <c r="P36" s="177">
        <f t="shared" si="14"/>
        <v>0</v>
      </c>
      <c r="Q36" s="177">
        <f t="shared" si="14"/>
        <v>0</v>
      </c>
      <c r="R36" s="177">
        <f t="shared" si="14"/>
        <v>0</v>
      </c>
      <c r="S36" s="177">
        <f t="shared" si="14"/>
        <v>0</v>
      </c>
      <c r="T36" s="177">
        <f t="shared" si="14"/>
        <v>0</v>
      </c>
      <c r="U36" s="177">
        <f t="shared" si="14"/>
        <v>0</v>
      </c>
      <c r="V36" s="177">
        <f t="shared" si="14"/>
        <v>0</v>
      </c>
      <c r="W36" s="177">
        <f t="shared" si="14"/>
        <v>0</v>
      </c>
      <c r="X36" s="177">
        <f t="shared" si="14"/>
        <v>0</v>
      </c>
      <c r="Y36" s="177">
        <f t="shared" si="14"/>
        <v>0</v>
      </c>
      <c r="Z36" s="177">
        <f t="shared" si="14"/>
        <v>0</v>
      </c>
      <c r="AA36" s="177">
        <f t="shared" si="14"/>
        <v>0</v>
      </c>
      <c r="AB36" s="177">
        <f t="shared" si="14"/>
        <v>0</v>
      </c>
      <c r="AC36" s="177">
        <f t="shared" si="14"/>
        <v>0</v>
      </c>
      <c r="AD36" s="177">
        <f t="shared" si="14"/>
        <v>0</v>
      </c>
      <c r="AE36" s="177">
        <f t="shared" si="14"/>
        <v>0</v>
      </c>
      <c r="AF36" s="177">
        <f t="shared" si="14"/>
        <v>0</v>
      </c>
      <c r="AG36" s="177">
        <f t="shared" si="2"/>
        <v>0</v>
      </c>
    </row>
    <row r="37" spans="2:57" s="103" customFormat="1" ht="18" customHeight="1" x14ac:dyDescent="0.4">
      <c r="B37" s="108" t="s">
        <v>47</v>
      </c>
      <c r="C37" s="109"/>
      <c r="D37" s="109"/>
      <c r="E37" s="109"/>
      <c r="F37" s="109"/>
      <c r="G37" s="109"/>
      <c r="H37" s="109"/>
      <c r="I37" s="109"/>
      <c r="J37" s="109"/>
      <c r="K37" s="109"/>
      <c r="L37" s="350">
        <f>SUM(L38:L39)</f>
        <v>0</v>
      </c>
      <c r="M37" s="350">
        <f>SUM(M38:M39)</f>
        <v>0</v>
      </c>
      <c r="N37" s="350">
        <f t="shared" ref="N37:AF37" si="15">SUM(N38:N39)</f>
        <v>0</v>
      </c>
      <c r="O37" s="350">
        <f t="shared" si="15"/>
        <v>0</v>
      </c>
      <c r="P37" s="350">
        <f t="shared" si="15"/>
        <v>0</v>
      </c>
      <c r="Q37" s="350">
        <f t="shared" si="15"/>
        <v>0</v>
      </c>
      <c r="R37" s="350">
        <f t="shared" si="15"/>
        <v>0</v>
      </c>
      <c r="S37" s="350">
        <f t="shared" si="15"/>
        <v>0</v>
      </c>
      <c r="T37" s="350">
        <f t="shared" si="15"/>
        <v>0</v>
      </c>
      <c r="U37" s="350">
        <f t="shared" si="15"/>
        <v>0</v>
      </c>
      <c r="V37" s="350">
        <f t="shared" si="15"/>
        <v>0</v>
      </c>
      <c r="W37" s="350">
        <f t="shared" si="15"/>
        <v>0</v>
      </c>
      <c r="X37" s="350">
        <f t="shared" si="15"/>
        <v>0</v>
      </c>
      <c r="Y37" s="350">
        <f t="shared" si="15"/>
        <v>0</v>
      </c>
      <c r="Z37" s="350">
        <f t="shared" si="15"/>
        <v>0</v>
      </c>
      <c r="AA37" s="350">
        <f t="shared" si="15"/>
        <v>0</v>
      </c>
      <c r="AB37" s="350">
        <f t="shared" si="15"/>
        <v>0</v>
      </c>
      <c r="AC37" s="350">
        <f t="shared" si="15"/>
        <v>0</v>
      </c>
      <c r="AD37" s="350">
        <f t="shared" si="15"/>
        <v>0</v>
      </c>
      <c r="AE37" s="350">
        <f t="shared" si="15"/>
        <v>0</v>
      </c>
      <c r="AF37" s="350">
        <f t="shared" si="15"/>
        <v>0</v>
      </c>
      <c r="AG37" s="350">
        <f t="shared" si="2"/>
        <v>0</v>
      </c>
    </row>
    <row r="38" spans="2:57" s="103" customFormat="1" ht="18" customHeight="1" x14ac:dyDescent="0.4">
      <c r="B38" s="114"/>
      <c r="C38" s="148" t="s">
        <v>447</v>
      </c>
      <c r="D38" s="115"/>
      <c r="E38" s="115"/>
      <c r="F38" s="115"/>
      <c r="G38" s="115"/>
      <c r="H38" s="115"/>
      <c r="I38" s="115"/>
      <c r="J38" s="115"/>
      <c r="K38" s="115"/>
      <c r="L38" s="351">
        <v>0</v>
      </c>
      <c r="M38" s="351">
        <f>L41</f>
        <v>0</v>
      </c>
      <c r="N38" s="351">
        <f>M41</f>
        <v>0</v>
      </c>
      <c r="O38" s="351">
        <f t="shared" ref="O38:AF38" si="16">N41</f>
        <v>0</v>
      </c>
      <c r="P38" s="351">
        <f t="shared" si="16"/>
        <v>0</v>
      </c>
      <c r="Q38" s="351">
        <f t="shared" si="16"/>
        <v>0</v>
      </c>
      <c r="R38" s="351">
        <f t="shared" si="16"/>
        <v>0</v>
      </c>
      <c r="S38" s="351">
        <f t="shared" si="16"/>
        <v>0</v>
      </c>
      <c r="T38" s="351">
        <f t="shared" si="16"/>
        <v>0</v>
      </c>
      <c r="U38" s="351">
        <f t="shared" si="16"/>
        <v>0</v>
      </c>
      <c r="V38" s="351">
        <f t="shared" si="16"/>
        <v>0</v>
      </c>
      <c r="W38" s="351">
        <f t="shared" si="16"/>
        <v>0</v>
      </c>
      <c r="X38" s="351">
        <f t="shared" si="16"/>
        <v>0</v>
      </c>
      <c r="Y38" s="351">
        <f t="shared" si="16"/>
        <v>0</v>
      </c>
      <c r="Z38" s="351">
        <f t="shared" si="16"/>
        <v>0</v>
      </c>
      <c r="AA38" s="351">
        <f t="shared" si="16"/>
        <v>0</v>
      </c>
      <c r="AB38" s="351">
        <f t="shared" si="16"/>
        <v>0</v>
      </c>
      <c r="AC38" s="351">
        <f t="shared" si="16"/>
        <v>0</v>
      </c>
      <c r="AD38" s="351">
        <f t="shared" si="16"/>
        <v>0</v>
      </c>
      <c r="AE38" s="351">
        <f t="shared" si="16"/>
        <v>0</v>
      </c>
      <c r="AF38" s="351">
        <f t="shared" si="16"/>
        <v>0</v>
      </c>
      <c r="AG38" s="351">
        <f t="shared" si="2"/>
        <v>0</v>
      </c>
    </row>
    <row r="39" spans="2:57" s="103" customFormat="1" ht="18" customHeight="1" x14ac:dyDescent="0.4">
      <c r="B39" s="116"/>
      <c r="C39" s="321" t="s">
        <v>454</v>
      </c>
      <c r="D39" s="330"/>
      <c r="E39" s="330"/>
      <c r="F39" s="330"/>
      <c r="G39" s="330"/>
      <c r="H39" s="330"/>
      <c r="I39" s="330"/>
      <c r="J39" s="330"/>
      <c r="K39" s="330"/>
      <c r="L39" s="177">
        <v>0</v>
      </c>
      <c r="M39" s="177">
        <f>L42</f>
        <v>0</v>
      </c>
      <c r="N39" s="177">
        <f>M42</f>
        <v>0</v>
      </c>
      <c r="O39" s="177">
        <f t="shared" ref="O39:AF39" si="17">N42</f>
        <v>0</v>
      </c>
      <c r="P39" s="177">
        <f t="shared" si="17"/>
        <v>0</v>
      </c>
      <c r="Q39" s="177">
        <f t="shared" si="17"/>
        <v>0</v>
      </c>
      <c r="R39" s="177">
        <f t="shared" si="17"/>
        <v>0</v>
      </c>
      <c r="S39" s="177">
        <f t="shared" si="17"/>
        <v>0</v>
      </c>
      <c r="T39" s="177">
        <f t="shared" si="17"/>
        <v>0</v>
      </c>
      <c r="U39" s="177">
        <f t="shared" si="17"/>
        <v>0</v>
      </c>
      <c r="V39" s="177">
        <f t="shared" si="17"/>
        <v>0</v>
      </c>
      <c r="W39" s="177">
        <f t="shared" si="17"/>
        <v>0</v>
      </c>
      <c r="X39" s="177">
        <f t="shared" si="17"/>
        <v>0</v>
      </c>
      <c r="Y39" s="177">
        <f t="shared" si="17"/>
        <v>0</v>
      </c>
      <c r="Z39" s="177">
        <f t="shared" si="17"/>
        <v>0</v>
      </c>
      <c r="AA39" s="177">
        <f t="shared" si="17"/>
        <v>0</v>
      </c>
      <c r="AB39" s="177">
        <f t="shared" si="17"/>
        <v>0</v>
      </c>
      <c r="AC39" s="177">
        <f t="shared" si="17"/>
        <v>0</v>
      </c>
      <c r="AD39" s="177">
        <f t="shared" si="17"/>
        <v>0</v>
      </c>
      <c r="AE39" s="177">
        <f t="shared" si="17"/>
        <v>0</v>
      </c>
      <c r="AF39" s="177">
        <f t="shared" si="17"/>
        <v>0</v>
      </c>
      <c r="AG39" s="177">
        <f t="shared" si="2"/>
        <v>0</v>
      </c>
    </row>
    <row r="40" spans="2:57" s="103" customFormat="1" ht="18" customHeight="1" x14ac:dyDescent="0.4">
      <c r="B40" s="108" t="s">
        <v>462</v>
      </c>
      <c r="C40" s="109"/>
      <c r="D40" s="109"/>
      <c r="E40" s="109"/>
      <c r="F40" s="109"/>
      <c r="G40" s="109"/>
      <c r="H40" s="109"/>
      <c r="I40" s="109"/>
      <c r="J40" s="109"/>
      <c r="K40" s="109"/>
      <c r="L40" s="350">
        <f>SUM(L41:L42)</f>
        <v>0</v>
      </c>
      <c r="M40" s="350">
        <f>SUM(M41:M42)</f>
        <v>0</v>
      </c>
      <c r="N40" s="350">
        <f t="shared" ref="N40:AF40" si="18">SUM(N41:N42)</f>
        <v>0</v>
      </c>
      <c r="O40" s="350">
        <f t="shared" si="18"/>
        <v>0</v>
      </c>
      <c r="P40" s="350">
        <f t="shared" si="18"/>
        <v>0</v>
      </c>
      <c r="Q40" s="350">
        <f t="shared" si="18"/>
        <v>0</v>
      </c>
      <c r="R40" s="350">
        <f t="shared" si="18"/>
        <v>0</v>
      </c>
      <c r="S40" s="350">
        <f t="shared" si="18"/>
        <v>0</v>
      </c>
      <c r="T40" s="350">
        <f t="shared" si="18"/>
        <v>0</v>
      </c>
      <c r="U40" s="350">
        <f t="shared" si="18"/>
        <v>0</v>
      </c>
      <c r="V40" s="350">
        <f t="shared" si="18"/>
        <v>0</v>
      </c>
      <c r="W40" s="350">
        <f t="shared" si="18"/>
        <v>0</v>
      </c>
      <c r="X40" s="350">
        <f t="shared" si="18"/>
        <v>0</v>
      </c>
      <c r="Y40" s="350">
        <f t="shared" si="18"/>
        <v>0</v>
      </c>
      <c r="Z40" s="350">
        <f t="shared" si="18"/>
        <v>0</v>
      </c>
      <c r="AA40" s="350">
        <f t="shared" si="18"/>
        <v>0</v>
      </c>
      <c r="AB40" s="350">
        <f t="shared" si="18"/>
        <v>0</v>
      </c>
      <c r="AC40" s="350">
        <f t="shared" si="18"/>
        <v>0</v>
      </c>
      <c r="AD40" s="350">
        <f t="shared" si="18"/>
        <v>0</v>
      </c>
      <c r="AE40" s="350">
        <f t="shared" si="18"/>
        <v>0</v>
      </c>
      <c r="AF40" s="350">
        <f t="shared" si="18"/>
        <v>0</v>
      </c>
      <c r="AG40" s="350">
        <f t="shared" si="2"/>
        <v>0</v>
      </c>
    </row>
    <row r="41" spans="2:57" s="103" customFormat="1" ht="18" customHeight="1" x14ac:dyDescent="0.4">
      <c r="B41" s="114"/>
      <c r="C41" s="148" t="s">
        <v>447</v>
      </c>
      <c r="D41" s="115"/>
      <c r="E41" s="115"/>
      <c r="F41" s="115"/>
      <c r="G41" s="115"/>
      <c r="H41" s="115"/>
      <c r="I41" s="115"/>
      <c r="J41" s="115"/>
      <c r="K41" s="115"/>
      <c r="L41" s="351">
        <f t="shared" ref="L41:N42" si="19">SUM(L35,L38)</f>
        <v>0</v>
      </c>
      <c r="M41" s="351">
        <f t="shared" si="19"/>
        <v>0</v>
      </c>
      <c r="N41" s="351">
        <f t="shared" si="19"/>
        <v>0</v>
      </c>
      <c r="O41" s="351">
        <f t="shared" ref="O41:AF41" si="20">SUM(O35,O38)</f>
        <v>0</v>
      </c>
      <c r="P41" s="351">
        <f t="shared" si="20"/>
        <v>0</v>
      </c>
      <c r="Q41" s="351">
        <f t="shared" si="20"/>
        <v>0</v>
      </c>
      <c r="R41" s="351">
        <f t="shared" si="20"/>
        <v>0</v>
      </c>
      <c r="S41" s="351">
        <f t="shared" si="20"/>
        <v>0</v>
      </c>
      <c r="T41" s="351">
        <f t="shared" si="20"/>
        <v>0</v>
      </c>
      <c r="U41" s="351">
        <f t="shared" si="20"/>
        <v>0</v>
      </c>
      <c r="V41" s="351">
        <f t="shared" si="20"/>
        <v>0</v>
      </c>
      <c r="W41" s="351">
        <f t="shared" si="20"/>
        <v>0</v>
      </c>
      <c r="X41" s="351">
        <f t="shared" si="20"/>
        <v>0</v>
      </c>
      <c r="Y41" s="351">
        <f t="shared" si="20"/>
        <v>0</v>
      </c>
      <c r="Z41" s="351">
        <f t="shared" si="20"/>
        <v>0</v>
      </c>
      <c r="AA41" s="351">
        <f t="shared" si="20"/>
        <v>0</v>
      </c>
      <c r="AB41" s="351">
        <f t="shared" si="20"/>
        <v>0</v>
      </c>
      <c r="AC41" s="351">
        <f t="shared" si="20"/>
        <v>0</v>
      </c>
      <c r="AD41" s="351">
        <f t="shared" si="20"/>
        <v>0</v>
      </c>
      <c r="AE41" s="351">
        <f t="shared" si="20"/>
        <v>0</v>
      </c>
      <c r="AF41" s="351">
        <f t="shared" si="20"/>
        <v>0</v>
      </c>
      <c r="AG41" s="351">
        <f t="shared" si="2"/>
        <v>0</v>
      </c>
    </row>
    <row r="42" spans="2:57" s="103" customFormat="1" ht="18" customHeight="1" x14ac:dyDescent="0.4">
      <c r="B42" s="119"/>
      <c r="C42" s="347" t="s">
        <v>454</v>
      </c>
      <c r="D42" s="348"/>
      <c r="E42" s="348"/>
      <c r="F42" s="348"/>
      <c r="G42" s="348"/>
      <c r="H42" s="348"/>
      <c r="I42" s="348"/>
      <c r="J42" s="348"/>
      <c r="K42" s="348"/>
      <c r="L42" s="177">
        <f t="shared" si="19"/>
        <v>0</v>
      </c>
      <c r="M42" s="177">
        <f t="shared" si="19"/>
        <v>0</v>
      </c>
      <c r="N42" s="177">
        <f t="shared" si="19"/>
        <v>0</v>
      </c>
      <c r="O42" s="177">
        <f t="shared" ref="O42:AF42" si="21">SUM(O36,O39)</f>
        <v>0</v>
      </c>
      <c r="P42" s="177">
        <f t="shared" si="21"/>
        <v>0</v>
      </c>
      <c r="Q42" s="177">
        <f t="shared" si="21"/>
        <v>0</v>
      </c>
      <c r="R42" s="177">
        <f t="shared" si="21"/>
        <v>0</v>
      </c>
      <c r="S42" s="177">
        <f t="shared" si="21"/>
        <v>0</v>
      </c>
      <c r="T42" s="177">
        <f t="shared" si="21"/>
        <v>0</v>
      </c>
      <c r="U42" s="177">
        <f t="shared" si="21"/>
        <v>0</v>
      </c>
      <c r="V42" s="177">
        <f t="shared" si="21"/>
        <v>0</v>
      </c>
      <c r="W42" s="177">
        <f t="shared" si="21"/>
        <v>0</v>
      </c>
      <c r="X42" s="177">
        <f t="shared" si="21"/>
        <v>0</v>
      </c>
      <c r="Y42" s="177">
        <f t="shared" si="21"/>
        <v>0</v>
      </c>
      <c r="Z42" s="177">
        <f t="shared" si="21"/>
        <v>0</v>
      </c>
      <c r="AA42" s="177">
        <f t="shared" si="21"/>
        <v>0</v>
      </c>
      <c r="AB42" s="177">
        <f t="shared" si="21"/>
        <v>0</v>
      </c>
      <c r="AC42" s="177">
        <f t="shared" si="21"/>
        <v>0</v>
      </c>
      <c r="AD42" s="177">
        <f t="shared" si="21"/>
        <v>0</v>
      </c>
      <c r="AE42" s="177">
        <f t="shared" si="21"/>
        <v>0</v>
      </c>
      <c r="AF42" s="177">
        <f t="shared" si="21"/>
        <v>0</v>
      </c>
      <c r="AG42" s="177">
        <f t="shared" si="2"/>
        <v>0</v>
      </c>
    </row>
    <row r="43" spans="2:57" ht="18" customHeight="1" x14ac:dyDescent="0.4">
      <c r="C43" s="19"/>
      <c r="D43" s="19"/>
      <c r="E43" s="19"/>
      <c r="F43" s="19"/>
      <c r="G43" s="19"/>
      <c r="H43" s="19"/>
      <c r="I43" s="19"/>
      <c r="J43" s="19"/>
      <c r="K43" s="19"/>
      <c r="L43" s="20"/>
      <c r="M43" s="19"/>
      <c r="N43" s="19"/>
      <c r="O43" s="19"/>
      <c r="P43" s="19"/>
      <c r="Q43" s="19"/>
    </row>
    <row r="44" spans="2:57" ht="18" customHeight="1" x14ac:dyDescent="0.4">
      <c r="B44" s="111" t="s">
        <v>780</v>
      </c>
      <c r="C44" s="11"/>
      <c r="D44" s="11"/>
      <c r="E44" s="11"/>
      <c r="F44" s="11"/>
      <c r="G44" s="11"/>
      <c r="H44" s="11"/>
      <c r="I44" s="37"/>
      <c r="J44" s="37"/>
      <c r="K44" s="37"/>
      <c r="L44" s="37"/>
    </row>
    <row r="45" spans="2:57" ht="18" customHeight="1" x14ac:dyDescent="0.4">
      <c r="B45" s="111" t="s">
        <v>781</v>
      </c>
      <c r="C45" s="11"/>
      <c r="D45" s="11"/>
      <c r="E45" s="11"/>
      <c r="F45" s="11"/>
      <c r="G45" s="11"/>
      <c r="H45" s="11"/>
      <c r="I45" s="37"/>
      <c r="J45" s="37"/>
      <c r="K45" s="37"/>
      <c r="L45" s="37"/>
    </row>
    <row r="46" spans="2:57" ht="18" customHeight="1" x14ac:dyDescent="0.4">
      <c r="B46" s="111" t="s">
        <v>782</v>
      </c>
      <c r="C46" s="11"/>
      <c r="D46" s="11"/>
      <c r="E46" s="11"/>
      <c r="F46" s="11"/>
      <c r="G46" s="11"/>
      <c r="H46" s="11"/>
      <c r="I46" s="37"/>
      <c r="J46" s="37"/>
      <c r="K46" s="37"/>
      <c r="L46" s="37"/>
    </row>
    <row r="47" spans="2:57" s="9" customFormat="1" ht="18" customHeight="1" x14ac:dyDescent="0.4">
      <c r="B47" s="111" t="s">
        <v>756</v>
      </c>
      <c r="C47" s="19"/>
      <c r="D47" s="19"/>
      <c r="E47" s="21"/>
      <c r="F47" s="21"/>
      <c r="G47" s="21"/>
      <c r="H47" s="21"/>
      <c r="I47" s="21"/>
      <c r="J47" s="21"/>
      <c r="K47" s="21"/>
      <c r="L47" s="21"/>
      <c r="M47" s="19"/>
      <c r="N47" s="19"/>
      <c r="O47" s="19"/>
      <c r="P47" s="20"/>
      <c r="Q47" s="20"/>
      <c r="R47" s="20"/>
      <c r="S47" s="20"/>
      <c r="T47" s="19"/>
      <c r="U47" s="19"/>
      <c r="V47" s="19"/>
      <c r="W47" s="19"/>
      <c r="X47" s="19"/>
      <c r="Y47" s="19"/>
      <c r="Z47" s="19"/>
      <c r="AA47" s="19"/>
      <c r="AB47" s="19"/>
      <c r="AC47" s="19"/>
      <c r="AD47" s="19"/>
      <c r="AE47" s="19"/>
      <c r="AF47" s="19"/>
      <c r="AG47" s="19"/>
      <c r="AH47" s="75"/>
      <c r="AI47" s="75"/>
      <c r="AJ47" s="75"/>
      <c r="AK47" s="75"/>
      <c r="AL47" s="75"/>
      <c r="AM47" s="75"/>
      <c r="AN47" s="75"/>
      <c r="AO47" s="75"/>
      <c r="BD47" s="72"/>
      <c r="BE47" s="72"/>
    </row>
    <row r="48" spans="2:57" ht="18" customHeight="1" x14ac:dyDescent="0.4">
      <c r="B48" s="111" t="s">
        <v>776</v>
      </c>
    </row>
    <row r="49" spans="2:41" ht="18" customHeight="1" x14ac:dyDescent="0.4">
      <c r="B49" s="75" t="s">
        <v>814</v>
      </c>
      <c r="R49" s="20"/>
      <c r="S49" s="20"/>
      <c r="T49" s="19"/>
      <c r="U49" s="19"/>
      <c r="V49" s="19"/>
      <c r="W49" s="19"/>
      <c r="X49" s="19"/>
      <c r="Y49" s="19"/>
      <c r="Z49" s="19"/>
      <c r="AA49" s="19"/>
      <c r="AB49" s="19"/>
      <c r="AC49" s="19"/>
      <c r="AD49" s="19"/>
      <c r="AE49" s="19"/>
      <c r="AF49" s="19"/>
      <c r="AG49" s="19"/>
    </row>
    <row r="51" spans="2:41" ht="18" customHeight="1" x14ac:dyDescent="0.4">
      <c r="B51" s="595" t="s">
        <v>815</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7"/>
    </row>
    <row r="52" spans="2:41" s="9" customFormat="1" ht="18" customHeight="1" x14ac:dyDescent="0.4">
      <c r="B52" s="598"/>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600"/>
      <c r="AH52" s="75"/>
      <c r="AI52" s="75"/>
      <c r="AJ52" s="75"/>
      <c r="AK52" s="75"/>
      <c r="AL52" s="75"/>
      <c r="AM52" s="75"/>
      <c r="AN52" s="75"/>
      <c r="AO52" s="75"/>
    </row>
    <row r="53" spans="2:41" s="9" customFormat="1" ht="18" customHeight="1" x14ac:dyDescent="0.4">
      <c r="B53" s="598"/>
      <c r="C53" s="599"/>
      <c r="D53" s="599"/>
      <c r="E53" s="599"/>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599"/>
      <c r="AG53" s="600"/>
      <c r="AH53" s="75"/>
      <c r="AI53" s="75"/>
      <c r="AJ53" s="75"/>
      <c r="AK53" s="75"/>
      <c r="AL53" s="75"/>
      <c r="AM53" s="75"/>
      <c r="AN53" s="75"/>
      <c r="AO53" s="75"/>
    </row>
    <row r="54" spans="2:41" s="9" customFormat="1" ht="18" customHeight="1" x14ac:dyDescent="0.4">
      <c r="B54" s="598"/>
      <c r="C54" s="599"/>
      <c r="D54" s="599"/>
      <c r="E54" s="599"/>
      <c r="F54" s="599"/>
      <c r="G54" s="599"/>
      <c r="H54" s="599"/>
      <c r="I54" s="599"/>
      <c r="J54" s="599"/>
      <c r="K54" s="599"/>
      <c r="L54" s="599"/>
      <c r="M54" s="599"/>
      <c r="N54" s="599"/>
      <c r="O54" s="599"/>
      <c r="P54" s="599"/>
      <c r="Q54" s="599"/>
      <c r="R54" s="599"/>
      <c r="S54" s="599"/>
      <c r="T54" s="599"/>
      <c r="U54" s="599"/>
      <c r="V54" s="599"/>
      <c r="W54" s="599"/>
      <c r="X54" s="599"/>
      <c r="Y54" s="599"/>
      <c r="Z54" s="599"/>
      <c r="AA54" s="599"/>
      <c r="AB54" s="599"/>
      <c r="AC54" s="599"/>
      <c r="AD54" s="599"/>
      <c r="AE54" s="599"/>
      <c r="AF54" s="599"/>
      <c r="AG54" s="600"/>
      <c r="AH54" s="75"/>
      <c r="AI54" s="75"/>
      <c r="AJ54" s="75"/>
      <c r="AK54" s="75"/>
      <c r="AL54" s="75"/>
      <c r="AM54" s="75"/>
      <c r="AN54" s="75"/>
      <c r="AO54" s="75"/>
    </row>
    <row r="55" spans="2:41" s="9" customFormat="1" ht="18" customHeight="1" x14ac:dyDescent="0.4">
      <c r="B55" s="598"/>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600"/>
      <c r="AH55" s="75"/>
      <c r="AI55" s="75"/>
      <c r="AJ55" s="75"/>
      <c r="AK55" s="75"/>
      <c r="AL55" s="75"/>
      <c r="AM55" s="75"/>
      <c r="AN55" s="75"/>
      <c r="AO55" s="75"/>
    </row>
    <row r="56" spans="2:41" s="9" customFormat="1" ht="18" customHeight="1" x14ac:dyDescent="0.4">
      <c r="B56" s="601"/>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3"/>
      <c r="AH56" s="75"/>
      <c r="AI56" s="75"/>
      <c r="AJ56" s="75"/>
      <c r="AK56" s="75"/>
      <c r="AL56" s="75"/>
      <c r="AM56" s="75"/>
      <c r="AN56" s="75"/>
      <c r="AO56" s="75"/>
    </row>
    <row r="58" spans="2:41" ht="18" customHeight="1" x14ac:dyDescent="0.4">
      <c r="R58" s="20"/>
      <c r="S58" s="20"/>
      <c r="T58" s="19"/>
      <c r="U58" s="19"/>
      <c r="V58" s="19"/>
      <c r="W58" s="19"/>
      <c r="X58" s="19"/>
      <c r="Y58" s="19"/>
      <c r="Z58" s="19"/>
      <c r="AA58" s="19"/>
      <c r="AB58" s="19"/>
      <c r="AC58" s="19"/>
      <c r="AD58" s="19"/>
      <c r="AE58" s="19"/>
      <c r="AF58" s="19"/>
      <c r="AG58" s="19"/>
    </row>
  </sheetData>
  <protectedRanges>
    <protectedRange sqref="L30:AG33 L25:AG28 L20:AG22 L12:AG14 L17:AG18 L8:AG10" name="範囲3"/>
  </protectedRanges>
  <mergeCells count="2">
    <mergeCell ref="AG4:AG5"/>
    <mergeCell ref="B51:AG56"/>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33"/>
  <sheetViews>
    <sheetView view="pageBreakPreview" zoomScale="85" zoomScaleNormal="40" zoomScaleSheetLayoutView="85" workbookViewId="0"/>
  </sheetViews>
  <sheetFormatPr defaultColWidth="9" defaultRowHeight="18" customHeight="1" x14ac:dyDescent="0.4"/>
  <cols>
    <col min="1" max="6" width="3.625" style="75" customWidth="1"/>
    <col min="7" max="11" width="16.25" style="75" customWidth="1"/>
    <col min="12" max="32" width="11.625" style="75" customWidth="1"/>
    <col min="33" max="33" width="12.5" style="75" customWidth="1"/>
    <col min="34" max="16384" width="9" style="75"/>
  </cols>
  <sheetData>
    <row r="1" spans="1:33" ht="18" customHeight="1" x14ac:dyDescent="0.4">
      <c r="A1" s="302" t="s">
        <v>712</v>
      </c>
      <c r="B1" s="1"/>
      <c r="C1" s="1"/>
      <c r="D1" s="1"/>
      <c r="E1" s="1"/>
      <c r="F1" s="1"/>
      <c r="G1" s="1"/>
      <c r="H1" s="1"/>
      <c r="I1" s="1"/>
      <c r="J1" s="2"/>
      <c r="K1" s="1"/>
    </row>
    <row r="2" spans="1:33" s="9" customFormat="1" ht="18" customHeight="1" x14ac:dyDescent="0.4">
      <c r="A2" s="238"/>
      <c r="B2" s="36"/>
      <c r="C2" s="238"/>
      <c r="D2" s="238"/>
      <c r="E2" s="238"/>
      <c r="F2" s="13"/>
      <c r="G2" s="13"/>
      <c r="H2" s="13"/>
      <c r="I2" s="75"/>
      <c r="J2" s="75"/>
      <c r="K2" s="432"/>
      <c r="L2" s="75" t="s">
        <v>633</v>
      </c>
      <c r="M2" s="39"/>
      <c r="N2" s="39"/>
      <c r="O2" s="39"/>
      <c r="P2" s="14"/>
      <c r="Q2" s="39"/>
      <c r="R2" s="39"/>
      <c r="S2" s="39"/>
      <c r="T2" s="39"/>
      <c r="U2" s="39"/>
      <c r="V2" s="39"/>
      <c r="W2" s="39"/>
      <c r="X2" s="39"/>
      <c r="Y2" s="39"/>
      <c r="Z2" s="39"/>
      <c r="AA2" s="39"/>
      <c r="AB2" s="39"/>
      <c r="AC2" s="39"/>
      <c r="AD2" s="39"/>
      <c r="AE2" s="39"/>
      <c r="AF2" s="39"/>
      <c r="AG2" s="39"/>
    </row>
    <row r="3" spans="1:33" s="9" customFormat="1" ht="18" customHeight="1" x14ac:dyDescent="0.4">
      <c r="B3" s="113" t="s">
        <v>713</v>
      </c>
      <c r="C3" s="75"/>
      <c r="D3" s="39"/>
      <c r="E3" s="39"/>
      <c r="F3" s="101"/>
      <c r="G3" s="101"/>
      <c r="H3" s="101"/>
      <c r="I3" s="101"/>
      <c r="J3" s="101"/>
      <c r="K3" s="101"/>
      <c r="L3" s="81"/>
      <c r="M3" s="81"/>
      <c r="N3" s="101"/>
      <c r="O3" s="101"/>
      <c r="P3" s="101"/>
      <c r="Q3" s="541"/>
      <c r="R3" s="39"/>
      <c r="S3" s="39"/>
      <c r="T3" s="39"/>
      <c r="U3" s="39"/>
      <c r="V3" s="39"/>
      <c r="W3" s="39"/>
      <c r="X3" s="39"/>
      <c r="Y3" s="39"/>
      <c r="Z3" s="39"/>
      <c r="AA3" s="39"/>
      <c r="AB3" s="39"/>
      <c r="AC3" s="39"/>
      <c r="AD3" s="39"/>
      <c r="AE3" s="39"/>
      <c r="AF3" s="445"/>
      <c r="AG3" s="445" t="s">
        <v>766</v>
      </c>
    </row>
    <row r="4" spans="1:33" ht="18" customHeight="1" x14ac:dyDescent="0.4">
      <c r="K4" s="415" t="s">
        <v>624</v>
      </c>
      <c r="L4" s="44">
        <v>2</v>
      </c>
      <c r="M4" s="44">
        <v>3</v>
      </c>
      <c r="N4" s="44">
        <v>4</v>
      </c>
      <c r="O4" s="44">
        <v>5</v>
      </c>
      <c r="P4" s="44">
        <v>6</v>
      </c>
      <c r="Q4" s="44">
        <v>7</v>
      </c>
      <c r="R4" s="44">
        <v>8</v>
      </c>
      <c r="S4" s="44">
        <v>9</v>
      </c>
      <c r="T4" s="44">
        <v>10</v>
      </c>
      <c r="U4" s="44">
        <v>11</v>
      </c>
      <c r="V4" s="44">
        <v>12</v>
      </c>
      <c r="W4" s="44">
        <v>13</v>
      </c>
      <c r="X4" s="44">
        <v>14</v>
      </c>
      <c r="Y4" s="44">
        <v>15</v>
      </c>
      <c r="Z4" s="44">
        <v>16</v>
      </c>
      <c r="AA4" s="44">
        <v>17</v>
      </c>
      <c r="AB4" s="44">
        <v>18</v>
      </c>
      <c r="AC4" s="44">
        <v>19</v>
      </c>
      <c r="AD4" s="44">
        <v>20</v>
      </c>
      <c r="AE4" s="44">
        <v>21</v>
      </c>
      <c r="AF4" s="44">
        <v>22</v>
      </c>
      <c r="AG4" s="593" t="s">
        <v>764</v>
      </c>
    </row>
    <row r="5" spans="1:33" s="4" customFormat="1" ht="18" customHeight="1" x14ac:dyDescent="0.4">
      <c r="A5" s="75"/>
      <c r="B5" s="113"/>
      <c r="C5" s="75"/>
      <c r="D5" s="75"/>
      <c r="E5" s="75"/>
      <c r="F5" s="75"/>
      <c r="G5" s="75"/>
      <c r="H5" s="75"/>
      <c r="I5" s="75"/>
      <c r="J5" s="75"/>
      <c r="K5" s="415" t="s">
        <v>691</v>
      </c>
      <c r="L5" s="102">
        <v>0</v>
      </c>
      <c r="M5" s="102">
        <v>1</v>
      </c>
      <c r="N5" s="102">
        <v>2</v>
      </c>
      <c r="O5" s="102">
        <v>3</v>
      </c>
      <c r="P5" s="102">
        <v>4</v>
      </c>
      <c r="Q5" s="102">
        <v>5</v>
      </c>
      <c r="R5" s="102">
        <v>6</v>
      </c>
      <c r="S5" s="102">
        <v>7</v>
      </c>
      <c r="T5" s="102">
        <v>8</v>
      </c>
      <c r="U5" s="102">
        <v>9</v>
      </c>
      <c r="V5" s="102">
        <v>10</v>
      </c>
      <c r="W5" s="102">
        <v>11</v>
      </c>
      <c r="X5" s="102">
        <v>12</v>
      </c>
      <c r="Y5" s="102">
        <v>13</v>
      </c>
      <c r="Z5" s="102">
        <v>14</v>
      </c>
      <c r="AA5" s="102">
        <v>15</v>
      </c>
      <c r="AB5" s="102">
        <v>16</v>
      </c>
      <c r="AC5" s="102">
        <v>17</v>
      </c>
      <c r="AD5" s="102">
        <v>18</v>
      </c>
      <c r="AE5" s="102">
        <v>19</v>
      </c>
      <c r="AF5" s="102">
        <v>20</v>
      </c>
      <c r="AG5" s="594"/>
    </row>
    <row r="6" spans="1:33" s="103" customFormat="1" ht="18" customHeight="1" x14ac:dyDescent="0.4">
      <c r="B6" s="108" t="s">
        <v>48</v>
      </c>
      <c r="C6" s="109"/>
      <c r="D6" s="109"/>
      <c r="E6" s="109"/>
      <c r="F6" s="109"/>
      <c r="G6" s="109"/>
      <c r="H6" s="109"/>
      <c r="I6" s="109"/>
      <c r="J6" s="109"/>
      <c r="K6" s="109"/>
      <c r="L6" s="350">
        <f t="shared" ref="L6:AF6" si="0">SUM(L7,L11)</f>
        <v>0</v>
      </c>
      <c r="M6" s="350">
        <f t="shared" si="0"/>
        <v>0</v>
      </c>
      <c r="N6" s="350">
        <f t="shared" si="0"/>
        <v>0</v>
      </c>
      <c r="O6" s="350">
        <f t="shared" si="0"/>
        <v>0</v>
      </c>
      <c r="P6" s="350">
        <f t="shared" si="0"/>
        <v>0</v>
      </c>
      <c r="Q6" s="350">
        <f t="shared" si="0"/>
        <v>0</v>
      </c>
      <c r="R6" s="350">
        <f t="shared" si="0"/>
        <v>0</v>
      </c>
      <c r="S6" s="350">
        <f t="shared" si="0"/>
        <v>0</v>
      </c>
      <c r="T6" s="350">
        <f t="shared" si="0"/>
        <v>0</v>
      </c>
      <c r="U6" s="350">
        <f t="shared" si="0"/>
        <v>0</v>
      </c>
      <c r="V6" s="350">
        <f t="shared" si="0"/>
        <v>0</v>
      </c>
      <c r="W6" s="350">
        <f t="shared" si="0"/>
        <v>0</v>
      </c>
      <c r="X6" s="350">
        <f t="shared" si="0"/>
        <v>0</v>
      </c>
      <c r="Y6" s="350">
        <f t="shared" si="0"/>
        <v>0</v>
      </c>
      <c r="Z6" s="350">
        <f t="shared" si="0"/>
        <v>0</v>
      </c>
      <c r="AA6" s="350">
        <f t="shared" si="0"/>
        <v>0</v>
      </c>
      <c r="AB6" s="350">
        <f t="shared" si="0"/>
        <v>0</v>
      </c>
      <c r="AC6" s="350">
        <f t="shared" si="0"/>
        <v>0</v>
      </c>
      <c r="AD6" s="350">
        <f t="shared" si="0"/>
        <v>0</v>
      </c>
      <c r="AE6" s="350">
        <f t="shared" si="0"/>
        <v>0</v>
      </c>
      <c r="AF6" s="350">
        <f t="shared" si="0"/>
        <v>0</v>
      </c>
      <c r="AG6" s="350">
        <f>SUM(M6:AF6)</f>
        <v>0</v>
      </c>
    </row>
    <row r="7" spans="1:33" s="103" customFormat="1" ht="18" customHeight="1" x14ac:dyDescent="0.4">
      <c r="B7" s="114"/>
      <c r="C7" s="148" t="s">
        <v>447</v>
      </c>
      <c r="D7" s="115"/>
      <c r="E7" s="115"/>
      <c r="F7" s="115"/>
      <c r="G7" s="115"/>
      <c r="H7" s="115"/>
      <c r="I7" s="115"/>
      <c r="J7" s="115"/>
      <c r="K7" s="115"/>
      <c r="L7" s="540"/>
      <c r="M7" s="351">
        <f>M8</f>
        <v>0</v>
      </c>
      <c r="N7" s="351">
        <f t="shared" ref="N7:AF7" si="1">N8</f>
        <v>0</v>
      </c>
      <c r="O7" s="351">
        <f t="shared" si="1"/>
        <v>0</v>
      </c>
      <c r="P7" s="351">
        <f t="shared" si="1"/>
        <v>0</v>
      </c>
      <c r="Q7" s="351">
        <f t="shared" si="1"/>
        <v>0</v>
      </c>
      <c r="R7" s="351">
        <f t="shared" si="1"/>
        <v>0</v>
      </c>
      <c r="S7" s="351">
        <f t="shared" si="1"/>
        <v>0</v>
      </c>
      <c r="T7" s="351">
        <f t="shared" si="1"/>
        <v>0</v>
      </c>
      <c r="U7" s="351">
        <f t="shared" si="1"/>
        <v>0</v>
      </c>
      <c r="V7" s="351">
        <f t="shared" si="1"/>
        <v>0</v>
      </c>
      <c r="W7" s="351">
        <f t="shared" si="1"/>
        <v>0</v>
      </c>
      <c r="X7" s="351">
        <f t="shared" si="1"/>
        <v>0</v>
      </c>
      <c r="Y7" s="351">
        <f t="shared" si="1"/>
        <v>0</v>
      </c>
      <c r="Z7" s="351">
        <f t="shared" si="1"/>
        <v>0</v>
      </c>
      <c r="AA7" s="351">
        <f t="shared" si="1"/>
        <v>0</v>
      </c>
      <c r="AB7" s="351">
        <f t="shared" si="1"/>
        <v>0</v>
      </c>
      <c r="AC7" s="351">
        <f t="shared" si="1"/>
        <v>0</v>
      </c>
      <c r="AD7" s="351">
        <f t="shared" si="1"/>
        <v>0</v>
      </c>
      <c r="AE7" s="351">
        <f t="shared" si="1"/>
        <v>0</v>
      </c>
      <c r="AF7" s="351">
        <f t="shared" si="1"/>
        <v>0</v>
      </c>
      <c r="AG7" s="351">
        <f t="shared" ref="AG7:AG27" si="2">SUM(M7:AF7)</f>
        <v>0</v>
      </c>
    </row>
    <row r="8" spans="1:33" s="103" customFormat="1" ht="18" customHeight="1" x14ac:dyDescent="0.4">
      <c r="B8" s="114"/>
      <c r="C8" s="542"/>
      <c r="D8" s="120" t="s">
        <v>463</v>
      </c>
      <c r="E8" s="121"/>
      <c r="F8" s="121"/>
      <c r="G8" s="121"/>
      <c r="H8" s="121"/>
      <c r="I8" s="121"/>
      <c r="J8" s="121"/>
      <c r="K8" s="121"/>
      <c r="L8" s="539"/>
      <c r="M8" s="352">
        <f t="shared" ref="M8:AF8" si="3">SUM(M9:M10)</f>
        <v>0</v>
      </c>
      <c r="N8" s="352">
        <f t="shared" si="3"/>
        <v>0</v>
      </c>
      <c r="O8" s="352">
        <f t="shared" si="3"/>
        <v>0</v>
      </c>
      <c r="P8" s="352">
        <f t="shared" si="3"/>
        <v>0</v>
      </c>
      <c r="Q8" s="352">
        <f t="shared" si="3"/>
        <v>0</v>
      </c>
      <c r="R8" s="352">
        <f t="shared" si="3"/>
        <v>0</v>
      </c>
      <c r="S8" s="352">
        <f t="shared" si="3"/>
        <v>0</v>
      </c>
      <c r="T8" s="352">
        <f t="shared" si="3"/>
        <v>0</v>
      </c>
      <c r="U8" s="352">
        <f t="shared" si="3"/>
        <v>0</v>
      </c>
      <c r="V8" s="352">
        <f t="shared" si="3"/>
        <v>0</v>
      </c>
      <c r="W8" s="352">
        <f t="shared" si="3"/>
        <v>0</v>
      </c>
      <c r="X8" s="352">
        <f t="shared" si="3"/>
        <v>0</v>
      </c>
      <c r="Y8" s="352">
        <f t="shared" si="3"/>
        <v>0</v>
      </c>
      <c r="Z8" s="352">
        <f t="shared" si="3"/>
        <v>0</v>
      </c>
      <c r="AA8" s="352">
        <f t="shared" si="3"/>
        <v>0</v>
      </c>
      <c r="AB8" s="352">
        <f t="shared" si="3"/>
        <v>0</v>
      </c>
      <c r="AC8" s="352">
        <f t="shared" si="3"/>
        <v>0</v>
      </c>
      <c r="AD8" s="352">
        <f t="shared" si="3"/>
        <v>0</v>
      </c>
      <c r="AE8" s="352">
        <f t="shared" si="3"/>
        <v>0</v>
      </c>
      <c r="AF8" s="352">
        <f t="shared" si="3"/>
        <v>0</v>
      </c>
      <c r="AG8" s="352">
        <f t="shared" si="2"/>
        <v>0</v>
      </c>
    </row>
    <row r="9" spans="1:33" ht="18" customHeight="1" x14ac:dyDescent="0.4">
      <c r="B9" s="56"/>
      <c r="C9" s="77"/>
      <c r="D9" s="80"/>
      <c r="E9" s="397" t="s">
        <v>464</v>
      </c>
      <c r="F9" s="398"/>
      <c r="G9" s="398"/>
      <c r="H9" s="398"/>
      <c r="I9" s="398"/>
      <c r="J9" s="398"/>
      <c r="K9" s="398"/>
      <c r="L9" s="353"/>
      <c r="M9" s="353"/>
      <c r="N9" s="353"/>
      <c r="O9" s="353"/>
      <c r="P9" s="353"/>
      <c r="Q9" s="353"/>
      <c r="R9" s="353"/>
      <c r="S9" s="353"/>
      <c r="T9" s="353"/>
      <c r="U9" s="353"/>
      <c r="V9" s="353"/>
      <c r="W9" s="353"/>
      <c r="X9" s="353"/>
      <c r="Y9" s="353"/>
      <c r="Z9" s="353"/>
      <c r="AA9" s="353"/>
      <c r="AB9" s="353"/>
      <c r="AC9" s="353"/>
      <c r="AD9" s="353"/>
      <c r="AE9" s="353"/>
      <c r="AF9" s="353"/>
      <c r="AG9" s="353">
        <f t="shared" si="2"/>
        <v>0</v>
      </c>
    </row>
    <row r="10" spans="1:33" ht="18" customHeight="1" x14ac:dyDescent="0.4">
      <c r="B10" s="56"/>
      <c r="C10" s="77"/>
      <c r="D10" s="80"/>
      <c r="E10" s="415" t="s">
        <v>747</v>
      </c>
      <c r="F10" s="18"/>
      <c r="G10" s="82"/>
      <c r="H10" s="82"/>
      <c r="I10" s="82"/>
      <c r="J10" s="82"/>
      <c r="K10" s="82"/>
      <c r="L10" s="353"/>
      <c r="M10" s="353"/>
      <c r="N10" s="353"/>
      <c r="O10" s="353"/>
      <c r="P10" s="353"/>
      <c r="Q10" s="353"/>
      <c r="R10" s="353"/>
      <c r="S10" s="354"/>
      <c r="T10" s="354"/>
      <c r="U10" s="354"/>
      <c r="V10" s="354"/>
      <c r="W10" s="354"/>
      <c r="X10" s="354"/>
      <c r="Y10" s="354"/>
      <c r="Z10" s="354"/>
      <c r="AA10" s="354"/>
      <c r="AB10" s="354"/>
      <c r="AC10" s="354"/>
      <c r="AD10" s="354"/>
      <c r="AE10" s="354"/>
      <c r="AF10" s="354"/>
      <c r="AG10" s="354">
        <f t="shared" si="2"/>
        <v>0</v>
      </c>
    </row>
    <row r="11" spans="1:33" s="103" customFormat="1" ht="18" customHeight="1" x14ac:dyDescent="0.4">
      <c r="B11" s="116"/>
      <c r="C11" s="321" t="s">
        <v>454</v>
      </c>
      <c r="D11" s="330"/>
      <c r="E11" s="330"/>
      <c r="F11" s="330"/>
      <c r="G11" s="330"/>
      <c r="H11" s="330"/>
      <c r="I11" s="330"/>
      <c r="J11" s="330"/>
      <c r="K11" s="330"/>
      <c r="L11" s="177">
        <f t="shared" ref="L11:AF11" si="4">L12</f>
        <v>0</v>
      </c>
      <c r="M11" s="177">
        <f t="shared" si="4"/>
        <v>0</v>
      </c>
      <c r="N11" s="177">
        <f t="shared" si="4"/>
        <v>0</v>
      </c>
      <c r="O11" s="177">
        <f t="shared" si="4"/>
        <v>0</v>
      </c>
      <c r="P11" s="177">
        <f t="shared" si="4"/>
        <v>0</v>
      </c>
      <c r="Q11" s="177">
        <f t="shared" si="4"/>
        <v>0</v>
      </c>
      <c r="R11" s="177">
        <f t="shared" si="4"/>
        <v>0</v>
      </c>
      <c r="S11" s="177">
        <f t="shared" si="4"/>
        <v>0</v>
      </c>
      <c r="T11" s="177">
        <f t="shared" si="4"/>
        <v>0</v>
      </c>
      <c r="U11" s="177">
        <f t="shared" si="4"/>
        <v>0</v>
      </c>
      <c r="V11" s="177">
        <f t="shared" si="4"/>
        <v>0</v>
      </c>
      <c r="W11" s="177">
        <f t="shared" si="4"/>
        <v>0</v>
      </c>
      <c r="X11" s="177">
        <f t="shared" si="4"/>
        <v>0</v>
      </c>
      <c r="Y11" s="177">
        <f t="shared" si="4"/>
        <v>0</v>
      </c>
      <c r="Z11" s="177">
        <f t="shared" si="4"/>
        <v>0</v>
      </c>
      <c r="AA11" s="177">
        <f t="shared" si="4"/>
        <v>0</v>
      </c>
      <c r="AB11" s="177">
        <f t="shared" si="4"/>
        <v>0</v>
      </c>
      <c r="AC11" s="177">
        <f t="shared" si="4"/>
        <v>0</v>
      </c>
      <c r="AD11" s="177">
        <f t="shared" si="4"/>
        <v>0</v>
      </c>
      <c r="AE11" s="177">
        <f t="shared" si="4"/>
        <v>0</v>
      </c>
      <c r="AF11" s="177">
        <f t="shared" si="4"/>
        <v>0</v>
      </c>
      <c r="AG11" s="177">
        <f t="shared" si="2"/>
        <v>0</v>
      </c>
    </row>
    <row r="12" spans="1:33" s="103" customFormat="1" ht="18" customHeight="1" x14ac:dyDescent="0.4">
      <c r="B12" s="114"/>
      <c r="C12" s="543"/>
      <c r="D12" s="120" t="s">
        <v>463</v>
      </c>
      <c r="E12" s="121"/>
      <c r="F12" s="121"/>
      <c r="G12" s="121"/>
      <c r="H12" s="121"/>
      <c r="I12" s="121"/>
      <c r="J12" s="121"/>
      <c r="K12" s="121"/>
      <c r="L12" s="352">
        <f t="shared" ref="L12:AF12" si="5">SUM(L13:L14)</f>
        <v>0</v>
      </c>
      <c r="M12" s="352">
        <f t="shared" si="5"/>
        <v>0</v>
      </c>
      <c r="N12" s="352">
        <f t="shared" si="5"/>
        <v>0</v>
      </c>
      <c r="O12" s="352">
        <f t="shared" si="5"/>
        <v>0</v>
      </c>
      <c r="P12" s="352">
        <f t="shared" si="5"/>
        <v>0</v>
      </c>
      <c r="Q12" s="352">
        <f t="shared" si="5"/>
        <v>0</v>
      </c>
      <c r="R12" s="352">
        <f t="shared" si="5"/>
        <v>0</v>
      </c>
      <c r="S12" s="352">
        <f t="shared" si="5"/>
        <v>0</v>
      </c>
      <c r="T12" s="352">
        <f t="shared" si="5"/>
        <v>0</v>
      </c>
      <c r="U12" s="352">
        <f t="shared" si="5"/>
        <v>0</v>
      </c>
      <c r="V12" s="352">
        <f t="shared" si="5"/>
        <v>0</v>
      </c>
      <c r="W12" s="352">
        <f t="shared" si="5"/>
        <v>0</v>
      </c>
      <c r="X12" s="352">
        <f t="shared" si="5"/>
        <v>0</v>
      </c>
      <c r="Y12" s="352">
        <f t="shared" si="5"/>
        <v>0</v>
      </c>
      <c r="Z12" s="352">
        <f t="shared" si="5"/>
        <v>0</v>
      </c>
      <c r="AA12" s="352">
        <f t="shared" si="5"/>
        <v>0</v>
      </c>
      <c r="AB12" s="352">
        <f t="shared" si="5"/>
        <v>0</v>
      </c>
      <c r="AC12" s="352">
        <f t="shared" si="5"/>
        <v>0</v>
      </c>
      <c r="AD12" s="352">
        <f t="shared" si="5"/>
        <v>0</v>
      </c>
      <c r="AE12" s="352">
        <f t="shared" si="5"/>
        <v>0</v>
      </c>
      <c r="AF12" s="352">
        <f t="shared" si="5"/>
        <v>0</v>
      </c>
      <c r="AG12" s="352">
        <f t="shared" si="2"/>
        <v>0</v>
      </c>
    </row>
    <row r="13" spans="1:33" ht="18" customHeight="1" x14ac:dyDescent="0.4">
      <c r="B13" s="56"/>
      <c r="C13" s="179"/>
      <c r="D13" s="80"/>
      <c r="E13" s="397" t="s">
        <v>464</v>
      </c>
      <c r="F13" s="398"/>
      <c r="G13" s="79"/>
      <c r="H13" s="79"/>
      <c r="I13" s="79"/>
      <c r="J13" s="79"/>
      <c r="K13" s="79"/>
      <c r="L13" s="353"/>
      <c r="M13" s="353"/>
      <c r="N13" s="353"/>
      <c r="O13" s="353"/>
      <c r="P13" s="353"/>
      <c r="Q13" s="353"/>
      <c r="R13" s="353"/>
      <c r="S13" s="353"/>
      <c r="T13" s="353"/>
      <c r="U13" s="353"/>
      <c r="V13" s="353"/>
      <c r="W13" s="353"/>
      <c r="X13" s="353"/>
      <c r="Y13" s="353"/>
      <c r="Z13" s="353"/>
      <c r="AA13" s="353"/>
      <c r="AB13" s="353"/>
      <c r="AC13" s="353"/>
      <c r="AD13" s="353"/>
      <c r="AE13" s="353"/>
      <c r="AF13" s="353"/>
      <c r="AG13" s="353">
        <f t="shared" si="2"/>
        <v>0</v>
      </c>
    </row>
    <row r="14" spans="1:33" ht="18" customHeight="1" x14ac:dyDescent="0.4">
      <c r="B14" s="56"/>
      <c r="C14" s="179"/>
      <c r="D14" s="80"/>
      <c r="E14" s="415" t="s">
        <v>747</v>
      </c>
      <c r="F14" s="82"/>
      <c r="G14" s="79"/>
      <c r="H14" s="79"/>
      <c r="I14" s="79"/>
      <c r="J14" s="79"/>
      <c r="K14" s="79"/>
      <c r="L14" s="353"/>
      <c r="M14" s="353"/>
      <c r="N14" s="353"/>
      <c r="O14" s="353"/>
      <c r="P14" s="353"/>
      <c r="Q14" s="353"/>
      <c r="R14" s="353"/>
      <c r="S14" s="353"/>
      <c r="T14" s="353"/>
      <c r="U14" s="353"/>
      <c r="V14" s="353"/>
      <c r="W14" s="353"/>
      <c r="X14" s="353"/>
      <c r="Y14" s="353"/>
      <c r="Z14" s="353"/>
      <c r="AA14" s="353"/>
      <c r="AB14" s="353"/>
      <c r="AC14" s="353"/>
      <c r="AD14" s="353"/>
      <c r="AE14" s="353"/>
      <c r="AF14" s="353"/>
      <c r="AG14" s="353">
        <f t="shared" si="2"/>
        <v>0</v>
      </c>
    </row>
    <row r="15" spans="1:33" s="103" customFormat="1" ht="18" customHeight="1" x14ac:dyDescent="0.4">
      <c r="B15" s="108" t="s">
        <v>49</v>
      </c>
      <c r="C15" s="109"/>
      <c r="D15" s="109"/>
      <c r="E15" s="109"/>
      <c r="F15" s="109"/>
      <c r="G15" s="109"/>
      <c r="H15" s="109"/>
      <c r="I15" s="109"/>
      <c r="J15" s="109"/>
      <c r="K15" s="109"/>
      <c r="L15" s="350">
        <f t="shared" ref="L15:AF15" si="6">SUM(L16,L22)</f>
        <v>0</v>
      </c>
      <c r="M15" s="350">
        <f t="shared" si="6"/>
        <v>0</v>
      </c>
      <c r="N15" s="350">
        <f t="shared" si="6"/>
        <v>0</v>
      </c>
      <c r="O15" s="350">
        <f t="shared" si="6"/>
        <v>0</v>
      </c>
      <c r="P15" s="350">
        <f t="shared" si="6"/>
        <v>0</v>
      </c>
      <c r="Q15" s="350">
        <f t="shared" si="6"/>
        <v>0</v>
      </c>
      <c r="R15" s="350">
        <f t="shared" si="6"/>
        <v>0</v>
      </c>
      <c r="S15" s="350">
        <f t="shared" si="6"/>
        <v>0</v>
      </c>
      <c r="T15" s="350">
        <f t="shared" si="6"/>
        <v>0</v>
      </c>
      <c r="U15" s="350">
        <f t="shared" si="6"/>
        <v>0</v>
      </c>
      <c r="V15" s="350">
        <f t="shared" si="6"/>
        <v>0</v>
      </c>
      <c r="W15" s="350">
        <f t="shared" si="6"/>
        <v>0</v>
      </c>
      <c r="X15" s="350">
        <f t="shared" si="6"/>
        <v>0</v>
      </c>
      <c r="Y15" s="350">
        <f t="shared" si="6"/>
        <v>0</v>
      </c>
      <c r="Z15" s="350">
        <f t="shared" si="6"/>
        <v>0</v>
      </c>
      <c r="AA15" s="350">
        <f t="shared" si="6"/>
        <v>0</v>
      </c>
      <c r="AB15" s="350">
        <f t="shared" si="6"/>
        <v>0</v>
      </c>
      <c r="AC15" s="350">
        <f t="shared" si="6"/>
        <v>0</v>
      </c>
      <c r="AD15" s="350">
        <f t="shared" si="6"/>
        <v>0</v>
      </c>
      <c r="AE15" s="350">
        <f t="shared" si="6"/>
        <v>0</v>
      </c>
      <c r="AF15" s="350">
        <f t="shared" si="6"/>
        <v>0</v>
      </c>
      <c r="AG15" s="350">
        <f t="shared" si="2"/>
        <v>0</v>
      </c>
    </row>
    <row r="16" spans="1:33" s="103" customFormat="1" ht="18" customHeight="1" x14ac:dyDescent="0.4">
      <c r="B16" s="114"/>
      <c r="C16" s="148" t="s">
        <v>447</v>
      </c>
      <c r="D16" s="115"/>
      <c r="E16" s="115"/>
      <c r="F16" s="115"/>
      <c r="G16" s="115"/>
      <c r="H16" s="115"/>
      <c r="I16" s="115"/>
      <c r="J16" s="115"/>
      <c r="K16" s="115"/>
      <c r="L16" s="351">
        <f>SUM(L17,L19)</f>
        <v>0</v>
      </c>
      <c r="M16" s="351">
        <f>SUM(M17,M19)</f>
        <v>0</v>
      </c>
      <c r="N16" s="351">
        <f t="shared" ref="N16:AF16" si="7">SUM(N17,N19)</f>
        <v>0</v>
      </c>
      <c r="O16" s="351">
        <f t="shared" si="7"/>
        <v>0</v>
      </c>
      <c r="P16" s="351">
        <f t="shared" si="7"/>
        <v>0</v>
      </c>
      <c r="Q16" s="351">
        <f t="shared" si="7"/>
        <v>0</v>
      </c>
      <c r="R16" s="351">
        <f t="shared" si="7"/>
        <v>0</v>
      </c>
      <c r="S16" s="351">
        <f t="shared" si="7"/>
        <v>0</v>
      </c>
      <c r="T16" s="351">
        <f t="shared" si="7"/>
        <v>0</v>
      </c>
      <c r="U16" s="351">
        <f t="shared" si="7"/>
        <v>0</v>
      </c>
      <c r="V16" s="351">
        <f t="shared" si="7"/>
        <v>0</v>
      </c>
      <c r="W16" s="351">
        <f t="shared" si="7"/>
        <v>0</v>
      </c>
      <c r="X16" s="351">
        <f t="shared" si="7"/>
        <v>0</v>
      </c>
      <c r="Y16" s="351">
        <f t="shared" si="7"/>
        <v>0</v>
      </c>
      <c r="Z16" s="351">
        <f t="shared" si="7"/>
        <v>0</v>
      </c>
      <c r="AA16" s="351">
        <f t="shared" si="7"/>
        <v>0</v>
      </c>
      <c r="AB16" s="351">
        <f t="shared" si="7"/>
        <v>0</v>
      </c>
      <c r="AC16" s="351">
        <f t="shared" si="7"/>
        <v>0</v>
      </c>
      <c r="AD16" s="351">
        <f t="shared" si="7"/>
        <v>0</v>
      </c>
      <c r="AE16" s="351">
        <f t="shared" si="7"/>
        <v>0</v>
      </c>
      <c r="AF16" s="351">
        <f t="shared" si="7"/>
        <v>0</v>
      </c>
      <c r="AG16" s="351">
        <f t="shared" si="2"/>
        <v>0</v>
      </c>
    </row>
    <row r="17" spans="2:33" s="103" customFormat="1" ht="18" customHeight="1" x14ac:dyDescent="0.4">
      <c r="B17" s="114"/>
      <c r="C17" s="542"/>
      <c r="D17" s="104" t="s">
        <v>50</v>
      </c>
      <c r="E17" s="122"/>
      <c r="F17" s="121"/>
      <c r="G17" s="121"/>
      <c r="H17" s="121"/>
      <c r="I17" s="121"/>
      <c r="J17" s="121"/>
      <c r="K17" s="121"/>
      <c r="L17" s="352">
        <f>SUM(L18)</f>
        <v>0</v>
      </c>
      <c r="M17" s="352">
        <f>SUM(M18)</f>
        <v>0</v>
      </c>
      <c r="N17" s="352">
        <f t="shared" ref="N17:AF17" si="8">SUM(N18)</f>
        <v>0</v>
      </c>
      <c r="O17" s="352">
        <f t="shared" si="8"/>
        <v>0</v>
      </c>
      <c r="P17" s="352">
        <f t="shared" si="8"/>
        <v>0</v>
      </c>
      <c r="Q17" s="352">
        <f t="shared" si="8"/>
        <v>0</v>
      </c>
      <c r="R17" s="352">
        <f t="shared" si="8"/>
        <v>0</v>
      </c>
      <c r="S17" s="352">
        <f t="shared" si="8"/>
        <v>0</v>
      </c>
      <c r="T17" s="352">
        <f t="shared" si="8"/>
        <v>0</v>
      </c>
      <c r="U17" s="352">
        <f t="shared" si="8"/>
        <v>0</v>
      </c>
      <c r="V17" s="352">
        <f t="shared" si="8"/>
        <v>0</v>
      </c>
      <c r="W17" s="352">
        <f t="shared" si="8"/>
        <v>0</v>
      </c>
      <c r="X17" s="352">
        <f t="shared" si="8"/>
        <v>0</v>
      </c>
      <c r="Y17" s="352">
        <f t="shared" si="8"/>
        <v>0</v>
      </c>
      <c r="Z17" s="352">
        <f t="shared" si="8"/>
        <v>0</v>
      </c>
      <c r="AA17" s="352">
        <f t="shared" si="8"/>
        <v>0</v>
      </c>
      <c r="AB17" s="352">
        <f t="shared" si="8"/>
        <v>0</v>
      </c>
      <c r="AC17" s="352">
        <f t="shared" si="8"/>
        <v>0</v>
      </c>
      <c r="AD17" s="352">
        <f t="shared" si="8"/>
        <v>0</v>
      </c>
      <c r="AE17" s="352">
        <f t="shared" si="8"/>
        <v>0</v>
      </c>
      <c r="AF17" s="352">
        <f t="shared" si="8"/>
        <v>0</v>
      </c>
      <c r="AG17" s="352">
        <f t="shared" si="2"/>
        <v>0</v>
      </c>
    </row>
    <row r="18" spans="2:33" ht="18" customHeight="1" x14ac:dyDescent="0.4">
      <c r="B18" s="56"/>
      <c r="C18" s="77"/>
      <c r="D18" s="30"/>
      <c r="E18" s="67" t="s">
        <v>54</v>
      </c>
      <c r="F18" s="79"/>
      <c r="G18" s="79"/>
      <c r="H18" s="79"/>
      <c r="I18" s="79"/>
      <c r="J18" s="79"/>
      <c r="K18" s="79"/>
      <c r="L18" s="353"/>
      <c r="M18" s="353"/>
      <c r="N18" s="353"/>
      <c r="O18" s="353"/>
      <c r="P18" s="353"/>
      <c r="Q18" s="353"/>
      <c r="R18" s="353"/>
      <c r="S18" s="353"/>
      <c r="T18" s="353"/>
      <c r="U18" s="353"/>
      <c r="V18" s="353"/>
      <c r="W18" s="353"/>
      <c r="X18" s="353"/>
      <c r="Y18" s="353"/>
      <c r="Z18" s="353"/>
      <c r="AA18" s="353"/>
      <c r="AB18" s="353"/>
      <c r="AC18" s="353"/>
      <c r="AD18" s="353"/>
      <c r="AE18" s="353"/>
      <c r="AF18" s="353"/>
      <c r="AG18" s="353">
        <f t="shared" si="2"/>
        <v>0</v>
      </c>
    </row>
    <row r="19" spans="2:33" s="103" customFormat="1" ht="18" customHeight="1" x14ac:dyDescent="0.4">
      <c r="B19" s="114"/>
      <c r="C19" s="542"/>
      <c r="D19" s="104" t="s">
        <v>51</v>
      </c>
      <c r="E19" s="122"/>
      <c r="F19" s="121"/>
      <c r="G19" s="121"/>
      <c r="H19" s="121"/>
      <c r="I19" s="121"/>
      <c r="J19" s="121"/>
      <c r="K19" s="121"/>
      <c r="L19" s="352">
        <f t="shared" ref="L19:AF19" si="9">SUM(L20:L21)</f>
        <v>0</v>
      </c>
      <c r="M19" s="352">
        <f t="shared" si="9"/>
        <v>0</v>
      </c>
      <c r="N19" s="352">
        <f t="shared" si="9"/>
        <v>0</v>
      </c>
      <c r="O19" s="352">
        <f t="shared" si="9"/>
        <v>0</v>
      </c>
      <c r="P19" s="352">
        <f t="shared" si="9"/>
        <v>0</v>
      </c>
      <c r="Q19" s="352">
        <f t="shared" si="9"/>
        <v>0</v>
      </c>
      <c r="R19" s="352">
        <f t="shared" si="9"/>
        <v>0</v>
      </c>
      <c r="S19" s="352">
        <f t="shared" si="9"/>
        <v>0</v>
      </c>
      <c r="T19" s="352">
        <f t="shared" si="9"/>
        <v>0</v>
      </c>
      <c r="U19" s="352">
        <f t="shared" si="9"/>
        <v>0</v>
      </c>
      <c r="V19" s="352">
        <f t="shared" si="9"/>
        <v>0</v>
      </c>
      <c r="W19" s="352">
        <f t="shared" si="9"/>
        <v>0</v>
      </c>
      <c r="X19" s="352">
        <f t="shared" si="9"/>
        <v>0</v>
      </c>
      <c r="Y19" s="352">
        <f t="shared" si="9"/>
        <v>0</v>
      </c>
      <c r="Z19" s="352">
        <f t="shared" si="9"/>
        <v>0</v>
      </c>
      <c r="AA19" s="352">
        <f t="shared" si="9"/>
        <v>0</v>
      </c>
      <c r="AB19" s="352">
        <f t="shared" si="9"/>
        <v>0</v>
      </c>
      <c r="AC19" s="352">
        <f t="shared" si="9"/>
        <v>0</v>
      </c>
      <c r="AD19" s="352">
        <f t="shared" si="9"/>
        <v>0</v>
      </c>
      <c r="AE19" s="352">
        <f t="shared" si="9"/>
        <v>0</v>
      </c>
      <c r="AF19" s="352">
        <f t="shared" si="9"/>
        <v>0</v>
      </c>
      <c r="AG19" s="352">
        <f t="shared" si="2"/>
        <v>0</v>
      </c>
    </row>
    <row r="20" spans="2:33" ht="18" customHeight="1" x14ac:dyDescent="0.4">
      <c r="B20" s="56"/>
      <c r="C20" s="77"/>
      <c r="D20" s="17"/>
      <c r="E20" s="67" t="s">
        <v>52</v>
      </c>
      <c r="F20" s="79"/>
      <c r="G20" s="79"/>
      <c r="H20" s="79"/>
      <c r="I20" s="79"/>
      <c r="J20" s="79"/>
      <c r="K20" s="79"/>
      <c r="L20" s="353"/>
      <c r="M20" s="353"/>
      <c r="N20" s="353"/>
      <c r="O20" s="353"/>
      <c r="P20" s="353"/>
      <c r="Q20" s="353"/>
      <c r="R20" s="353"/>
      <c r="S20" s="353"/>
      <c r="T20" s="353"/>
      <c r="U20" s="353"/>
      <c r="V20" s="353"/>
      <c r="W20" s="353"/>
      <c r="X20" s="353"/>
      <c r="Y20" s="353"/>
      <c r="Z20" s="353"/>
      <c r="AA20" s="353"/>
      <c r="AB20" s="353"/>
      <c r="AC20" s="353"/>
      <c r="AD20" s="353"/>
      <c r="AE20" s="353"/>
      <c r="AF20" s="353"/>
      <c r="AG20" s="353">
        <f t="shared" si="2"/>
        <v>0</v>
      </c>
    </row>
    <row r="21" spans="2:33" ht="18" customHeight="1" x14ac:dyDescent="0.4">
      <c r="B21" s="56"/>
      <c r="C21" s="77"/>
      <c r="D21" s="17"/>
      <c r="E21" s="67" t="s">
        <v>718</v>
      </c>
      <c r="F21" s="79"/>
      <c r="G21" s="79"/>
      <c r="H21" s="79"/>
      <c r="I21" s="79"/>
      <c r="J21" s="79"/>
      <c r="K21" s="79"/>
      <c r="L21" s="353"/>
      <c r="M21" s="353"/>
      <c r="N21" s="353"/>
      <c r="O21" s="353"/>
      <c r="P21" s="353"/>
      <c r="Q21" s="353"/>
      <c r="R21" s="353"/>
      <c r="S21" s="353"/>
      <c r="T21" s="353"/>
      <c r="U21" s="353"/>
      <c r="V21" s="353"/>
      <c r="W21" s="353"/>
      <c r="X21" s="353"/>
      <c r="Y21" s="353"/>
      <c r="Z21" s="353"/>
      <c r="AA21" s="353"/>
      <c r="AB21" s="353"/>
      <c r="AC21" s="353"/>
      <c r="AD21" s="353"/>
      <c r="AE21" s="353"/>
      <c r="AF21" s="353"/>
      <c r="AG21" s="353">
        <f t="shared" si="2"/>
        <v>0</v>
      </c>
    </row>
    <row r="22" spans="2:33" s="103" customFormat="1" ht="18" customHeight="1" x14ac:dyDescent="0.4">
      <c r="B22" s="116"/>
      <c r="C22" s="321" t="s">
        <v>454</v>
      </c>
      <c r="D22" s="330"/>
      <c r="E22" s="330"/>
      <c r="F22" s="330"/>
      <c r="G22" s="330"/>
      <c r="H22" s="330"/>
      <c r="I22" s="330"/>
      <c r="J22" s="330"/>
      <c r="K22" s="330"/>
      <c r="L22" s="177">
        <f>SUM(L23,L25)</f>
        <v>0</v>
      </c>
      <c r="M22" s="177">
        <f>SUM(M23,M25)</f>
        <v>0</v>
      </c>
      <c r="N22" s="177">
        <f t="shared" ref="N22" si="10">SUM(N23,N25)</f>
        <v>0</v>
      </c>
      <c r="O22" s="177">
        <f t="shared" ref="O22" si="11">SUM(O23,O25)</f>
        <v>0</v>
      </c>
      <c r="P22" s="177">
        <f t="shared" ref="P22" si="12">SUM(P23,P25)</f>
        <v>0</v>
      </c>
      <c r="Q22" s="177">
        <f t="shared" ref="Q22" si="13">SUM(Q23,Q25)</f>
        <v>0</v>
      </c>
      <c r="R22" s="177">
        <f t="shared" ref="R22" si="14">SUM(R23,R25)</f>
        <v>0</v>
      </c>
      <c r="S22" s="177">
        <f t="shared" ref="S22" si="15">SUM(S23,S25)</f>
        <v>0</v>
      </c>
      <c r="T22" s="177">
        <f t="shared" ref="T22" si="16">SUM(T23,T25)</f>
        <v>0</v>
      </c>
      <c r="U22" s="177">
        <f t="shared" ref="U22" si="17">SUM(U23,U25)</f>
        <v>0</v>
      </c>
      <c r="V22" s="177">
        <f t="shared" ref="V22" si="18">SUM(V23,V25)</f>
        <v>0</v>
      </c>
      <c r="W22" s="177">
        <f t="shared" ref="W22" si="19">SUM(W23,W25)</f>
        <v>0</v>
      </c>
      <c r="X22" s="177">
        <f t="shared" ref="X22" si="20">SUM(X23,X25)</f>
        <v>0</v>
      </c>
      <c r="Y22" s="177">
        <f t="shared" ref="Y22" si="21">SUM(Y23,Y25)</f>
        <v>0</v>
      </c>
      <c r="Z22" s="177">
        <f t="shared" ref="Z22" si="22">SUM(Z23,Z25)</f>
        <v>0</v>
      </c>
      <c r="AA22" s="177">
        <f t="shared" ref="AA22" si="23">SUM(AA23,AA25)</f>
        <v>0</v>
      </c>
      <c r="AB22" s="177">
        <f t="shared" ref="AB22" si="24">SUM(AB23,AB25)</f>
        <v>0</v>
      </c>
      <c r="AC22" s="177">
        <f t="shared" ref="AC22" si="25">SUM(AC23,AC25)</f>
        <v>0</v>
      </c>
      <c r="AD22" s="177">
        <f t="shared" ref="AD22" si="26">SUM(AD23,AD25)</f>
        <v>0</v>
      </c>
      <c r="AE22" s="177">
        <f t="shared" ref="AE22" si="27">SUM(AE23,AE25)</f>
        <v>0</v>
      </c>
      <c r="AF22" s="177">
        <f t="shared" ref="AF22" si="28">SUM(AF23,AF25)</f>
        <v>0</v>
      </c>
      <c r="AG22" s="177">
        <f t="shared" si="2"/>
        <v>0</v>
      </c>
    </row>
    <row r="23" spans="2:33" s="103" customFormat="1" ht="18" customHeight="1" x14ac:dyDescent="0.4">
      <c r="B23" s="114"/>
      <c r="C23" s="543"/>
      <c r="D23" s="104" t="s">
        <v>50</v>
      </c>
      <c r="E23" s="122"/>
      <c r="F23" s="121"/>
      <c r="G23" s="121"/>
      <c r="H23" s="121"/>
      <c r="I23" s="121"/>
      <c r="J23" s="121"/>
      <c r="K23" s="121"/>
      <c r="L23" s="352">
        <f>SUM(L24)</f>
        <v>0</v>
      </c>
      <c r="M23" s="352">
        <f>SUM(M24)</f>
        <v>0</v>
      </c>
      <c r="N23" s="352">
        <f t="shared" ref="N23" si="29">SUM(N24)</f>
        <v>0</v>
      </c>
      <c r="O23" s="352">
        <f t="shared" ref="O23" si="30">SUM(O24)</f>
        <v>0</v>
      </c>
      <c r="P23" s="352">
        <f t="shared" ref="P23" si="31">SUM(P24)</f>
        <v>0</v>
      </c>
      <c r="Q23" s="352">
        <f t="shared" ref="Q23" si="32">SUM(Q24)</f>
        <v>0</v>
      </c>
      <c r="R23" s="352">
        <f t="shared" ref="R23" si="33">SUM(R24)</f>
        <v>0</v>
      </c>
      <c r="S23" s="352">
        <f t="shared" ref="S23" si="34">SUM(S24)</f>
        <v>0</v>
      </c>
      <c r="T23" s="352">
        <f t="shared" ref="T23" si="35">SUM(T24)</f>
        <v>0</v>
      </c>
      <c r="U23" s="352">
        <f t="shared" ref="U23" si="36">SUM(U24)</f>
        <v>0</v>
      </c>
      <c r="V23" s="352">
        <f t="shared" ref="V23" si="37">SUM(V24)</f>
        <v>0</v>
      </c>
      <c r="W23" s="352">
        <f t="shared" ref="W23" si="38">SUM(W24)</f>
        <v>0</v>
      </c>
      <c r="X23" s="352">
        <f t="shared" ref="X23" si="39">SUM(X24)</f>
        <v>0</v>
      </c>
      <c r="Y23" s="352">
        <f t="shared" ref="Y23" si="40">SUM(Y24)</f>
        <v>0</v>
      </c>
      <c r="Z23" s="352">
        <f t="shared" ref="Z23" si="41">SUM(Z24)</f>
        <v>0</v>
      </c>
      <c r="AA23" s="352">
        <f t="shared" ref="AA23" si="42">SUM(AA24)</f>
        <v>0</v>
      </c>
      <c r="AB23" s="352">
        <f t="shared" ref="AB23" si="43">SUM(AB24)</f>
        <v>0</v>
      </c>
      <c r="AC23" s="352">
        <f t="shared" ref="AC23" si="44">SUM(AC24)</f>
        <v>0</v>
      </c>
      <c r="AD23" s="352">
        <f t="shared" ref="AD23" si="45">SUM(AD24)</f>
        <v>0</v>
      </c>
      <c r="AE23" s="352">
        <f t="shared" ref="AE23" si="46">SUM(AE24)</f>
        <v>0</v>
      </c>
      <c r="AF23" s="352">
        <f t="shared" ref="AF23" si="47">SUM(AF24)</f>
        <v>0</v>
      </c>
      <c r="AG23" s="352">
        <f t="shared" si="2"/>
        <v>0</v>
      </c>
    </row>
    <row r="24" spans="2:33" ht="18" customHeight="1" x14ac:dyDescent="0.4">
      <c r="B24" s="56"/>
      <c r="C24" s="179"/>
      <c r="D24" s="30"/>
      <c r="E24" s="67" t="s">
        <v>54</v>
      </c>
      <c r="F24" s="79"/>
      <c r="G24" s="79"/>
      <c r="H24" s="79"/>
      <c r="I24" s="79"/>
      <c r="J24" s="79"/>
      <c r="K24" s="79"/>
      <c r="L24" s="353"/>
      <c r="M24" s="353"/>
      <c r="N24" s="353"/>
      <c r="O24" s="353"/>
      <c r="P24" s="353"/>
      <c r="Q24" s="353"/>
      <c r="R24" s="353"/>
      <c r="S24" s="353"/>
      <c r="T24" s="353"/>
      <c r="U24" s="353"/>
      <c r="V24" s="353"/>
      <c r="W24" s="353"/>
      <c r="X24" s="353"/>
      <c r="Y24" s="353"/>
      <c r="Z24" s="353"/>
      <c r="AA24" s="353"/>
      <c r="AB24" s="353"/>
      <c r="AC24" s="353"/>
      <c r="AD24" s="353"/>
      <c r="AE24" s="353"/>
      <c r="AF24" s="353"/>
      <c r="AG24" s="353">
        <f t="shared" si="2"/>
        <v>0</v>
      </c>
    </row>
    <row r="25" spans="2:33" s="103" customFormat="1" ht="18" customHeight="1" x14ac:dyDescent="0.4">
      <c r="B25" s="114"/>
      <c r="C25" s="543"/>
      <c r="D25" s="104" t="s">
        <v>51</v>
      </c>
      <c r="E25" s="122"/>
      <c r="F25" s="121"/>
      <c r="G25" s="121"/>
      <c r="H25" s="121"/>
      <c r="I25" s="121"/>
      <c r="J25" s="121"/>
      <c r="K25" s="121"/>
      <c r="L25" s="352">
        <f t="shared" ref="L25:AF25" si="48">SUM(L26:L27)</f>
        <v>0</v>
      </c>
      <c r="M25" s="352">
        <f t="shared" si="48"/>
        <v>0</v>
      </c>
      <c r="N25" s="352">
        <f t="shared" si="48"/>
        <v>0</v>
      </c>
      <c r="O25" s="352">
        <f t="shared" si="48"/>
        <v>0</v>
      </c>
      <c r="P25" s="352">
        <f t="shared" si="48"/>
        <v>0</v>
      </c>
      <c r="Q25" s="352">
        <f t="shared" si="48"/>
        <v>0</v>
      </c>
      <c r="R25" s="352">
        <f t="shared" si="48"/>
        <v>0</v>
      </c>
      <c r="S25" s="352">
        <f t="shared" si="48"/>
        <v>0</v>
      </c>
      <c r="T25" s="352">
        <f t="shared" si="48"/>
        <v>0</v>
      </c>
      <c r="U25" s="352">
        <f t="shared" si="48"/>
        <v>0</v>
      </c>
      <c r="V25" s="352">
        <f t="shared" si="48"/>
        <v>0</v>
      </c>
      <c r="W25" s="352">
        <f t="shared" si="48"/>
        <v>0</v>
      </c>
      <c r="X25" s="352">
        <f t="shared" si="48"/>
        <v>0</v>
      </c>
      <c r="Y25" s="352">
        <f t="shared" si="48"/>
        <v>0</v>
      </c>
      <c r="Z25" s="352">
        <f t="shared" si="48"/>
        <v>0</v>
      </c>
      <c r="AA25" s="352">
        <f t="shared" si="48"/>
        <v>0</v>
      </c>
      <c r="AB25" s="352">
        <f t="shared" si="48"/>
        <v>0</v>
      </c>
      <c r="AC25" s="352">
        <f t="shared" si="48"/>
        <v>0</v>
      </c>
      <c r="AD25" s="352">
        <f t="shared" si="48"/>
        <v>0</v>
      </c>
      <c r="AE25" s="352">
        <f t="shared" si="48"/>
        <v>0</v>
      </c>
      <c r="AF25" s="352">
        <f t="shared" si="48"/>
        <v>0</v>
      </c>
      <c r="AG25" s="352">
        <f t="shared" si="2"/>
        <v>0</v>
      </c>
    </row>
    <row r="26" spans="2:33" ht="18" customHeight="1" x14ac:dyDescent="0.4">
      <c r="B26" s="56"/>
      <c r="C26" s="179"/>
      <c r="D26" s="17"/>
      <c r="E26" s="67" t="s">
        <v>52</v>
      </c>
      <c r="F26" s="79"/>
      <c r="G26" s="79"/>
      <c r="H26" s="79"/>
      <c r="I26" s="79"/>
      <c r="J26" s="79"/>
      <c r="K26" s="79"/>
      <c r="L26" s="353"/>
      <c r="M26" s="353"/>
      <c r="N26" s="353"/>
      <c r="O26" s="353"/>
      <c r="P26" s="353"/>
      <c r="Q26" s="353"/>
      <c r="R26" s="353"/>
      <c r="S26" s="353"/>
      <c r="T26" s="353"/>
      <c r="U26" s="353"/>
      <c r="V26" s="353"/>
      <c r="W26" s="353"/>
      <c r="X26" s="353"/>
      <c r="Y26" s="353"/>
      <c r="Z26" s="353"/>
      <c r="AA26" s="353"/>
      <c r="AB26" s="353"/>
      <c r="AC26" s="353"/>
      <c r="AD26" s="353"/>
      <c r="AE26" s="353"/>
      <c r="AF26" s="353"/>
      <c r="AG26" s="353">
        <f t="shared" si="2"/>
        <v>0</v>
      </c>
    </row>
    <row r="27" spans="2:33" ht="18" customHeight="1" x14ac:dyDescent="0.4">
      <c r="B27" s="57"/>
      <c r="C27" s="234"/>
      <c r="D27" s="54"/>
      <c r="E27" s="67" t="s">
        <v>718</v>
      </c>
      <c r="F27" s="398"/>
      <c r="G27" s="398"/>
      <c r="H27" s="398"/>
      <c r="I27" s="398"/>
      <c r="J27" s="398"/>
      <c r="K27" s="398"/>
      <c r="L27" s="353"/>
      <c r="M27" s="353"/>
      <c r="N27" s="353"/>
      <c r="O27" s="353"/>
      <c r="P27" s="353"/>
      <c r="Q27" s="353"/>
      <c r="R27" s="353"/>
      <c r="S27" s="353"/>
      <c r="T27" s="353"/>
      <c r="U27" s="353"/>
      <c r="V27" s="353"/>
      <c r="W27" s="353"/>
      <c r="X27" s="353"/>
      <c r="Y27" s="353"/>
      <c r="Z27" s="353"/>
      <c r="AA27" s="353"/>
      <c r="AB27" s="353"/>
      <c r="AC27" s="353"/>
      <c r="AD27" s="353"/>
      <c r="AE27" s="353"/>
      <c r="AF27" s="353"/>
      <c r="AG27" s="353">
        <f t="shared" si="2"/>
        <v>0</v>
      </c>
    </row>
    <row r="28" spans="2:33" ht="18" customHeight="1" x14ac:dyDescent="0.4">
      <c r="B28" s="11"/>
      <c r="C28" s="81"/>
      <c r="D28" s="11"/>
      <c r="E28" s="327"/>
      <c r="F28" s="81"/>
      <c r="G28" s="81"/>
      <c r="H28" s="81"/>
      <c r="I28" s="81"/>
      <c r="J28" s="81"/>
      <c r="K28" s="81"/>
      <c r="L28" s="328"/>
      <c r="M28" s="328"/>
      <c r="N28" s="328"/>
      <c r="O28" s="328"/>
      <c r="P28" s="328"/>
      <c r="Q28" s="328"/>
      <c r="R28" s="328"/>
      <c r="S28" s="328"/>
      <c r="T28" s="328"/>
      <c r="U28" s="328"/>
      <c r="V28" s="328"/>
      <c r="W28" s="328"/>
      <c r="X28" s="328"/>
      <c r="Y28" s="328"/>
      <c r="Z28" s="328"/>
      <c r="AA28" s="328"/>
      <c r="AB28" s="328"/>
      <c r="AC28" s="328"/>
      <c r="AD28" s="328"/>
      <c r="AE28" s="328"/>
      <c r="AF28" s="328"/>
    </row>
    <row r="29" spans="2:33" ht="18" customHeight="1" x14ac:dyDescent="0.4">
      <c r="B29" s="111" t="s">
        <v>813</v>
      </c>
      <c r="C29" s="11"/>
      <c r="D29" s="11"/>
      <c r="E29" s="11"/>
      <c r="F29" s="11"/>
      <c r="G29" s="11"/>
      <c r="H29" s="11"/>
      <c r="I29" s="37"/>
      <c r="J29" s="37"/>
      <c r="K29" s="37"/>
      <c r="L29" s="37"/>
    </row>
    <row r="30" spans="2:33" ht="18" customHeight="1" x14ac:dyDescent="0.4">
      <c r="B30" s="111" t="s">
        <v>782</v>
      </c>
      <c r="C30" s="11"/>
      <c r="D30" s="11"/>
      <c r="E30" s="11"/>
      <c r="F30" s="11"/>
      <c r="G30" s="11"/>
      <c r="H30" s="11"/>
      <c r="I30" s="37"/>
      <c r="J30" s="37"/>
      <c r="K30" s="37"/>
      <c r="L30" s="37"/>
    </row>
    <row r="31" spans="2:33" ht="18" customHeight="1" x14ac:dyDescent="0.4">
      <c r="B31" s="111" t="s">
        <v>756</v>
      </c>
    </row>
    <row r="32" spans="2:33" ht="18" customHeight="1" x14ac:dyDescent="0.4">
      <c r="B32" s="111" t="s">
        <v>776</v>
      </c>
    </row>
    <row r="33" spans="2:2" ht="18" customHeight="1" x14ac:dyDescent="0.4">
      <c r="B33" s="111" t="s">
        <v>635</v>
      </c>
    </row>
  </sheetData>
  <protectedRanges>
    <protectedRange sqref="S10:AE10 L9:AE9 L26:AF28 AF9:AG10 L20:AG21 L13:AG14 AG26:AG27 L18:AG18 L24:AG24" name="範囲3_1"/>
  </protectedRanges>
  <mergeCells count="1">
    <mergeCell ref="AG4:AG5"/>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441"/>
  <sheetViews>
    <sheetView view="pageBreakPreview" zoomScale="85" zoomScaleNormal="70" zoomScaleSheetLayoutView="85" zoomScalePageLayoutView="40" workbookViewId="0"/>
  </sheetViews>
  <sheetFormatPr defaultColWidth="9" defaultRowHeight="18" customHeight="1" x14ac:dyDescent="0.4"/>
  <cols>
    <col min="1" max="1" width="3" style="4" customWidth="1"/>
    <col min="2" max="2" width="5.5" style="4" customWidth="1"/>
    <col min="3" max="3" width="5.5" style="9" customWidth="1"/>
    <col min="4" max="4" width="27.5" style="9" customWidth="1"/>
    <col min="5" max="6" width="33.625" style="4" customWidth="1"/>
    <col min="7" max="7" width="13.125" style="4" customWidth="1"/>
    <col min="8" max="27" width="15" style="4" customWidth="1"/>
    <col min="28" max="28" width="13.125" style="4" customWidth="1"/>
    <col min="29" max="16384" width="9" style="4"/>
  </cols>
  <sheetData>
    <row r="1" spans="1:28" ht="18" customHeight="1" x14ac:dyDescent="0.4">
      <c r="A1" s="349" t="s">
        <v>695</v>
      </c>
      <c r="C1" s="4"/>
      <c r="D1" s="4"/>
    </row>
    <row r="2" spans="1:28" ht="18" customHeight="1" x14ac:dyDescent="0.4">
      <c r="A2" s="107"/>
      <c r="C2" s="4"/>
      <c r="D2" s="299"/>
      <c r="E2" s="91" t="s">
        <v>634</v>
      </c>
    </row>
    <row r="3" spans="1:28" ht="18" customHeight="1" x14ac:dyDescent="0.4">
      <c r="A3" s="36"/>
      <c r="B3" s="36"/>
      <c r="C3" s="238"/>
      <c r="D3" s="4"/>
      <c r="G3" s="13"/>
      <c r="H3" s="13"/>
      <c r="I3" s="13"/>
      <c r="J3" s="13"/>
      <c r="K3" s="13"/>
      <c r="L3" s="13"/>
      <c r="M3" s="13"/>
      <c r="N3" s="13"/>
    </row>
    <row r="4" spans="1:28" ht="18" customHeight="1" x14ac:dyDescent="0.4">
      <c r="A4" s="75"/>
      <c r="B4" s="550" t="s">
        <v>668</v>
      </c>
      <c r="C4" s="82"/>
      <c r="D4" s="551"/>
      <c r="E4" s="551"/>
      <c r="F4" s="551"/>
      <c r="G4" s="551"/>
      <c r="H4" s="551"/>
      <c r="I4" s="551"/>
      <c r="J4" s="551"/>
      <c r="K4" s="301"/>
      <c r="L4" s="301"/>
      <c r="M4" s="301"/>
      <c r="N4" s="301"/>
      <c r="O4" s="301"/>
      <c r="P4" s="301"/>
      <c r="Q4" s="301"/>
      <c r="R4" s="552"/>
      <c r="S4" s="552"/>
      <c r="T4" s="552"/>
      <c r="U4" s="552"/>
      <c r="V4" s="552"/>
      <c r="W4" s="552"/>
      <c r="X4" s="552"/>
      <c r="Y4" s="552"/>
      <c r="Z4" s="552"/>
      <c r="AA4" s="553" t="s">
        <v>766</v>
      </c>
    </row>
    <row r="5" spans="1:28" s="10" customFormat="1" ht="18" customHeight="1" x14ac:dyDescent="0.4">
      <c r="A5" s="4"/>
      <c r="B5" s="623" t="s">
        <v>497</v>
      </c>
      <c r="C5" s="623" t="s">
        <v>2</v>
      </c>
      <c r="D5" s="623" t="s">
        <v>3</v>
      </c>
      <c r="E5" s="623" t="s">
        <v>56</v>
      </c>
      <c r="F5" s="623" t="s">
        <v>57</v>
      </c>
      <c r="G5" s="608" t="s">
        <v>915</v>
      </c>
      <c r="H5" s="607" t="s">
        <v>679</v>
      </c>
      <c r="I5" s="607"/>
      <c r="J5" s="607"/>
      <c r="K5" s="607"/>
      <c r="L5" s="607"/>
      <c r="M5" s="607"/>
      <c r="N5" s="607"/>
      <c r="O5" s="607"/>
      <c r="P5" s="607"/>
      <c r="Q5" s="607"/>
      <c r="R5" s="607"/>
      <c r="S5" s="607"/>
      <c r="T5" s="607"/>
      <c r="U5" s="607"/>
      <c r="V5" s="607"/>
      <c r="W5" s="607"/>
      <c r="X5" s="607"/>
      <c r="Y5" s="607"/>
      <c r="Z5" s="607"/>
      <c r="AA5" s="607"/>
      <c r="AB5" s="4"/>
    </row>
    <row r="6" spans="1:28" s="10" customFormat="1" ht="18" customHeight="1" x14ac:dyDescent="0.4">
      <c r="A6" s="4"/>
      <c r="B6" s="624"/>
      <c r="C6" s="624"/>
      <c r="D6" s="624"/>
      <c r="E6" s="624"/>
      <c r="F6" s="624"/>
      <c r="G6" s="609"/>
      <c r="H6" s="137">
        <v>3</v>
      </c>
      <c r="I6" s="137">
        <v>4</v>
      </c>
      <c r="J6" s="137">
        <v>5</v>
      </c>
      <c r="K6" s="137">
        <v>6</v>
      </c>
      <c r="L6" s="137">
        <v>7</v>
      </c>
      <c r="M6" s="137">
        <v>8</v>
      </c>
      <c r="N6" s="137">
        <v>9</v>
      </c>
      <c r="O6" s="137">
        <v>10</v>
      </c>
      <c r="P6" s="137">
        <v>11</v>
      </c>
      <c r="Q6" s="137">
        <v>12</v>
      </c>
      <c r="R6" s="137">
        <v>13</v>
      </c>
      <c r="S6" s="137">
        <v>14</v>
      </c>
      <c r="T6" s="137">
        <v>15</v>
      </c>
      <c r="U6" s="137">
        <v>16</v>
      </c>
      <c r="V6" s="137">
        <v>17</v>
      </c>
      <c r="W6" s="137">
        <v>18</v>
      </c>
      <c r="X6" s="137">
        <v>19</v>
      </c>
      <c r="Y6" s="137">
        <v>20</v>
      </c>
      <c r="Z6" s="137">
        <v>21</v>
      </c>
      <c r="AA6" s="137">
        <v>22</v>
      </c>
      <c r="AB6" s="4"/>
    </row>
    <row r="7" spans="1:28" s="10" customFormat="1" ht="18" customHeight="1" x14ac:dyDescent="0.4">
      <c r="A7" s="4"/>
      <c r="B7" s="625"/>
      <c r="C7" s="625"/>
      <c r="D7" s="625"/>
      <c r="E7" s="625"/>
      <c r="F7" s="625"/>
      <c r="G7" s="610"/>
      <c r="H7" s="138" t="s">
        <v>519</v>
      </c>
      <c r="I7" s="138" t="s">
        <v>520</v>
      </c>
      <c r="J7" s="138" t="s">
        <v>521</v>
      </c>
      <c r="K7" s="138" t="s">
        <v>522</v>
      </c>
      <c r="L7" s="138" t="s">
        <v>523</v>
      </c>
      <c r="M7" s="138" t="s">
        <v>524</v>
      </c>
      <c r="N7" s="138" t="s">
        <v>525</v>
      </c>
      <c r="O7" s="138" t="s">
        <v>526</v>
      </c>
      <c r="P7" s="138" t="s">
        <v>527</v>
      </c>
      <c r="Q7" s="138" t="s">
        <v>528</v>
      </c>
      <c r="R7" s="138" t="s">
        <v>529</v>
      </c>
      <c r="S7" s="138" t="s">
        <v>530</v>
      </c>
      <c r="T7" s="138" t="s">
        <v>531</v>
      </c>
      <c r="U7" s="138" t="s">
        <v>532</v>
      </c>
      <c r="V7" s="138" t="s">
        <v>533</v>
      </c>
      <c r="W7" s="138" t="s">
        <v>534</v>
      </c>
      <c r="X7" s="138" t="s">
        <v>535</v>
      </c>
      <c r="Y7" s="138" t="s">
        <v>536</v>
      </c>
      <c r="Z7" s="138" t="s">
        <v>537</v>
      </c>
      <c r="AA7" s="138" t="s">
        <v>538</v>
      </c>
      <c r="AB7" s="4"/>
    </row>
    <row r="8" spans="1:28" s="10" customFormat="1" ht="18" customHeight="1" x14ac:dyDescent="0.4">
      <c r="A8" s="4"/>
      <c r="B8" s="611">
        <v>1</v>
      </c>
      <c r="C8" s="614" t="s">
        <v>4</v>
      </c>
      <c r="D8" s="617" t="s">
        <v>5</v>
      </c>
      <c r="E8" s="557" t="s">
        <v>58</v>
      </c>
      <c r="F8" s="557"/>
      <c r="G8" s="564">
        <v>40</v>
      </c>
      <c r="H8" s="125"/>
      <c r="I8" s="125" t="s">
        <v>59</v>
      </c>
      <c r="J8" s="125" t="s">
        <v>59</v>
      </c>
      <c r="K8" s="125" t="s">
        <v>59</v>
      </c>
      <c r="L8" s="125" t="s">
        <v>59</v>
      </c>
      <c r="M8" s="125" t="s">
        <v>59</v>
      </c>
      <c r="N8" s="125" t="s">
        <v>59</v>
      </c>
      <c r="O8" s="125" t="s">
        <v>59</v>
      </c>
      <c r="P8" s="125" t="s">
        <v>59</v>
      </c>
      <c r="Q8" s="125" t="s">
        <v>59</v>
      </c>
      <c r="R8" s="125" t="s">
        <v>59</v>
      </c>
      <c r="S8" s="125" t="s">
        <v>59</v>
      </c>
      <c r="T8" s="125" t="s">
        <v>59</v>
      </c>
      <c r="U8" s="125" t="s">
        <v>59</v>
      </c>
      <c r="V8" s="125" t="s">
        <v>59</v>
      </c>
      <c r="W8" s="125" t="s">
        <v>59</v>
      </c>
      <c r="X8" s="125" t="s">
        <v>59</v>
      </c>
      <c r="Y8" s="125" t="s">
        <v>59</v>
      </c>
      <c r="Z8" s="125" t="s">
        <v>59</v>
      </c>
      <c r="AA8" s="125" t="s">
        <v>59</v>
      </c>
      <c r="AB8" s="4"/>
    </row>
    <row r="9" spans="1:28" s="10" customFormat="1" ht="18" customHeight="1" x14ac:dyDescent="0.4">
      <c r="A9" s="4"/>
      <c r="B9" s="612"/>
      <c r="C9" s="615"/>
      <c r="D9" s="618"/>
      <c r="E9" s="568" t="s">
        <v>422</v>
      </c>
      <c r="F9" s="568"/>
      <c r="G9" s="131">
        <v>40</v>
      </c>
      <c r="H9" s="124" t="s">
        <v>59</v>
      </c>
      <c r="I9" s="124" t="s">
        <v>59</v>
      </c>
      <c r="J9" s="124" t="s">
        <v>59</v>
      </c>
      <c r="K9" s="124" t="s">
        <v>59</v>
      </c>
      <c r="L9" s="124" t="s">
        <v>59</v>
      </c>
      <c r="M9" s="124" t="s">
        <v>59</v>
      </c>
      <c r="N9" s="124" t="s">
        <v>59</v>
      </c>
      <c r="O9" s="124" t="s">
        <v>59</v>
      </c>
      <c r="P9" s="124" t="s">
        <v>59</v>
      </c>
      <c r="Q9" s="124" t="s">
        <v>59</v>
      </c>
      <c r="R9" s="124" t="s">
        <v>59</v>
      </c>
      <c r="S9" s="124" t="s">
        <v>59</v>
      </c>
      <c r="T9" s="124" t="s">
        <v>59</v>
      </c>
      <c r="U9" s="124" t="s">
        <v>59</v>
      </c>
      <c r="V9" s="124" t="s">
        <v>59</v>
      </c>
      <c r="W9" s="124" t="s">
        <v>59</v>
      </c>
      <c r="X9" s="124" t="s">
        <v>59</v>
      </c>
      <c r="Y9" s="124" t="s">
        <v>59</v>
      </c>
      <c r="Z9" s="124" t="s">
        <v>59</v>
      </c>
      <c r="AA9" s="124" t="s">
        <v>59</v>
      </c>
      <c r="AB9" s="4"/>
    </row>
    <row r="10" spans="1:28" s="10" customFormat="1" ht="18" customHeight="1" x14ac:dyDescent="0.4">
      <c r="A10" s="4"/>
      <c r="B10" s="612"/>
      <c r="C10" s="615"/>
      <c r="D10" s="618"/>
      <c r="E10" s="620" t="s">
        <v>60</v>
      </c>
      <c r="F10" s="557" t="s">
        <v>61</v>
      </c>
      <c r="G10" s="564">
        <v>40</v>
      </c>
      <c r="H10" s="125" t="s">
        <v>59</v>
      </c>
      <c r="I10" s="125" t="s">
        <v>59</v>
      </c>
      <c r="J10" s="125" t="s">
        <v>59</v>
      </c>
      <c r="K10" s="125" t="s">
        <v>59</v>
      </c>
      <c r="L10" s="125" t="s">
        <v>59</v>
      </c>
      <c r="M10" s="125" t="s">
        <v>59</v>
      </c>
      <c r="N10" s="125" t="s">
        <v>59</v>
      </c>
      <c r="O10" s="125" t="s">
        <v>59</v>
      </c>
      <c r="P10" s="125" t="s">
        <v>59</v>
      </c>
      <c r="Q10" s="125" t="s">
        <v>59</v>
      </c>
      <c r="R10" s="125" t="s">
        <v>59</v>
      </c>
      <c r="S10" s="125" t="s">
        <v>59</v>
      </c>
      <c r="T10" s="125" t="s">
        <v>59</v>
      </c>
      <c r="U10" s="125" t="s">
        <v>59</v>
      </c>
      <c r="V10" s="125" t="s">
        <v>59</v>
      </c>
      <c r="W10" s="125" t="s">
        <v>59</v>
      </c>
      <c r="X10" s="125" t="s">
        <v>59</v>
      </c>
      <c r="Y10" s="125" t="s">
        <v>59</v>
      </c>
      <c r="Z10" s="125" t="s">
        <v>59</v>
      </c>
      <c r="AA10" s="125" t="s">
        <v>59</v>
      </c>
      <c r="AB10" s="4"/>
    </row>
    <row r="11" spans="1:28" s="10" customFormat="1" ht="18" customHeight="1" x14ac:dyDescent="0.4">
      <c r="A11" s="4"/>
      <c r="B11" s="612"/>
      <c r="C11" s="615"/>
      <c r="D11" s="618"/>
      <c r="E11" s="621"/>
      <c r="F11" s="557" t="s">
        <v>62</v>
      </c>
      <c r="G11" s="564">
        <v>40</v>
      </c>
      <c r="H11" s="125" t="s">
        <v>59</v>
      </c>
      <c r="I11" s="125" t="s">
        <v>59</v>
      </c>
      <c r="J11" s="125" t="s">
        <v>59</v>
      </c>
      <c r="K11" s="125" t="s">
        <v>59</v>
      </c>
      <c r="L11" s="125" t="s">
        <v>59</v>
      </c>
      <c r="M11" s="125" t="s">
        <v>59</v>
      </c>
      <c r="N11" s="125" t="s">
        <v>59</v>
      </c>
      <c r="O11" s="125" t="s">
        <v>59</v>
      </c>
      <c r="P11" s="125" t="s">
        <v>59</v>
      </c>
      <c r="Q11" s="125" t="s">
        <v>59</v>
      </c>
      <c r="R11" s="125" t="s">
        <v>59</v>
      </c>
      <c r="S11" s="125" t="s">
        <v>59</v>
      </c>
      <c r="T11" s="125" t="s">
        <v>59</v>
      </c>
      <c r="U11" s="125" t="s">
        <v>59</v>
      </c>
      <c r="V11" s="125" t="s">
        <v>59</v>
      </c>
      <c r="W11" s="125" t="s">
        <v>59</v>
      </c>
      <c r="X11" s="125" t="s">
        <v>59</v>
      </c>
      <c r="Y11" s="125" t="s">
        <v>59</v>
      </c>
      <c r="Z11" s="125" t="s">
        <v>59</v>
      </c>
      <c r="AA11" s="125" t="s">
        <v>59</v>
      </c>
      <c r="AB11" s="4"/>
    </row>
    <row r="12" spans="1:28" s="10" customFormat="1" ht="18" customHeight="1" x14ac:dyDescent="0.4">
      <c r="A12" s="4"/>
      <c r="B12" s="612"/>
      <c r="C12" s="615"/>
      <c r="D12" s="618"/>
      <c r="E12" s="621"/>
      <c r="F12" s="557" t="s">
        <v>63</v>
      </c>
      <c r="G12" s="564">
        <v>40</v>
      </c>
      <c r="H12" s="125" t="s">
        <v>59</v>
      </c>
      <c r="I12" s="125" t="s">
        <v>59</v>
      </c>
      <c r="J12" s="125" t="s">
        <v>59</v>
      </c>
      <c r="K12" s="125" t="s">
        <v>59</v>
      </c>
      <c r="L12" s="125" t="s">
        <v>59</v>
      </c>
      <c r="M12" s="125" t="s">
        <v>59</v>
      </c>
      <c r="N12" s="125" t="s">
        <v>59</v>
      </c>
      <c r="O12" s="125" t="s">
        <v>59</v>
      </c>
      <c r="P12" s="125" t="s">
        <v>59</v>
      </c>
      <c r="Q12" s="125" t="s">
        <v>59</v>
      </c>
      <c r="R12" s="125" t="s">
        <v>59</v>
      </c>
      <c r="S12" s="125" t="s">
        <v>59</v>
      </c>
      <c r="T12" s="125" t="s">
        <v>59</v>
      </c>
      <c r="U12" s="125" t="s">
        <v>59</v>
      </c>
      <c r="V12" s="125" t="s">
        <v>59</v>
      </c>
      <c r="W12" s="125" t="s">
        <v>59</v>
      </c>
      <c r="X12" s="125" t="s">
        <v>59</v>
      </c>
      <c r="Y12" s="125" t="s">
        <v>59</v>
      </c>
      <c r="Z12" s="125" t="s">
        <v>59</v>
      </c>
      <c r="AA12" s="125" t="s">
        <v>59</v>
      </c>
      <c r="AB12" s="4"/>
    </row>
    <row r="13" spans="1:28" s="10" customFormat="1" ht="18" customHeight="1" x14ac:dyDescent="0.4">
      <c r="A13" s="4"/>
      <c r="B13" s="612"/>
      <c r="C13" s="615"/>
      <c r="D13" s="618"/>
      <c r="E13" s="621"/>
      <c r="F13" s="557" t="s">
        <v>64</v>
      </c>
      <c r="G13" s="564">
        <v>40</v>
      </c>
      <c r="H13" s="125" t="s">
        <v>59</v>
      </c>
      <c r="I13" s="125" t="s">
        <v>59</v>
      </c>
      <c r="J13" s="125" t="s">
        <v>59</v>
      </c>
      <c r="K13" s="125" t="s">
        <v>59</v>
      </c>
      <c r="L13" s="125" t="s">
        <v>59</v>
      </c>
      <c r="M13" s="125" t="s">
        <v>59</v>
      </c>
      <c r="N13" s="125" t="s">
        <v>59</v>
      </c>
      <c r="O13" s="125" t="s">
        <v>59</v>
      </c>
      <c r="P13" s="125" t="s">
        <v>59</v>
      </c>
      <c r="Q13" s="125" t="s">
        <v>59</v>
      </c>
      <c r="R13" s="125" t="s">
        <v>59</v>
      </c>
      <c r="S13" s="125" t="s">
        <v>59</v>
      </c>
      <c r="T13" s="125" t="s">
        <v>59</v>
      </c>
      <c r="U13" s="125" t="s">
        <v>59</v>
      </c>
      <c r="V13" s="125" t="s">
        <v>59</v>
      </c>
      <c r="W13" s="125" t="s">
        <v>59</v>
      </c>
      <c r="X13" s="125" t="s">
        <v>59</v>
      </c>
      <c r="Y13" s="125" t="s">
        <v>59</v>
      </c>
      <c r="Z13" s="125" t="s">
        <v>59</v>
      </c>
      <c r="AA13" s="125" t="s">
        <v>59</v>
      </c>
      <c r="AB13" s="4"/>
    </row>
    <row r="14" spans="1:28" s="10" customFormat="1" ht="18" customHeight="1" x14ac:dyDescent="0.4">
      <c r="A14" s="4"/>
      <c r="B14" s="612"/>
      <c r="C14" s="615"/>
      <c r="D14" s="618"/>
      <c r="E14" s="621"/>
      <c r="F14" s="557" t="s">
        <v>65</v>
      </c>
      <c r="G14" s="564">
        <v>40</v>
      </c>
      <c r="H14" s="125" t="s">
        <v>59</v>
      </c>
      <c r="I14" s="125" t="s">
        <v>59</v>
      </c>
      <c r="J14" s="125" t="s">
        <v>59</v>
      </c>
      <c r="K14" s="125" t="s">
        <v>59</v>
      </c>
      <c r="L14" s="125" t="s">
        <v>59</v>
      </c>
      <c r="M14" s="125" t="s">
        <v>59</v>
      </c>
      <c r="N14" s="125" t="s">
        <v>59</v>
      </c>
      <c r="O14" s="125" t="s">
        <v>59</v>
      </c>
      <c r="P14" s="125" t="s">
        <v>59</v>
      </c>
      <c r="Q14" s="125" t="s">
        <v>59</v>
      </c>
      <c r="R14" s="125" t="s">
        <v>59</v>
      </c>
      <c r="S14" s="125" t="s">
        <v>59</v>
      </c>
      <c r="T14" s="125" t="s">
        <v>59</v>
      </c>
      <c r="U14" s="125" t="s">
        <v>59</v>
      </c>
      <c r="V14" s="125" t="s">
        <v>59</v>
      </c>
      <c r="W14" s="125" t="s">
        <v>59</v>
      </c>
      <c r="X14" s="125" t="s">
        <v>59</v>
      </c>
      <c r="Y14" s="125" t="s">
        <v>59</v>
      </c>
      <c r="Z14" s="125" t="s">
        <v>59</v>
      </c>
      <c r="AA14" s="125" t="s">
        <v>59</v>
      </c>
      <c r="AB14" s="4"/>
    </row>
    <row r="15" spans="1:28" s="10" customFormat="1" ht="18" customHeight="1" x14ac:dyDescent="0.4">
      <c r="A15" s="4"/>
      <c r="B15" s="612"/>
      <c r="C15" s="615"/>
      <c r="D15" s="618"/>
      <c r="E15" s="621"/>
      <c r="F15" s="557" t="s">
        <v>66</v>
      </c>
      <c r="G15" s="564">
        <v>40</v>
      </c>
      <c r="H15" s="125" t="s">
        <v>59</v>
      </c>
      <c r="I15" s="125" t="s">
        <v>59</v>
      </c>
      <c r="J15" s="125" t="s">
        <v>59</v>
      </c>
      <c r="K15" s="125" t="s">
        <v>59</v>
      </c>
      <c r="L15" s="125" t="s">
        <v>59</v>
      </c>
      <c r="M15" s="125" t="s">
        <v>59</v>
      </c>
      <c r="N15" s="125" t="s">
        <v>59</v>
      </c>
      <c r="O15" s="125" t="s">
        <v>59</v>
      </c>
      <c r="P15" s="125" t="s">
        <v>59</v>
      </c>
      <c r="Q15" s="125" t="s">
        <v>59</v>
      </c>
      <c r="R15" s="125" t="s">
        <v>59</v>
      </c>
      <c r="S15" s="125" t="s">
        <v>59</v>
      </c>
      <c r="T15" s="125" t="s">
        <v>59</v>
      </c>
      <c r="U15" s="125" t="s">
        <v>59</v>
      </c>
      <c r="V15" s="125" t="s">
        <v>59</v>
      </c>
      <c r="W15" s="125" t="s">
        <v>59</v>
      </c>
      <c r="X15" s="125" t="s">
        <v>59</v>
      </c>
      <c r="Y15" s="125" t="s">
        <v>59</v>
      </c>
      <c r="Z15" s="125" t="s">
        <v>59</v>
      </c>
      <c r="AA15" s="125" t="s">
        <v>59</v>
      </c>
      <c r="AB15" s="4"/>
    </row>
    <row r="16" spans="1:28" s="10" customFormat="1" ht="18" customHeight="1" x14ac:dyDescent="0.4">
      <c r="A16" s="4"/>
      <c r="B16" s="612"/>
      <c r="C16" s="615"/>
      <c r="D16" s="618"/>
      <c r="E16" s="621"/>
      <c r="F16" s="557" t="s">
        <v>67</v>
      </c>
      <c r="G16" s="564">
        <v>40</v>
      </c>
      <c r="H16" s="125" t="s">
        <v>59</v>
      </c>
      <c r="I16" s="125" t="s">
        <v>59</v>
      </c>
      <c r="J16" s="125" t="s">
        <v>59</v>
      </c>
      <c r="K16" s="125" t="s">
        <v>59</v>
      </c>
      <c r="L16" s="125" t="s">
        <v>59</v>
      </c>
      <c r="M16" s="125" t="s">
        <v>59</v>
      </c>
      <c r="N16" s="125" t="s">
        <v>59</v>
      </c>
      <c r="O16" s="125" t="s">
        <v>59</v>
      </c>
      <c r="P16" s="125" t="s">
        <v>59</v>
      </c>
      <c r="Q16" s="125" t="s">
        <v>59</v>
      </c>
      <c r="R16" s="125" t="s">
        <v>59</v>
      </c>
      <c r="S16" s="125" t="s">
        <v>59</v>
      </c>
      <c r="T16" s="125" t="s">
        <v>59</v>
      </c>
      <c r="U16" s="125" t="s">
        <v>59</v>
      </c>
      <c r="V16" s="125" t="s">
        <v>59</v>
      </c>
      <c r="W16" s="125" t="s">
        <v>59</v>
      </c>
      <c r="X16" s="125" t="s">
        <v>59</v>
      </c>
      <c r="Y16" s="125" t="s">
        <v>59</v>
      </c>
      <c r="Z16" s="125" t="s">
        <v>59</v>
      </c>
      <c r="AA16" s="125" t="s">
        <v>59</v>
      </c>
      <c r="AB16" s="4"/>
    </row>
    <row r="17" spans="1:28" s="10" customFormat="1" ht="18" customHeight="1" x14ac:dyDescent="0.4">
      <c r="A17" s="4"/>
      <c r="B17" s="612"/>
      <c r="C17" s="615"/>
      <c r="D17" s="618"/>
      <c r="E17" s="621"/>
      <c r="F17" s="557" t="s">
        <v>68</v>
      </c>
      <c r="G17" s="564">
        <v>40</v>
      </c>
      <c r="H17" s="125" t="s">
        <v>59</v>
      </c>
      <c r="I17" s="125" t="s">
        <v>59</v>
      </c>
      <c r="J17" s="125" t="s">
        <v>59</v>
      </c>
      <c r="K17" s="125" t="s">
        <v>59</v>
      </c>
      <c r="L17" s="125" t="s">
        <v>59</v>
      </c>
      <c r="M17" s="125" t="s">
        <v>59</v>
      </c>
      <c r="N17" s="125" t="s">
        <v>59</v>
      </c>
      <c r="O17" s="125" t="s">
        <v>59</v>
      </c>
      <c r="P17" s="125" t="s">
        <v>59</v>
      </c>
      <c r="Q17" s="125" t="s">
        <v>59</v>
      </c>
      <c r="R17" s="125" t="s">
        <v>59</v>
      </c>
      <c r="S17" s="125" t="s">
        <v>59</v>
      </c>
      <c r="T17" s="125" t="s">
        <v>59</v>
      </c>
      <c r="U17" s="125" t="s">
        <v>59</v>
      </c>
      <c r="V17" s="125" t="s">
        <v>59</v>
      </c>
      <c r="W17" s="125" t="s">
        <v>59</v>
      </c>
      <c r="X17" s="125" t="s">
        <v>59</v>
      </c>
      <c r="Y17" s="125" t="s">
        <v>59</v>
      </c>
      <c r="Z17" s="125" t="s">
        <v>59</v>
      </c>
      <c r="AA17" s="125" t="s">
        <v>59</v>
      </c>
      <c r="AB17" s="4"/>
    </row>
    <row r="18" spans="1:28" s="10" customFormat="1" ht="18" customHeight="1" x14ac:dyDescent="0.4">
      <c r="A18" s="4"/>
      <c r="B18" s="612"/>
      <c r="C18" s="615"/>
      <c r="D18" s="618"/>
      <c r="E18" s="622"/>
      <c r="F18" s="557" t="s">
        <v>69</v>
      </c>
      <c r="G18" s="564">
        <v>45</v>
      </c>
      <c r="H18" s="125" t="s">
        <v>59</v>
      </c>
      <c r="I18" s="125" t="s">
        <v>59</v>
      </c>
      <c r="J18" s="125" t="s">
        <v>59</v>
      </c>
      <c r="K18" s="125" t="s">
        <v>59</v>
      </c>
      <c r="L18" s="125" t="s">
        <v>59</v>
      </c>
      <c r="M18" s="125" t="s">
        <v>59</v>
      </c>
      <c r="N18" s="125" t="s">
        <v>59</v>
      </c>
      <c r="O18" s="125" t="s">
        <v>59</v>
      </c>
      <c r="P18" s="125" t="s">
        <v>59</v>
      </c>
      <c r="Q18" s="125" t="s">
        <v>59</v>
      </c>
      <c r="R18" s="125" t="s">
        <v>59</v>
      </c>
      <c r="S18" s="125" t="s">
        <v>59</v>
      </c>
      <c r="T18" s="125" t="s">
        <v>59</v>
      </c>
      <c r="U18" s="125" t="s">
        <v>59</v>
      </c>
      <c r="V18" s="125" t="s">
        <v>59</v>
      </c>
      <c r="W18" s="125" t="s">
        <v>59</v>
      </c>
      <c r="X18" s="125" t="s">
        <v>59</v>
      </c>
      <c r="Y18" s="125" t="s">
        <v>59</v>
      </c>
      <c r="Z18" s="125" t="s">
        <v>59</v>
      </c>
      <c r="AA18" s="125" t="s">
        <v>59</v>
      </c>
      <c r="AB18" s="4"/>
    </row>
    <row r="19" spans="1:28" s="10" customFormat="1" ht="18" customHeight="1" x14ac:dyDescent="0.4">
      <c r="A19" s="4"/>
      <c r="B19" s="612"/>
      <c r="C19" s="615"/>
      <c r="D19" s="618"/>
      <c r="E19" s="557" t="s">
        <v>70</v>
      </c>
      <c r="F19" s="557"/>
      <c r="G19" s="564">
        <v>40</v>
      </c>
      <c r="H19" s="125"/>
      <c r="I19" s="125"/>
      <c r="J19" s="125"/>
      <c r="K19" s="125"/>
      <c r="L19" s="125"/>
      <c r="M19" s="125"/>
      <c r="N19" s="125"/>
      <c r="O19" s="125"/>
      <c r="P19" s="125"/>
      <c r="Q19" s="125"/>
      <c r="R19" s="125"/>
      <c r="S19" s="125"/>
      <c r="T19" s="125"/>
      <c r="U19" s="125"/>
      <c r="V19" s="125"/>
      <c r="W19" s="125"/>
      <c r="X19" s="125"/>
      <c r="Y19" s="125"/>
      <c r="Z19" s="125"/>
      <c r="AA19" s="125"/>
      <c r="AB19" s="4"/>
    </row>
    <row r="20" spans="1:28" s="10" customFormat="1" ht="18" customHeight="1" x14ac:dyDescent="0.4">
      <c r="A20" s="4"/>
      <c r="B20" s="612"/>
      <c r="C20" s="615"/>
      <c r="D20" s="619"/>
      <c r="E20" s="557" t="s">
        <v>820</v>
      </c>
      <c r="F20" s="557"/>
      <c r="G20" s="564">
        <v>40</v>
      </c>
      <c r="H20" s="125" t="s">
        <v>59</v>
      </c>
      <c r="I20" s="125" t="s">
        <v>59</v>
      </c>
      <c r="J20" s="125" t="s">
        <v>59</v>
      </c>
      <c r="K20" s="125" t="s">
        <v>59</v>
      </c>
      <c r="L20" s="125" t="s">
        <v>59</v>
      </c>
      <c r="M20" s="125" t="s">
        <v>59</v>
      </c>
      <c r="N20" s="125" t="s">
        <v>59</v>
      </c>
      <c r="O20" s="125" t="s">
        <v>59</v>
      </c>
      <c r="P20" s="125" t="s">
        <v>59</v>
      </c>
      <c r="Q20" s="125" t="s">
        <v>59</v>
      </c>
      <c r="R20" s="125" t="s">
        <v>59</v>
      </c>
      <c r="S20" s="125" t="s">
        <v>59</v>
      </c>
      <c r="T20" s="125" t="s">
        <v>59</v>
      </c>
      <c r="U20" s="125" t="s">
        <v>59</v>
      </c>
      <c r="V20" s="125" t="s">
        <v>59</v>
      </c>
      <c r="W20" s="125" t="s">
        <v>59</v>
      </c>
      <c r="X20" s="125" t="s">
        <v>59</v>
      </c>
      <c r="Y20" s="125" t="s">
        <v>59</v>
      </c>
      <c r="Z20" s="125" t="s">
        <v>59</v>
      </c>
      <c r="AA20" s="125" t="s">
        <v>59</v>
      </c>
      <c r="AB20" s="4"/>
    </row>
    <row r="21" spans="1:28" s="10" customFormat="1" ht="18" customHeight="1" x14ac:dyDescent="0.4">
      <c r="A21" s="4"/>
      <c r="B21" s="612"/>
      <c r="C21" s="615"/>
      <c r="D21" s="617" t="s">
        <v>498</v>
      </c>
      <c r="E21" s="568" t="s">
        <v>423</v>
      </c>
      <c r="F21" s="568"/>
      <c r="G21" s="131">
        <v>50</v>
      </c>
      <c r="H21" s="124" t="s">
        <v>59</v>
      </c>
      <c r="I21" s="124" t="s">
        <v>59</v>
      </c>
      <c r="J21" s="124" t="s">
        <v>59</v>
      </c>
      <c r="K21" s="124" t="s">
        <v>59</v>
      </c>
      <c r="L21" s="124" t="s">
        <v>59</v>
      </c>
      <c r="M21" s="124" t="s">
        <v>59</v>
      </c>
      <c r="N21" s="124" t="s">
        <v>59</v>
      </c>
      <c r="O21" s="124" t="s">
        <v>59</v>
      </c>
      <c r="P21" s="124" t="s">
        <v>59</v>
      </c>
      <c r="Q21" s="124" t="s">
        <v>59</v>
      </c>
      <c r="R21" s="124" t="s">
        <v>59</v>
      </c>
      <c r="S21" s="124" t="s">
        <v>59</v>
      </c>
      <c r="T21" s="124" t="s">
        <v>59</v>
      </c>
      <c r="U21" s="124" t="s">
        <v>59</v>
      </c>
      <c r="V21" s="124" t="s">
        <v>59</v>
      </c>
      <c r="W21" s="124" t="s">
        <v>59</v>
      </c>
      <c r="X21" s="124" t="s">
        <v>59</v>
      </c>
      <c r="Y21" s="124" t="s">
        <v>59</v>
      </c>
      <c r="Z21" s="124" t="s">
        <v>59</v>
      </c>
      <c r="AA21" s="124" t="s">
        <v>59</v>
      </c>
      <c r="AB21" s="4"/>
    </row>
    <row r="22" spans="1:28" s="10" customFormat="1" ht="18" customHeight="1" x14ac:dyDescent="0.4">
      <c r="A22" s="4"/>
      <c r="B22" s="612"/>
      <c r="C22" s="615"/>
      <c r="D22" s="618"/>
      <c r="E22" s="620" t="s">
        <v>71</v>
      </c>
      <c r="F22" s="557" t="s">
        <v>72</v>
      </c>
      <c r="G22" s="564">
        <v>50</v>
      </c>
      <c r="H22" s="125"/>
      <c r="I22" s="125"/>
      <c r="J22" s="125"/>
      <c r="K22" s="125"/>
      <c r="L22" s="125"/>
      <c r="M22" s="125"/>
      <c r="N22" s="125"/>
      <c r="O22" s="125"/>
      <c r="P22" s="125"/>
      <c r="Q22" s="125"/>
      <c r="R22" s="125"/>
      <c r="S22" s="125"/>
      <c r="T22" s="125"/>
      <c r="U22" s="125"/>
      <c r="V22" s="125"/>
      <c r="W22" s="125"/>
      <c r="X22" s="125"/>
      <c r="Y22" s="125"/>
      <c r="Z22" s="125"/>
      <c r="AA22" s="125"/>
      <c r="AB22" s="4"/>
    </row>
    <row r="23" spans="1:28" s="10" customFormat="1" ht="18" customHeight="1" x14ac:dyDescent="0.4">
      <c r="A23" s="4"/>
      <c r="B23" s="612"/>
      <c r="C23" s="615"/>
      <c r="D23" s="619"/>
      <c r="E23" s="622"/>
      <c r="F23" s="557" t="s">
        <v>73</v>
      </c>
      <c r="G23" s="564">
        <v>50</v>
      </c>
      <c r="H23" s="125"/>
      <c r="I23" s="125"/>
      <c r="J23" s="125"/>
      <c r="K23" s="125"/>
      <c r="L23" s="125"/>
      <c r="M23" s="125"/>
      <c r="N23" s="125"/>
      <c r="O23" s="125"/>
      <c r="P23" s="125"/>
      <c r="Q23" s="125"/>
      <c r="R23" s="125"/>
      <c r="S23" s="125"/>
      <c r="T23" s="125"/>
      <c r="U23" s="125"/>
      <c r="V23" s="125"/>
      <c r="W23" s="125"/>
      <c r="X23" s="125"/>
      <c r="Y23" s="125"/>
      <c r="Z23" s="125"/>
      <c r="AA23" s="125"/>
      <c r="AB23" s="4"/>
    </row>
    <row r="24" spans="1:28" s="10" customFormat="1" ht="18" customHeight="1" x14ac:dyDescent="0.4">
      <c r="A24" s="4"/>
      <c r="B24" s="612"/>
      <c r="C24" s="615"/>
      <c r="D24" s="617" t="s">
        <v>6</v>
      </c>
      <c r="E24" s="557" t="s">
        <v>74</v>
      </c>
      <c r="F24" s="557"/>
      <c r="G24" s="564">
        <v>60</v>
      </c>
      <c r="H24" s="125" t="s">
        <v>59</v>
      </c>
      <c r="I24" s="125" t="s">
        <v>59</v>
      </c>
      <c r="J24" s="125" t="s">
        <v>59</v>
      </c>
      <c r="K24" s="125" t="s">
        <v>59</v>
      </c>
      <c r="L24" s="125" t="s">
        <v>59</v>
      </c>
      <c r="M24" s="125" t="s">
        <v>59</v>
      </c>
      <c r="N24" s="125" t="s">
        <v>59</v>
      </c>
      <c r="O24" s="125"/>
      <c r="P24" s="125"/>
      <c r="Q24" s="125"/>
      <c r="R24" s="125"/>
      <c r="S24" s="125"/>
      <c r="T24" s="125"/>
      <c r="U24" s="125"/>
      <c r="V24" s="125"/>
      <c r="W24" s="125"/>
      <c r="X24" s="125"/>
      <c r="Y24" s="125"/>
      <c r="Z24" s="125"/>
      <c r="AA24" s="125"/>
      <c r="AB24" s="4"/>
    </row>
    <row r="25" spans="1:28" s="10" customFormat="1" ht="18" customHeight="1" x14ac:dyDescent="0.4">
      <c r="A25" s="4"/>
      <c r="B25" s="612"/>
      <c r="C25" s="615"/>
      <c r="D25" s="618"/>
      <c r="E25" s="557" t="s">
        <v>75</v>
      </c>
      <c r="F25" s="557"/>
      <c r="G25" s="564">
        <v>60</v>
      </c>
      <c r="H25" s="125" t="s">
        <v>59</v>
      </c>
      <c r="I25" s="125" t="s">
        <v>59</v>
      </c>
      <c r="J25" s="125" t="s">
        <v>59</v>
      </c>
      <c r="K25" s="125" t="s">
        <v>59</v>
      </c>
      <c r="L25" s="125" t="s">
        <v>59</v>
      </c>
      <c r="M25" s="125" t="s">
        <v>59</v>
      </c>
      <c r="N25" s="125" t="s">
        <v>59</v>
      </c>
      <c r="O25" s="125"/>
      <c r="P25" s="125"/>
      <c r="Q25" s="125"/>
      <c r="R25" s="125"/>
      <c r="S25" s="125"/>
      <c r="T25" s="125"/>
      <c r="U25" s="125"/>
      <c r="V25" s="125"/>
      <c r="W25" s="125"/>
      <c r="X25" s="125"/>
      <c r="Y25" s="125"/>
      <c r="Z25" s="125"/>
      <c r="AA25" s="125"/>
      <c r="AB25" s="4"/>
    </row>
    <row r="26" spans="1:28" s="10" customFormat="1" ht="18" customHeight="1" x14ac:dyDescent="0.4">
      <c r="A26" s="4"/>
      <c r="B26" s="612"/>
      <c r="C26" s="615"/>
      <c r="D26" s="618"/>
      <c r="E26" s="557" t="s">
        <v>76</v>
      </c>
      <c r="F26" s="557"/>
      <c r="G26" s="564">
        <v>60</v>
      </c>
      <c r="H26" s="125" t="s">
        <v>59</v>
      </c>
      <c r="I26" s="125" t="s">
        <v>59</v>
      </c>
      <c r="J26" s="125" t="s">
        <v>59</v>
      </c>
      <c r="K26" s="125" t="s">
        <v>59</v>
      </c>
      <c r="L26" s="125" t="s">
        <v>59</v>
      </c>
      <c r="M26" s="125" t="s">
        <v>59</v>
      </c>
      <c r="N26" s="125" t="s">
        <v>59</v>
      </c>
      <c r="O26" s="125"/>
      <c r="P26" s="125"/>
      <c r="Q26" s="125"/>
      <c r="R26" s="125"/>
      <c r="S26" s="125"/>
      <c r="T26" s="125"/>
      <c r="U26" s="125"/>
      <c r="V26" s="125"/>
      <c r="W26" s="125"/>
      <c r="X26" s="125"/>
      <c r="Y26" s="125"/>
      <c r="Z26" s="125"/>
      <c r="AA26" s="125"/>
      <c r="AB26" s="4"/>
    </row>
    <row r="27" spans="1:28" s="10" customFormat="1" ht="18" customHeight="1" x14ac:dyDescent="0.4">
      <c r="A27" s="4"/>
      <c r="B27" s="612"/>
      <c r="C27" s="615"/>
      <c r="D27" s="618"/>
      <c r="E27" s="557" t="s">
        <v>77</v>
      </c>
      <c r="F27" s="557"/>
      <c r="G27" s="564">
        <v>60</v>
      </c>
      <c r="H27" s="125" t="s">
        <v>59</v>
      </c>
      <c r="I27" s="125" t="s">
        <v>59</v>
      </c>
      <c r="J27" s="125" t="s">
        <v>59</v>
      </c>
      <c r="K27" s="125" t="s">
        <v>59</v>
      </c>
      <c r="L27" s="125" t="s">
        <v>59</v>
      </c>
      <c r="M27" s="125" t="s">
        <v>59</v>
      </c>
      <c r="N27" s="125" t="s">
        <v>59</v>
      </c>
      <c r="O27" s="125"/>
      <c r="P27" s="125"/>
      <c r="Q27" s="125"/>
      <c r="R27" s="125"/>
      <c r="S27" s="125"/>
      <c r="T27" s="125"/>
      <c r="U27" s="125"/>
      <c r="V27" s="125"/>
      <c r="W27" s="125"/>
      <c r="X27" s="125"/>
      <c r="Y27" s="125"/>
      <c r="Z27" s="125"/>
      <c r="AA27" s="125"/>
      <c r="AB27" s="4"/>
    </row>
    <row r="28" spans="1:28" s="10" customFormat="1" ht="18" customHeight="1" x14ac:dyDescent="0.4">
      <c r="A28" s="4"/>
      <c r="B28" s="612"/>
      <c r="C28" s="615"/>
      <c r="D28" s="618"/>
      <c r="E28" s="620" t="s">
        <v>78</v>
      </c>
      <c r="F28" s="557" t="s">
        <v>79</v>
      </c>
      <c r="G28" s="564">
        <v>60</v>
      </c>
      <c r="H28" s="125" t="s">
        <v>59</v>
      </c>
      <c r="I28" s="125" t="s">
        <v>59</v>
      </c>
      <c r="J28" s="125" t="s">
        <v>59</v>
      </c>
      <c r="K28" s="125" t="s">
        <v>59</v>
      </c>
      <c r="L28" s="125" t="s">
        <v>59</v>
      </c>
      <c r="M28" s="125" t="s">
        <v>59</v>
      </c>
      <c r="N28" s="125" t="s">
        <v>59</v>
      </c>
      <c r="O28" s="125"/>
      <c r="P28" s="125"/>
      <c r="Q28" s="125"/>
      <c r="R28" s="125"/>
      <c r="S28" s="125"/>
      <c r="T28" s="125"/>
      <c r="U28" s="125"/>
      <c r="V28" s="125"/>
      <c r="W28" s="125"/>
      <c r="X28" s="125"/>
      <c r="Y28" s="125"/>
      <c r="Z28" s="125"/>
      <c r="AA28" s="125"/>
      <c r="AB28" s="4"/>
    </row>
    <row r="29" spans="1:28" s="10" customFormat="1" ht="18" customHeight="1" x14ac:dyDescent="0.4">
      <c r="A29" s="4"/>
      <c r="B29" s="612"/>
      <c r="C29" s="615"/>
      <c r="D29" s="618"/>
      <c r="E29" s="621"/>
      <c r="F29" s="557" t="s">
        <v>80</v>
      </c>
      <c r="G29" s="564">
        <v>60</v>
      </c>
      <c r="H29" s="125" t="s">
        <v>59</v>
      </c>
      <c r="I29" s="125" t="s">
        <v>59</v>
      </c>
      <c r="J29" s="125" t="s">
        <v>59</v>
      </c>
      <c r="K29" s="125" t="s">
        <v>59</v>
      </c>
      <c r="L29" s="125" t="s">
        <v>59</v>
      </c>
      <c r="M29" s="125" t="s">
        <v>59</v>
      </c>
      <c r="N29" s="125" t="s">
        <v>59</v>
      </c>
      <c r="O29" s="125"/>
      <c r="P29" s="125"/>
      <c r="Q29" s="125"/>
      <c r="R29" s="125"/>
      <c r="S29" s="125"/>
      <c r="T29" s="125"/>
      <c r="U29" s="125"/>
      <c r="V29" s="125"/>
      <c r="W29" s="125"/>
      <c r="X29" s="125"/>
      <c r="Y29" s="125"/>
      <c r="Z29" s="125"/>
      <c r="AA29" s="125"/>
      <c r="AB29" s="4"/>
    </row>
    <row r="30" spans="1:28" s="10" customFormat="1" ht="18" customHeight="1" x14ac:dyDescent="0.4">
      <c r="A30" s="4"/>
      <c r="B30" s="612"/>
      <c r="C30" s="615"/>
      <c r="D30" s="618"/>
      <c r="E30" s="621"/>
      <c r="F30" s="557" t="s">
        <v>81</v>
      </c>
      <c r="G30" s="564">
        <v>60</v>
      </c>
      <c r="H30" s="125"/>
      <c r="I30" s="125"/>
      <c r="J30" s="125"/>
      <c r="K30" s="125"/>
      <c r="L30" s="125"/>
      <c r="M30" s="125"/>
      <c r="N30" s="125"/>
      <c r="O30" s="125"/>
      <c r="P30" s="125"/>
      <c r="Q30" s="125"/>
      <c r="R30" s="125"/>
      <c r="S30" s="125"/>
      <c r="T30" s="125"/>
      <c r="U30" s="125"/>
      <c r="V30" s="125"/>
      <c r="W30" s="125"/>
      <c r="X30" s="125"/>
      <c r="Y30" s="125"/>
      <c r="Z30" s="125"/>
      <c r="AA30" s="125"/>
      <c r="AB30" s="4"/>
    </row>
    <row r="31" spans="1:28" s="10" customFormat="1" ht="18" customHeight="1" x14ac:dyDescent="0.4">
      <c r="A31" s="4"/>
      <c r="B31" s="612"/>
      <c r="C31" s="615"/>
      <c r="D31" s="619"/>
      <c r="E31" s="622"/>
      <c r="F31" s="557" t="s">
        <v>82</v>
      </c>
      <c r="G31" s="564">
        <v>60</v>
      </c>
      <c r="H31" s="125"/>
      <c r="I31" s="125"/>
      <c r="J31" s="125"/>
      <c r="K31" s="125"/>
      <c r="L31" s="125"/>
      <c r="M31" s="125"/>
      <c r="N31" s="125"/>
      <c r="O31" s="125"/>
      <c r="P31" s="125"/>
      <c r="Q31" s="125"/>
      <c r="R31" s="125"/>
      <c r="S31" s="125"/>
      <c r="T31" s="125"/>
      <c r="U31" s="125"/>
      <c r="V31" s="125"/>
      <c r="W31" s="125"/>
      <c r="X31" s="125"/>
      <c r="Y31" s="125"/>
      <c r="Z31" s="125"/>
      <c r="AA31" s="125"/>
      <c r="AB31" s="4"/>
    </row>
    <row r="32" spans="1:28" s="10" customFormat="1" ht="18" customHeight="1" x14ac:dyDescent="0.4">
      <c r="A32" s="4"/>
      <c r="B32" s="612"/>
      <c r="C32" s="615"/>
      <c r="D32" s="565" t="s">
        <v>424</v>
      </c>
      <c r="E32" s="568" t="s">
        <v>425</v>
      </c>
      <c r="F32" s="568"/>
      <c r="G32" s="131">
        <v>30</v>
      </c>
      <c r="H32" s="124" t="s">
        <v>59</v>
      </c>
      <c r="I32" s="124" t="s">
        <v>59</v>
      </c>
      <c r="J32" s="124" t="s">
        <v>59</v>
      </c>
      <c r="K32" s="124" t="s">
        <v>59</v>
      </c>
      <c r="L32" s="124" t="s">
        <v>59</v>
      </c>
      <c r="M32" s="124" t="s">
        <v>59</v>
      </c>
      <c r="N32" s="124" t="s">
        <v>59</v>
      </c>
      <c r="O32" s="124" t="s">
        <v>59</v>
      </c>
      <c r="P32" s="124" t="s">
        <v>59</v>
      </c>
      <c r="Q32" s="124" t="s">
        <v>59</v>
      </c>
      <c r="R32" s="124" t="s">
        <v>59</v>
      </c>
      <c r="S32" s="124" t="s">
        <v>59</v>
      </c>
      <c r="T32" s="124" t="s">
        <v>59</v>
      </c>
      <c r="U32" s="124" t="s">
        <v>59</v>
      </c>
      <c r="V32" s="124" t="s">
        <v>59</v>
      </c>
      <c r="W32" s="124" t="s">
        <v>59</v>
      </c>
      <c r="X32" s="124" t="s">
        <v>59</v>
      </c>
      <c r="Y32" s="124" t="s">
        <v>59</v>
      </c>
      <c r="Z32" s="124" t="s">
        <v>59</v>
      </c>
      <c r="AA32" s="124" t="s">
        <v>59</v>
      </c>
      <c r="AB32" s="4"/>
    </row>
    <row r="33" spans="1:28" s="10" customFormat="1" ht="18" customHeight="1" x14ac:dyDescent="0.4">
      <c r="A33" s="4"/>
      <c r="B33" s="612"/>
      <c r="C33" s="615"/>
      <c r="D33" s="617" t="s">
        <v>426</v>
      </c>
      <c r="E33" s="568" t="s">
        <v>427</v>
      </c>
      <c r="F33" s="568"/>
      <c r="G33" s="131">
        <v>60</v>
      </c>
      <c r="H33" s="124" t="s">
        <v>59</v>
      </c>
      <c r="I33" s="124" t="s">
        <v>59</v>
      </c>
      <c r="J33" s="124" t="s">
        <v>59</v>
      </c>
      <c r="K33" s="124" t="s">
        <v>59</v>
      </c>
      <c r="L33" s="124" t="s">
        <v>59</v>
      </c>
      <c r="M33" s="124" t="s">
        <v>59</v>
      </c>
      <c r="N33" s="124" t="s">
        <v>59</v>
      </c>
      <c r="O33" s="124" t="s">
        <v>59</v>
      </c>
      <c r="P33" s="124" t="s">
        <v>59</v>
      </c>
      <c r="Q33" s="124" t="s">
        <v>59</v>
      </c>
      <c r="R33" s="124" t="s">
        <v>59</v>
      </c>
      <c r="S33" s="124" t="s">
        <v>59</v>
      </c>
      <c r="T33" s="124" t="s">
        <v>59</v>
      </c>
      <c r="U33" s="124" t="s">
        <v>59</v>
      </c>
      <c r="V33" s="124" t="s">
        <v>59</v>
      </c>
      <c r="W33" s="124" t="s">
        <v>59</v>
      </c>
      <c r="X33" s="124" t="s">
        <v>59</v>
      </c>
      <c r="Y33" s="124" t="s">
        <v>59</v>
      </c>
      <c r="Z33" s="124" t="s">
        <v>59</v>
      </c>
      <c r="AA33" s="124" t="s">
        <v>59</v>
      </c>
      <c r="AB33" s="4"/>
    </row>
    <row r="34" spans="1:28" s="10" customFormat="1" ht="18" customHeight="1" x14ac:dyDescent="0.4">
      <c r="A34" s="4"/>
      <c r="B34" s="612"/>
      <c r="C34" s="615"/>
      <c r="D34" s="618"/>
      <c r="E34" s="620" t="s">
        <v>428</v>
      </c>
      <c r="F34" s="557" t="s">
        <v>429</v>
      </c>
      <c r="G34" s="564">
        <v>60</v>
      </c>
      <c r="H34" s="125" t="s">
        <v>59</v>
      </c>
      <c r="I34" s="125" t="s">
        <v>59</v>
      </c>
      <c r="J34" s="125" t="s">
        <v>59</v>
      </c>
      <c r="K34" s="125" t="s">
        <v>59</v>
      </c>
      <c r="L34" s="125" t="s">
        <v>59</v>
      </c>
      <c r="M34" s="125" t="s">
        <v>59</v>
      </c>
      <c r="N34" s="125" t="s">
        <v>59</v>
      </c>
      <c r="O34" s="125" t="s">
        <v>59</v>
      </c>
      <c r="P34" s="125" t="s">
        <v>59</v>
      </c>
      <c r="Q34" s="125" t="s">
        <v>59</v>
      </c>
      <c r="R34" s="125" t="s">
        <v>59</v>
      </c>
      <c r="S34" s="125" t="s">
        <v>59</v>
      </c>
      <c r="T34" s="125" t="s">
        <v>59</v>
      </c>
      <c r="U34" s="125" t="s">
        <v>59</v>
      </c>
      <c r="V34" s="125" t="s">
        <v>59</v>
      </c>
      <c r="W34" s="125" t="s">
        <v>59</v>
      </c>
      <c r="X34" s="125" t="s">
        <v>59</v>
      </c>
      <c r="Y34" s="125" t="s">
        <v>59</v>
      </c>
      <c r="Z34" s="125" t="s">
        <v>59</v>
      </c>
      <c r="AA34" s="125" t="s">
        <v>59</v>
      </c>
      <c r="AB34" s="4"/>
    </row>
    <row r="35" spans="1:28" s="10" customFormat="1" ht="18" customHeight="1" x14ac:dyDescent="0.4">
      <c r="A35" s="4"/>
      <c r="B35" s="612"/>
      <c r="C35" s="615"/>
      <c r="D35" s="618"/>
      <c r="E35" s="622"/>
      <c r="F35" s="557" t="s">
        <v>430</v>
      </c>
      <c r="G35" s="564">
        <v>60</v>
      </c>
      <c r="H35" s="125" t="s">
        <v>59</v>
      </c>
      <c r="I35" s="125" t="s">
        <v>59</v>
      </c>
      <c r="J35" s="125" t="s">
        <v>59</v>
      </c>
      <c r="K35" s="125" t="s">
        <v>59</v>
      </c>
      <c r="L35" s="125" t="s">
        <v>59</v>
      </c>
      <c r="M35" s="125" t="s">
        <v>59</v>
      </c>
      <c r="N35" s="125" t="s">
        <v>59</v>
      </c>
      <c r="O35" s="125" t="s">
        <v>59</v>
      </c>
      <c r="P35" s="125" t="s">
        <v>59</v>
      </c>
      <c r="Q35" s="125" t="s">
        <v>59</v>
      </c>
      <c r="R35" s="125" t="s">
        <v>59</v>
      </c>
      <c r="S35" s="125" t="s">
        <v>59</v>
      </c>
      <c r="T35" s="125" t="s">
        <v>59</v>
      </c>
      <c r="U35" s="125" t="s">
        <v>59</v>
      </c>
      <c r="V35" s="125" t="s">
        <v>59</v>
      </c>
      <c r="W35" s="125" t="s">
        <v>59</v>
      </c>
      <c r="X35" s="125" t="s">
        <v>59</v>
      </c>
      <c r="Y35" s="125" t="s">
        <v>59</v>
      </c>
      <c r="Z35" s="125" t="s">
        <v>59</v>
      </c>
      <c r="AA35" s="125" t="s">
        <v>59</v>
      </c>
      <c r="AB35" s="4"/>
    </row>
    <row r="36" spans="1:28" s="10" customFormat="1" ht="18" customHeight="1" x14ac:dyDescent="0.4">
      <c r="A36" s="4"/>
      <c r="B36" s="612"/>
      <c r="C36" s="615"/>
      <c r="D36" s="619"/>
      <c r="E36" s="559" t="s">
        <v>431</v>
      </c>
      <c r="F36" s="557"/>
      <c r="G36" s="564">
        <v>40</v>
      </c>
      <c r="H36" s="125"/>
      <c r="I36" s="125"/>
      <c r="J36" s="125"/>
      <c r="K36" s="125"/>
      <c r="L36" s="125"/>
      <c r="M36" s="125"/>
      <c r="N36" s="125"/>
      <c r="O36" s="125"/>
      <c r="P36" s="125"/>
      <c r="Q36" s="125"/>
      <c r="R36" s="125"/>
      <c r="S36" s="125"/>
      <c r="T36" s="125"/>
      <c r="U36" s="125"/>
      <c r="V36" s="125"/>
      <c r="W36" s="125"/>
      <c r="X36" s="125"/>
      <c r="Y36" s="125"/>
      <c r="Z36" s="125"/>
      <c r="AA36" s="125"/>
      <c r="AB36" s="4"/>
    </row>
    <row r="37" spans="1:28" s="10" customFormat="1" ht="18" customHeight="1" x14ac:dyDescent="0.4">
      <c r="A37" s="4"/>
      <c r="B37" s="612"/>
      <c r="C37" s="615"/>
      <c r="D37" s="626" t="s">
        <v>432</v>
      </c>
      <c r="E37" s="559" t="s">
        <v>433</v>
      </c>
      <c r="F37" s="557"/>
      <c r="G37" s="564">
        <v>50</v>
      </c>
      <c r="H37" s="125"/>
      <c r="I37" s="125"/>
      <c r="J37" s="125"/>
      <c r="K37" s="125"/>
      <c r="L37" s="125"/>
      <c r="M37" s="125"/>
      <c r="N37" s="125"/>
      <c r="O37" s="125"/>
      <c r="P37" s="125"/>
      <c r="Q37" s="125"/>
      <c r="R37" s="125"/>
      <c r="S37" s="125"/>
      <c r="T37" s="125"/>
      <c r="U37" s="125"/>
      <c r="V37" s="125"/>
      <c r="W37" s="125"/>
      <c r="X37" s="125"/>
      <c r="Y37" s="125"/>
      <c r="Z37" s="125"/>
      <c r="AA37" s="125"/>
      <c r="AB37" s="4"/>
    </row>
    <row r="38" spans="1:28" s="10" customFormat="1" ht="18" customHeight="1" x14ac:dyDescent="0.4">
      <c r="A38" s="4"/>
      <c r="B38" s="612"/>
      <c r="C38" s="615"/>
      <c r="D38" s="627"/>
      <c r="E38" s="559" t="s">
        <v>434</v>
      </c>
      <c r="F38" s="557"/>
      <c r="G38" s="564">
        <v>50</v>
      </c>
      <c r="H38" s="125"/>
      <c r="I38" s="125"/>
      <c r="J38" s="125"/>
      <c r="K38" s="125"/>
      <c r="L38" s="125"/>
      <c r="M38" s="125"/>
      <c r="N38" s="125"/>
      <c r="O38" s="125"/>
      <c r="P38" s="125"/>
      <c r="Q38" s="125"/>
      <c r="R38" s="125"/>
      <c r="S38" s="125"/>
      <c r="T38" s="125"/>
      <c r="U38" s="125"/>
      <c r="V38" s="125"/>
      <c r="W38" s="125"/>
      <c r="X38" s="125"/>
      <c r="Y38" s="125"/>
      <c r="Z38" s="125"/>
      <c r="AA38" s="125"/>
      <c r="AB38" s="4"/>
    </row>
    <row r="39" spans="1:28" s="10" customFormat="1" ht="18" customHeight="1" x14ac:dyDescent="0.4">
      <c r="A39" s="4"/>
      <c r="B39" s="612"/>
      <c r="C39" s="615"/>
      <c r="D39" s="627"/>
      <c r="E39" s="559" t="s">
        <v>435</v>
      </c>
      <c r="F39" s="557"/>
      <c r="G39" s="564">
        <v>50</v>
      </c>
      <c r="H39" s="125"/>
      <c r="I39" s="125"/>
      <c r="J39" s="125"/>
      <c r="K39" s="125"/>
      <c r="L39" s="125"/>
      <c r="M39" s="125"/>
      <c r="N39" s="125"/>
      <c r="O39" s="125"/>
      <c r="P39" s="125"/>
      <c r="Q39" s="125"/>
      <c r="R39" s="125"/>
      <c r="S39" s="125"/>
      <c r="T39" s="125"/>
      <c r="U39" s="125"/>
      <c r="V39" s="125"/>
      <c r="W39" s="125"/>
      <c r="X39" s="125"/>
      <c r="Y39" s="125"/>
      <c r="Z39" s="125"/>
      <c r="AA39" s="125"/>
      <c r="AB39" s="4"/>
    </row>
    <row r="40" spans="1:28" s="10" customFormat="1" ht="18" customHeight="1" x14ac:dyDescent="0.4">
      <c r="A40" s="4"/>
      <c r="B40" s="612"/>
      <c r="C40" s="615"/>
      <c r="D40" s="627"/>
      <c r="E40" s="559" t="s">
        <v>919</v>
      </c>
      <c r="F40" s="557"/>
      <c r="G40" s="564">
        <v>15</v>
      </c>
      <c r="H40" s="125"/>
      <c r="I40" s="125"/>
      <c r="J40" s="125"/>
      <c r="K40" s="125"/>
      <c r="L40" s="125"/>
      <c r="M40" s="125"/>
      <c r="N40" s="125"/>
      <c r="O40" s="125"/>
      <c r="P40" s="125"/>
      <c r="Q40" s="125"/>
      <c r="R40" s="125"/>
      <c r="S40" s="125"/>
      <c r="T40" s="125"/>
      <c r="U40" s="125"/>
      <c r="V40" s="125"/>
      <c r="W40" s="125"/>
      <c r="X40" s="125"/>
      <c r="Y40" s="125"/>
      <c r="Z40" s="125"/>
      <c r="AA40" s="125"/>
      <c r="AB40" s="4"/>
    </row>
    <row r="41" spans="1:28" s="10" customFormat="1" ht="18" customHeight="1" x14ac:dyDescent="0.4">
      <c r="A41" s="4"/>
      <c r="B41" s="612"/>
      <c r="C41" s="615"/>
      <c r="D41" s="627"/>
      <c r="E41" s="629" t="s">
        <v>918</v>
      </c>
      <c r="F41" s="557"/>
      <c r="G41" s="564">
        <v>50</v>
      </c>
      <c r="H41" s="125"/>
      <c r="I41" s="125"/>
      <c r="J41" s="125"/>
      <c r="K41" s="125"/>
      <c r="L41" s="125"/>
      <c r="M41" s="125"/>
      <c r="N41" s="125"/>
      <c r="O41" s="125"/>
      <c r="P41" s="125"/>
      <c r="Q41" s="125"/>
      <c r="R41" s="125"/>
      <c r="S41" s="125"/>
      <c r="T41" s="125"/>
      <c r="U41" s="125"/>
      <c r="V41" s="125"/>
      <c r="W41" s="125"/>
      <c r="X41" s="125"/>
      <c r="Y41" s="125"/>
      <c r="Z41" s="125"/>
      <c r="AA41" s="125"/>
      <c r="AB41" s="4"/>
    </row>
    <row r="42" spans="1:28" s="10" customFormat="1" ht="18" customHeight="1" x14ac:dyDescent="0.4">
      <c r="A42" s="4"/>
      <c r="B42" s="612"/>
      <c r="C42" s="615"/>
      <c r="D42" s="627"/>
      <c r="E42" s="630"/>
      <c r="F42" s="557"/>
      <c r="G42" s="564">
        <v>8</v>
      </c>
      <c r="H42" s="125"/>
      <c r="I42" s="125"/>
      <c r="J42" s="125"/>
      <c r="K42" s="125"/>
      <c r="L42" s="125"/>
      <c r="M42" s="125"/>
      <c r="N42" s="125"/>
      <c r="O42" s="125"/>
      <c r="P42" s="125"/>
      <c r="Q42" s="125"/>
      <c r="R42" s="125"/>
      <c r="S42" s="125"/>
      <c r="T42" s="125"/>
      <c r="U42" s="125"/>
      <c r="V42" s="125"/>
      <c r="W42" s="125"/>
      <c r="X42" s="125"/>
      <c r="Y42" s="125"/>
      <c r="Z42" s="125"/>
      <c r="AA42" s="125"/>
      <c r="AB42" s="4"/>
    </row>
    <row r="43" spans="1:28" s="10" customFormat="1" ht="18" customHeight="1" x14ac:dyDescent="0.4">
      <c r="A43" s="4"/>
      <c r="B43" s="613"/>
      <c r="C43" s="616"/>
      <c r="D43" s="628"/>
      <c r="E43" s="631"/>
      <c r="F43" s="557"/>
      <c r="G43" s="564">
        <v>10</v>
      </c>
      <c r="H43" s="125"/>
      <c r="I43" s="125"/>
      <c r="J43" s="125"/>
      <c r="K43" s="125"/>
      <c r="L43" s="125"/>
      <c r="M43" s="125"/>
      <c r="N43" s="125"/>
      <c r="O43" s="125"/>
      <c r="P43" s="125"/>
      <c r="Q43" s="125"/>
      <c r="R43" s="125"/>
      <c r="S43" s="125"/>
      <c r="T43" s="125"/>
      <c r="U43" s="125"/>
      <c r="V43" s="125"/>
      <c r="W43" s="125"/>
      <c r="X43" s="125"/>
      <c r="Y43" s="125"/>
      <c r="Z43" s="125"/>
      <c r="AA43" s="125"/>
      <c r="AB43" s="4"/>
    </row>
    <row r="44" spans="1:28" s="127" customFormat="1" ht="18" customHeight="1" x14ac:dyDescent="0.4">
      <c r="A44" s="4"/>
      <c r="B44" s="695" t="s">
        <v>83</v>
      </c>
      <c r="C44" s="696"/>
      <c r="D44" s="696"/>
      <c r="E44" s="696"/>
      <c r="F44" s="696"/>
      <c r="G44" s="697"/>
      <c r="H44" s="569">
        <f t="shared" ref="H44:AA44" si="0">+SUM(H8:H43)</f>
        <v>0</v>
      </c>
      <c r="I44" s="569">
        <f t="shared" si="0"/>
        <v>0</v>
      </c>
      <c r="J44" s="569">
        <f t="shared" si="0"/>
        <v>0</v>
      </c>
      <c r="K44" s="569">
        <f t="shared" si="0"/>
        <v>0</v>
      </c>
      <c r="L44" s="569">
        <f t="shared" si="0"/>
        <v>0</v>
      </c>
      <c r="M44" s="569">
        <f t="shared" si="0"/>
        <v>0</v>
      </c>
      <c r="N44" s="569">
        <f t="shared" si="0"/>
        <v>0</v>
      </c>
      <c r="O44" s="569">
        <f t="shared" si="0"/>
        <v>0</v>
      </c>
      <c r="P44" s="569">
        <f t="shared" si="0"/>
        <v>0</v>
      </c>
      <c r="Q44" s="569">
        <f t="shared" si="0"/>
        <v>0</v>
      </c>
      <c r="R44" s="569">
        <f t="shared" si="0"/>
        <v>0</v>
      </c>
      <c r="S44" s="569">
        <f t="shared" si="0"/>
        <v>0</v>
      </c>
      <c r="T44" s="569">
        <f t="shared" si="0"/>
        <v>0</v>
      </c>
      <c r="U44" s="569">
        <f t="shared" si="0"/>
        <v>0</v>
      </c>
      <c r="V44" s="569">
        <f t="shared" si="0"/>
        <v>0</v>
      </c>
      <c r="W44" s="569">
        <f t="shared" si="0"/>
        <v>0</v>
      </c>
      <c r="X44" s="569">
        <f t="shared" si="0"/>
        <v>0</v>
      </c>
      <c r="Y44" s="569">
        <f t="shared" si="0"/>
        <v>0</v>
      </c>
      <c r="Z44" s="569">
        <f t="shared" si="0"/>
        <v>0</v>
      </c>
      <c r="AA44" s="569">
        <f t="shared" si="0"/>
        <v>0</v>
      </c>
      <c r="AB44" s="126"/>
    </row>
    <row r="45" spans="1:28" s="10" customFormat="1" ht="18" customHeight="1" x14ac:dyDescent="0.15">
      <c r="A45" s="4"/>
      <c r="B45" s="632">
        <v>2</v>
      </c>
      <c r="C45" s="635" t="s">
        <v>7</v>
      </c>
      <c r="D45" s="638" t="s">
        <v>8</v>
      </c>
      <c r="E45" s="128" t="s">
        <v>821</v>
      </c>
      <c r="F45" s="128"/>
      <c r="G45" s="564">
        <v>38</v>
      </c>
      <c r="H45" s="125"/>
      <c r="I45" s="125"/>
      <c r="J45" s="125"/>
      <c r="K45" s="125"/>
      <c r="L45" s="125"/>
      <c r="M45" s="125"/>
      <c r="N45" s="125"/>
      <c r="O45" s="125"/>
      <c r="P45" s="125"/>
      <c r="Q45" s="125"/>
      <c r="R45" s="125"/>
      <c r="S45" s="125"/>
      <c r="T45" s="125"/>
      <c r="U45" s="125"/>
      <c r="V45" s="125"/>
      <c r="W45" s="125"/>
      <c r="X45" s="125"/>
      <c r="Y45" s="125"/>
      <c r="Z45" s="125"/>
      <c r="AA45" s="125"/>
      <c r="AB45" s="4"/>
    </row>
    <row r="46" spans="1:28" s="10" customFormat="1" ht="18" customHeight="1" x14ac:dyDescent="0.15">
      <c r="A46" s="4"/>
      <c r="B46" s="633"/>
      <c r="C46" s="636"/>
      <c r="D46" s="639"/>
      <c r="E46" s="128" t="s">
        <v>822</v>
      </c>
      <c r="F46" s="128"/>
      <c r="G46" s="564">
        <v>38</v>
      </c>
      <c r="H46" s="125"/>
      <c r="I46" s="125"/>
      <c r="J46" s="125"/>
      <c r="K46" s="125"/>
      <c r="L46" s="125"/>
      <c r="M46" s="125"/>
      <c r="N46" s="125"/>
      <c r="O46" s="125"/>
      <c r="P46" s="125"/>
      <c r="Q46" s="125"/>
      <c r="R46" s="125"/>
      <c r="S46" s="125"/>
      <c r="T46" s="125"/>
      <c r="U46" s="125"/>
      <c r="V46" s="125"/>
      <c r="W46" s="125"/>
      <c r="X46" s="125"/>
      <c r="Y46" s="125"/>
      <c r="Z46" s="125"/>
      <c r="AA46" s="125"/>
      <c r="AB46" s="4"/>
    </row>
    <row r="47" spans="1:28" s="10" customFormat="1" ht="18" customHeight="1" x14ac:dyDescent="0.15">
      <c r="A47" s="4"/>
      <c r="B47" s="633"/>
      <c r="C47" s="636"/>
      <c r="D47" s="640"/>
      <c r="E47" s="128" t="s">
        <v>823</v>
      </c>
      <c r="F47" s="128"/>
      <c r="G47" s="564">
        <v>38</v>
      </c>
      <c r="H47" s="125"/>
      <c r="I47" s="125"/>
      <c r="J47" s="125"/>
      <c r="K47" s="125"/>
      <c r="L47" s="125"/>
      <c r="M47" s="125"/>
      <c r="N47" s="125"/>
      <c r="O47" s="125"/>
      <c r="P47" s="125"/>
      <c r="Q47" s="125"/>
      <c r="R47" s="125"/>
      <c r="S47" s="125"/>
      <c r="T47" s="125"/>
      <c r="U47" s="125"/>
      <c r="V47" s="125"/>
      <c r="W47" s="125"/>
      <c r="X47" s="125"/>
      <c r="Y47" s="125"/>
      <c r="Z47" s="125"/>
      <c r="AA47" s="125"/>
      <c r="AB47" s="4"/>
    </row>
    <row r="48" spans="1:28" s="10" customFormat="1" ht="18" customHeight="1" x14ac:dyDescent="0.15">
      <c r="A48" s="4"/>
      <c r="B48" s="633"/>
      <c r="C48" s="636"/>
      <c r="D48" s="638" t="s">
        <v>9</v>
      </c>
      <c r="E48" s="128" t="s">
        <v>84</v>
      </c>
      <c r="F48" s="128"/>
      <c r="G48" s="564">
        <v>31</v>
      </c>
      <c r="H48" s="125"/>
      <c r="I48" s="125"/>
      <c r="J48" s="125"/>
      <c r="K48" s="125"/>
      <c r="L48" s="125"/>
      <c r="M48" s="125"/>
      <c r="N48" s="125"/>
      <c r="O48" s="125"/>
      <c r="P48" s="125"/>
      <c r="Q48" s="125"/>
      <c r="R48" s="125"/>
      <c r="S48" s="125"/>
      <c r="T48" s="125"/>
      <c r="U48" s="125"/>
      <c r="V48" s="125"/>
      <c r="W48" s="125"/>
      <c r="X48" s="125"/>
      <c r="Y48" s="125"/>
      <c r="Z48" s="125"/>
      <c r="AA48" s="125"/>
      <c r="AB48" s="4"/>
    </row>
    <row r="49" spans="1:28" s="10" customFormat="1" ht="18" customHeight="1" x14ac:dyDescent="0.15">
      <c r="A49" s="4"/>
      <c r="B49" s="633"/>
      <c r="C49" s="636"/>
      <c r="D49" s="639"/>
      <c r="E49" s="128" t="s">
        <v>85</v>
      </c>
      <c r="F49" s="128"/>
      <c r="G49" s="564">
        <v>31</v>
      </c>
      <c r="H49" s="125"/>
      <c r="I49" s="125"/>
      <c r="J49" s="125"/>
      <c r="K49" s="125"/>
      <c r="L49" s="125"/>
      <c r="M49" s="125"/>
      <c r="N49" s="125"/>
      <c r="O49" s="125"/>
      <c r="P49" s="125"/>
      <c r="Q49" s="125"/>
      <c r="R49" s="125"/>
      <c r="S49" s="125"/>
      <c r="T49" s="125"/>
      <c r="U49" s="125"/>
      <c r="V49" s="125"/>
      <c r="W49" s="125"/>
      <c r="X49" s="125"/>
      <c r="Y49" s="125"/>
      <c r="Z49" s="125"/>
      <c r="AA49" s="125"/>
      <c r="AB49" s="4"/>
    </row>
    <row r="50" spans="1:28" s="10" customFormat="1" ht="18" customHeight="1" x14ac:dyDescent="0.15">
      <c r="A50" s="4"/>
      <c r="B50" s="633"/>
      <c r="C50" s="636"/>
      <c r="D50" s="639"/>
      <c r="E50" s="128" t="s">
        <v>86</v>
      </c>
      <c r="F50" s="128"/>
      <c r="G50" s="564">
        <v>31</v>
      </c>
      <c r="H50" s="125"/>
      <c r="I50" s="125"/>
      <c r="J50" s="125"/>
      <c r="K50" s="125"/>
      <c r="L50" s="125"/>
      <c r="M50" s="125"/>
      <c r="N50" s="125"/>
      <c r="O50" s="125"/>
      <c r="P50" s="125"/>
      <c r="Q50" s="125"/>
      <c r="R50" s="125"/>
      <c r="S50" s="125"/>
      <c r="T50" s="125"/>
      <c r="U50" s="125"/>
      <c r="V50" s="125"/>
      <c r="W50" s="125"/>
      <c r="X50" s="125"/>
      <c r="Y50" s="125"/>
      <c r="Z50" s="125"/>
      <c r="AA50" s="125"/>
      <c r="AB50" s="4"/>
    </row>
    <row r="51" spans="1:28" s="10" customFormat="1" ht="18" customHeight="1" x14ac:dyDescent="0.15">
      <c r="A51" s="4"/>
      <c r="B51" s="633"/>
      <c r="C51" s="636"/>
      <c r="D51" s="640"/>
      <c r="E51" s="128" t="s">
        <v>87</v>
      </c>
      <c r="F51" s="128"/>
      <c r="G51" s="564">
        <v>31</v>
      </c>
      <c r="H51" s="125"/>
      <c r="I51" s="125"/>
      <c r="J51" s="125"/>
      <c r="K51" s="125"/>
      <c r="L51" s="125"/>
      <c r="M51" s="125"/>
      <c r="N51" s="125"/>
      <c r="O51" s="125"/>
      <c r="P51" s="125"/>
      <c r="Q51" s="125"/>
      <c r="R51" s="125"/>
      <c r="S51" s="125"/>
      <c r="T51" s="125"/>
      <c r="U51" s="125"/>
      <c r="V51" s="125"/>
      <c r="W51" s="125"/>
      <c r="X51" s="125"/>
      <c r="Y51" s="125"/>
      <c r="Z51" s="125"/>
      <c r="AA51" s="125"/>
      <c r="AB51" s="4"/>
    </row>
    <row r="52" spans="1:28" s="10" customFormat="1" ht="18" customHeight="1" x14ac:dyDescent="0.15">
      <c r="A52" s="4"/>
      <c r="B52" s="633"/>
      <c r="C52" s="636"/>
      <c r="D52" s="638" t="s">
        <v>10</v>
      </c>
      <c r="E52" s="128" t="s">
        <v>88</v>
      </c>
      <c r="F52" s="128"/>
      <c r="G52" s="564">
        <v>17</v>
      </c>
      <c r="H52" s="125"/>
      <c r="I52" s="125"/>
      <c r="J52" s="125"/>
      <c r="K52" s="125"/>
      <c r="L52" s="125"/>
      <c r="M52" s="125"/>
      <c r="N52" s="125"/>
      <c r="O52" s="125"/>
      <c r="P52" s="125"/>
      <c r="Q52" s="125"/>
      <c r="R52" s="125"/>
      <c r="S52" s="125"/>
      <c r="T52" s="125"/>
      <c r="U52" s="125"/>
      <c r="V52" s="125"/>
      <c r="W52" s="125"/>
      <c r="X52" s="125"/>
      <c r="Y52" s="125"/>
      <c r="Z52" s="125"/>
      <c r="AA52" s="125"/>
      <c r="AB52" s="4"/>
    </row>
    <row r="53" spans="1:28" s="10" customFormat="1" ht="18" customHeight="1" x14ac:dyDescent="0.15">
      <c r="A53" s="4"/>
      <c r="B53" s="633"/>
      <c r="C53" s="636"/>
      <c r="D53" s="639"/>
      <c r="E53" s="128" t="s">
        <v>824</v>
      </c>
      <c r="F53" s="128"/>
      <c r="G53" s="564">
        <v>7</v>
      </c>
      <c r="H53" s="125"/>
      <c r="I53" s="125"/>
      <c r="J53" s="125"/>
      <c r="K53" s="125"/>
      <c r="L53" s="125"/>
      <c r="M53" s="125"/>
      <c r="N53" s="125"/>
      <c r="O53" s="125"/>
      <c r="P53" s="125"/>
      <c r="Q53" s="125"/>
      <c r="R53" s="125"/>
      <c r="S53" s="125"/>
      <c r="T53" s="125"/>
      <c r="U53" s="125"/>
      <c r="V53" s="125"/>
      <c r="W53" s="125"/>
      <c r="X53" s="125"/>
      <c r="Y53" s="125"/>
      <c r="Z53" s="125"/>
      <c r="AA53" s="125"/>
      <c r="AB53" s="4"/>
    </row>
    <row r="54" spans="1:28" s="10" customFormat="1" ht="18" customHeight="1" x14ac:dyDescent="0.15">
      <c r="A54" s="4"/>
      <c r="B54" s="633"/>
      <c r="C54" s="636"/>
      <c r="D54" s="640"/>
      <c r="E54" s="128" t="s">
        <v>89</v>
      </c>
      <c r="F54" s="128"/>
      <c r="G54" s="564">
        <v>17</v>
      </c>
      <c r="H54" s="125"/>
      <c r="I54" s="125"/>
      <c r="J54" s="125"/>
      <c r="K54" s="125"/>
      <c r="L54" s="125"/>
      <c r="M54" s="125"/>
      <c r="N54" s="125"/>
      <c r="O54" s="125"/>
      <c r="P54" s="125"/>
      <c r="Q54" s="125"/>
      <c r="R54" s="125"/>
      <c r="S54" s="125"/>
      <c r="T54" s="125"/>
      <c r="U54" s="125"/>
      <c r="V54" s="125"/>
      <c r="W54" s="125"/>
      <c r="X54" s="125"/>
      <c r="Y54" s="125"/>
      <c r="Z54" s="125"/>
      <c r="AA54" s="125"/>
      <c r="AB54" s="4"/>
    </row>
    <row r="55" spans="1:28" s="10" customFormat="1" ht="18" customHeight="1" x14ac:dyDescent="0.15">
      <c r="A55" s="4"/>
      <c r="B55" s="633"/>
      <c r="C55" s="636"/>
      <c r="D55" s="638" t="s">
        <v>11</v>
      </c>
      <c r="E55" s="128" t="s">
        <v>821</v>
      </c>
      <c r="F55" s="128"/>
      <c r="G55" s="564">
        <v>15</v>
      </c>
      <c r="H55" s="125"/>
      <c r="I55" s="125"/>
      <c r="J55" s="125"/>
      <c r="K55" s="125"/>
      <c r="L55" s="125"/>
      <c r="M55" s="125"/>
      <c r="N55" s="125"/>
      <c r="O55" s="125"/>
      <c r="P55" s="125"/>
      <c r="Q55" s="125"/>
      <c r="R55" s="125"/>
      <c r="S55" s="125"/>
      <c r="T55" s="125"/>
      <c r="U55" s="125"/>
      <c r="V55" s="125"/>
      <c r="W55" s="125"/>
      <c r="X55" s="125"/>
      <c r="Y55" s="125"/>
      <c r="Z55" s="125"/>
      <c r="AA55" s="125"/>
      <c r="AB55" s="4"/>
    </row>
    <row r="56" spans="1:28" s="10" customFormat="1" ht="18" customHeight="1" x14ac:dyDescent="0.15">
      <c r="A56" s="4"/>
      <c r="B56" s="633"/>
      <c r="C56" s="636"/>
      <c r="D56" s="640"/>
      <c r="E56" s="128" t="s">
        <v>90</v>
      </c>
      <c r="F56" s="128"/>
      <c r="G56" s="564">
        <v>15</v>
      </c>
      <c r="H56" s="125"/>
      <c r="I56" s="125"/>
      <c r="J56" s="125"/>
      <c r="K56" s="125"/>
      <c r="L56" s="125"/>
      <c r="M56" s="125"/>
      <c r="N56" s="125"/>
      <c r="O56" s="125"/>
      <c r="P56" s="125"/>
      <c r="Q56" s="125"/>
      <c r="R56" s="125"/>
      <c r="S56" s="125"/>
      <c r="T56" s="125"/>
      <c r="U56" s="125"/>
      <c r="V56" s="125"/>
      <c r="W56" s="125"/>
      <c r="X56" s="125"/>
      <c r="Y56" s="125"/>
      <c r="Z56" s="125"/>
      <c r="AA56" s="125"/>
      <c r="AB56" s="4"/>
    </row>
    <row r="57" spans="1:28" s="10" customFormat="1" ht="18" customHeight="1" x14ac:dyDescent="0.15">
      <c r="A57" s="4"/>
      <c r="B57" s="633"/>
      <c r="C57" s="636"/>
      <c r="D57" s="638" t="s">
        <v>12</v>
      </c>
      <c r="E57" s="128" t="s">
        <v>821</v>
      </c>
      <c r="F57" s="128"/>
      <c r="G57" s="564">
        <v>15</v>
      </c>
      <c r="H57" s="125"/>
      <c r="I57" s="125"/>
      <c r="J57" s="125"/>
      <c r="K57" s="125"/>
      <c r="L57" s="125"/>
      <c r="M57" s="125"/>
      <c r="N57" s="125"/>
      <c r="O57" s="125"/>
      <c r="P57" s="125"/>
      <c r="Q57" s="125"/>
      <c r="R57" s="125"/>
      <c r="S57" s="125"/>
      <c r="T57" s="125"/>
      <c r="U57" s="125"/>
      <c r="V57" s="125"/>
      <c r="W57" s="125"/>
      <c r="X57" s="125"/>
      <c r="Y57" s="125"/>
      <c r="Z57" s="125"/>
      <c r="AA57" s="125"/>
      <c r="AB57" s="4"/>
    </row>
    <row r="58" spans="1:28" s="10" customFormat="1" ht="18" customHeight="1" x14ac:dyDescent="0.15">
      <c r="A58" s="4"/>
      <c r="B58" s="633"/>
      <c r="C58" s="636"/>
      <c r="D58" s="640"/>
      <c r="E58" s="128" t="s">
        <v>825</v>
      </c>
      <c r="F58" s="128"/>
      <c r="G58" s="564">
        <v>15</v>
      </c>
      <c r="H58" s="125"/>
      <c r="I58" s="125"/>
      <c r="J58" s="125"/>
      <c r="K58" s="125"/>
      <c r="L58" s="125"/>
      <c r="M58" s="125"/>
      <c r="N58" s="125"/>
      <c r="O58" s="125"/>
      <c r="P58" s="125"/>
      <c r="Q58" s="125"/>
      <c r="R58" s="125"/>
      <c r="S58" s="125"/>
      <c r="T58" s="125"/>
      <c r="U58" s="125"/>
      <c r="V58" s="125"/>
      <c r="W58" s="125"/>
      <c r="X58" s="125"/>
      <c r="Y58" s="125"/>
      <c r="Z58" s="125"/>
      <c r="AA58" s="125"/>
      <c r="AB58" s="4"/>
    </row>
    <row r="59" spans="1:28" s="10" customFormat="1" ht="18" customHeight="1" x14ac:dyDescent="0.15">
      <c r="A59" s="4"/>
      <c r="B59" s="633"/>
      <c r="C59" s="636"/>
      <c r="D59" s="638" t="s">
        <v>13</v>
      </c>
      <c r="E59" s="128" t="s">
        <v>91</v>
      </c>
      <c r="F59" s="128"/>
      <c r="G59" s="564">
        <v>13</v>
      </c>
      <c r="H59" s="125"/>
      <c r="I59" s="125"/>
      <c r="J59" s="125"/>
      <c r="K59" s="125"/>
      <c r="L59" s="125"/>
      <c r="M59" s="125"/>
      <c r="N59" s="125"/>
      <c r="O59" s="125"/>
      <c r="P59" s="125"/>
      <c r="Q59" s="125"/>
      <c r="R59" s="125"/>
      <c r="S59" s="125"/>
      <c r="T59" s="125"/>
      <c r="U59" s="125"/>
      <c r="V59" s="125"/>
      <c r="W59" s="125"/>
      <c r="X59" s="125"/>
      <c r="Y59" s="125"/>
      <c r="Z59" s="125"/>
      <c r="AA59" s="125"/>
      <c r="AB59" s="4"/>
    </row>
    <row r="60" spans="1:28" s="10" customFormat="1" ht="18" customHeight="1" x14ac:dyDescent="0.15">
      <c r="A60" s="4"/>
      <c r="B60" s="633"/>
      <c r="C60" s="636"/>
      <c r="D60" s="639"/>
      <c r="E60" s="128" t="s">
        <v>92</v>
      </c>
      <c r="F60" s="128"/>
      <c r="G60" s="564">
        <v>13</v>
      </c>
      <c r="H60" s="125"/>
      <c r="I60" s="125"/>
      <c r="J60" s="125"/>
      <c r="K60" s="125"/>
      <c r="L60" s="125"/>
      <c r="M60" s="125"/>
      <c r="N60" s="125"/>
      <c r="O60" s="125"/>
      <c r="P60" s="125"/>
      <c r="Q60" s="125"/>
      <c r="R60" s="125"/>
      <c r="S60" s="125"/>
      <c r="T60" s="125"/>
      <c r="U60" s="125"/>
      <c r="V60" s="125"/>
      <c r="W60" s="125"/>
      <c r="X60" s="125"/>
      <c r="Y60" s="125"/>
      <c r="Z60" s="125"/>
      <c r="AA60" s="125"/>
      <c r="AB60" s="4"/>
    </row>
    <row r="61" spans="1:28" s="10" customFormat="1" ht="18" customHeight="1" x14ac:dyDescent="0.15">
      <c r="A61" s="4"/>
      <c r="B61" s="633"/>
      <c r="C61" s="636"/>
      <c r="D61" s="639"/>
      <c r="E61" s="128" t="s">
        <v>93</v>
      </c>
      <c r="F61" s="128"/>
      <c r="G61" s="564">
        <v>13</v>
      </c>
      <c r="H61" s="125"/>
      <c r="I61" s="125"/>
      <c r="J61" s="125"/>
      <c r="K61" s="125"/>
      <c r="L61" s="125"/>
      <c r="M61" s="125"/>
      <c r="N61" s="125"/>
      <c r="O61" s="125"/>
      <c r="P61" s="125"/>
      <c r="Q61" s="125"/>
      <c r="R61" s="125"/>
      <c r="S61" s="125"/>
      <c r="T61" s="125"/>
      <c r="U61" s="125"/>
      <c r="V61" s="125"/>
      <c r="W61" s="125"/>
      <c r="X61" s="125"/>
      <c r="Y61" s="125"/>
      <c r="Z61" s="125"/>
      <c r="AA61" s="125"/>
      <c r="AB61" s="4"/>
    </row>
    <row r="62" spans="1:28" s="10" customFormat="1" ht="18" customHeight="1" x14ac:dyDescent="0.15">
      <c r="A62" s="4"/>
      <c r="B62" s="633"/>
      <c r="C62" s="636"/>
      <c r="D62" s="640"/>
      <c r="E62" s="128" t="s">
        <v>94</v>
      </c>
      <c r="F62" s="128"/>
      <c r="G62" s="564">
        <v>13</v>
      </c>
      <c r="H62" s="125"/>
      <c r="I62" s="125"/>
      <c r="J62" s="125"/>
      <c r="K62" s="125"/>
      <c r="L62" s="125"/>
      <c r="M62" s="125"/>
      <c r="N62" s="125"/>
      <c r="O62" s="125"/>
      <c r="P62" s="125"/>
      <c r="Q62" s="125"/>
      <c r="R62" s="125"/>
      <c r="S62" s="125"/>
      <c r="T62" s="125"/>
      <c r="U62" s="125"/>
      <c r="V62" s="125"/>
      <c r="W62" s="125"/>
      <c r="X62" s="125"/>
      <c r="Y62" s="125"/>
      <c r="Z62" s="125"/>
      <c r="AA62" s="125"/>
      <c r="AB62" s="4"/>
    </row>
    <row r="63" spans="1:28" s="10" customFormat="1" ht="18" customHeight="1" x14ac:dyDescent="0.15">
      <c r="A63" s="4"/>
      <c r="B63" s="633"/>
      <c r="C63" s="636"/>
      <c r="D63" s="638" t="s">
        <v>14</v>
      </c>
      <c r="E63" s="128" t="s">
        <v>95</v>
      </c>
      <c r="F63" s="128"/>
      <c r="G63" s="564">
        <v>15</v>
      </c>
      <c r="H63" s="125"/>
      <c r="I63" s="125"/>
      <c r="J63" s="125"/>
      <c r="K63" s="125"/>
      <c r="L63" s="125"/>
      <c r="M63" s="125"/>
      <c r="N63" s="125"/>
      <c r="O63" s="125"/>
      <c r="P63" s="125"/>
      <c r="Q63" s="125"/>
      <c r="R63" s="125"/>
      <c r="S63" s="125"/>
      <c r="T63" s="125"/>
      <c r="U63" s="125"/>
      <c r="V63" s="125"/>
      <c r="W63" s="125"/>
      <c r="X63" s="125"/>
      <c r="Y63" s="125"/>
      <c r="Z63" s="125"/>
      <c r="AA63" s="125"/>
      <c r="AB63" s="4"/>
    </row>
    <row r="64" spans="1:28" s="10" customFormat="1" ht="18" customHeight="1" x14ac:dyDescent="0.15">
      <c r="A64" s="4"/>
      <c r="B64" s="633"/>
      <c r="C64" s="636"/>
      <c r="D64" s="639"/>
      <c r="E64" s="128" t="s">
        <v>96</v>
      </c>
      <c r="F64" s="128"/>
      <c r="G64" s="564">
        <v>15</v>
      </c>
      <c r="H64" s="125"/>
      <c r="I64" s="125"/>
      <c r="J64" s="125"/>
      <c r="K64" s="125"/>
      <c r="L64" s="125"/>
      <c r="M64" s="125"/>
      <c r="N64" s="125"/>
      <c r="O64" s="125"/>
      <c r="P64" s="125"/>
      <c r="Q64" s="125"/>
      <c r="R64" s="125"/>
      <c r="S64" s="125"/>
      <c r="T64" s="125"/>
      <c r="U64" s="125"/>
      <c r="V64" s="125"/>
      <c r="W64" s="125"/>
      <c r="X64" s="125"/>
      <c r="Y64" s="125"/>
      <c r="Z64" s="125"/>
      <c r="AA64" s="125"/>
      <c r="AB64" s="4"/>
    </row>
    <row r="65" spans="1:28" s="10" customFormat="1" ht="18" customHeight="1" x14ac:dyDescent="0.15">
      <c r="A65" s="4"/>
      <c r="B65" s="633"/>
      <c r="C65" s="636"/>
      <c r="D65" s="639"/>
      <c r="E65" s="128" t="s">
        <v>86</v>
      </c>
      <c r="F65" s="128"/>
      <c r="G65" s="564">
        <v>15</v>
      </c>
      <c r="H65" s="125"/>
      <c r="I65" s="125"/>
      <c r="J65" s="125"/>
      <c r="K65" s="125"/>
      <c r="L65" s="125"/>
      <c r="M65" s="125"/>
      <c r="N65" s="125"/>
      <c r="O65" s="125"/>
      <c r="P65" s="125"/>
      <c r="Q65" s="125"/>
      <c r="R65" s="125"/>
      <c r="S65" s="125"/>
      <c r="T65" s="125"/>
      <c r="U65" s="125"/>
      <c r="V65" s="125"/>
      <c r="W65" s="125"/>
      <c r="X65" s="125"/>
      <c r="Y65" s="125"/>
      <c r="Z65" s="125"/>
      <c r="AA65" s="125"/>
      <c r="AB65" s="4"/>
    </row>
    <row r="66" spans="1:28" s="10" customFormat="1" ht="18" customHeight="1" x14ac:dyDescent="0.15">
      <c r="A66" s="4"/>
      <c r="B66" s="633"/>
      <c r="C66" s="636"/>
      <c r="D66" s="640"/>
      <c r="E66" s="128" t="s">
        <v>97</v>
      </c>
      <c r="F66" s="128"/>
      <c r="G66" s="564">
        <v>15</v>
      </c>
      <c r="H66" s="125"/>
      <c r="I66" s="125"/>
      <c r="J66" s="125"/>
      <c r="K66" s="125"/>
      <c r="L66" s="125"/>
      <c r="M66" s="125"/>
      <c r="N66" s="125"/>
      <c r="O66" s="125"/>
      <c r="P66" s="125"/>
      <c r="Q66" s="125"/>
      <c r="R66" s="125"/>
      <c r="S66" s="125"/>
      <c r="T66" s="125"/>
      <c r="U66" s="125"/>
      <c r="V66" s="125"/>
      <c r="W66" s="125"/>
      <c r="X66" s="125"/>
      <c r="Y66" s="125"/>
      <c r="Z66" s="125"/>
      <c r="AA66" s="125"/>
      <c r="AB66" s="4"/>
    </row>
    <row r="67" spans="1:28" s="10" customFormat="1" ht="18" customHeight="1" x14ac:dyDescent="0.15">
      <c r="A67" s="4"/>
      <c r="B67" s="633"/>
      <c r="C67" s="636"/>
      <c r="D67" s="129" t="s">
        <v>15</v>
      </c>
      <c r="E67" s="128" t="s">
        <v>826</v>
      </c>
      <c r="F67" s="128"/>
      <c r="G67" s="564">
        <v>15</v>
      </c>
      <c r="H67" s="125"/>
      <c r="I67" s="125"/>
      <c r="J67" s="125"/>
      <c r="K67" s="125"/>
      <c r="L67" s="125"/>
      <c r="M67" s="125"/>
      <c r="N67" s="125"/>
      <c r="O67" s="125"/>
      <c r="P67" s="125"/>
      <c r="Q67" s="125"/>
      <c r="R67" s="125"/>
      <c r="S67" s="125"/>
      <c r="T67" s="125"/>
      <c r="U67" s="125"/>
      <c r="V67" s="125"/>
      <c r="W67" s="125"/>
      <c r="X67" s="125"/>
      <c r="Y67" s="125"/>
      <c r="Z67" s="125"/>
      <c r="AA67" s="125"/>
      <c r="AB67" s="4"/>
    </row>
    <row r="68" spans="1:28" s="10" customFormat="1" ht="18" customHeight="1" x14ac:dyDescent="0.15">
      <c r="A68" s="4"/>
      <c r="B68" s="634"/>
      <c r="C68" s="637"/>
      <c r="D68" s="566" t="s">
        <v>16</v>
      </c>
      <c r="E68" s="128" t="s">
        <v>98</v>
      </c>
      <c r="F68" s="128"/>
      <c r="G68" s="564">
        <v>15</v>
      </c>
      <c r="H68" s="125"/>
      <c r="I68" s="125"/>
      <c r="J68" s="125"/>
      <c r="K68" s="125"/>
      <c r="L68" s="125"/>
      <c r="M68" s="125"/>
      <c r="N68" s="125"/>
      <c r="O68" s="125"/>
      <c r="P68" s="125"/>
      <c r="Q68" s="125"/>
      <c r="R68" s="125"/>
      <c r="S68" s="125"/>
      <c r="T68" s="125"/>
      <c r="U68" s="125"/>
      <c r="V68" s="125"/>
      <c r="W68" s="125"/>
      <c r="X68" s="125"/>
      <c r="Y68" s="125"/>
      <c r="Z68" s="125"/>
      <c r="AA68" s="125"/>
      <c r="AB68" s="4"/>
    </row>
    <row r="69" spans="1:28" s="127" customFormat="1" ht="18" customHeight="1" x14ac:dyDescent="0.4">
      <c r="A69" s="4"/>
      <c r="B69" s="695" t="s">
        <v>99</v>
      </c>
      <c r="C69" s="696"/>
      <c r="D69" s="696"/>
      <c r="E69" s="696"/>
      <c r="F69" s="696"/>
      <c r="G69" s="697"/>
      <c r="H69" s="569">
        <f>+SUM(H45:H68)</f>
        <v>0</v>
      </c>
      <c r="I69" s="569">
        <f t="shared" ref="I69:AA69" si="1">+SUM(I45:I68)</f>
        <v>0</v>
      </c>
      <c r="J69" s="569">
        <f t="shared" si="1"/>
        <v>0</v>
      </c>
      <c r="K69" s="569">
        <f t="shared" si="1"/>
        <v>0</v>
      </c>
      <c r="L69" s="569">
        <f t="shared" si="1"/>
        <v>0</v>
      </c>
      <c r="M69" s="569">
        <f t="shared" si="1"/>
        <v>0</v>
      </c>
      <c r="N69" s="569">
        <f t="shared" si="1"/>
        <v>0</v>
      </c>
      <c r="O69" s="569">
        <f t="shared" si="1"/>
        <v>0</v>
      </c>
      <c r="P69" s="569">
        <f t="shared" si="1"/>
        <v>0</v>
      </c>
      <c r="Q69" s="569">
        <f t="shared" si="1"/>
        <v>0</v>
      </c>
      <c r="R69" s="569">
        <f t="shared" si="1"/>
        <v>0</v>
      </c>
      <c r="S69" s="569">
        <f t="shared" si="1"/>
        <v>0</v>
      </c>
      <c r="T69" s="569">
        <f t="shared" si="1"/>
        <v>0</v>
      </c>
      <c r="U69" s="569">
        <f t="shared" si="1"/>
        <v>0</v>
      </c>
      <c r="V69" s="569">
        <f t="shared" si="1"/>
        <v>0</v>
      </c>
      <c r="W69" s="569">
        <f t="shared" si="1"/>
        <v>0</v>
      </c>
      <c r="X69" s="569">
        <f t="shared" si="1"/>
        <v>0</v>
      </c>
      <c r="Y69" s="569">
        <f t="shared" si="1"/>
        <v>0</v>
      </c>
      <c r="Z69" s="569">
        <f t="shared" si="1"/>
        <v>0</v>
      </c>
      <c r="AA69" s="569">
        <f t="shared" si="1"/>
        <v>0</v>
      </c>
      <c r="AB69" s="126"/>
    </row>
    <row r="70" spans="1:28" s="130" customFormat="1" ht="18" customHeight="1" x14ac:dyDescent="0.4">
      <c r="A70" s="4"/>
      <c r="B70" s="641">
        <v>3</v>
      </c>
      <c r="C70" s="644" t="s">
        <v>17</v>
      </c>
      <c r="D70" s="560" t="s">
        <v>439</v>
      </c>
      <c r="E70" s="561" t="s">
        <v>436</v>
      </c>
      <c r="F70" s="131"/>
      <c r="G70" s="131">
        <v>50</v>
      </c>
      <c r="H70" s="124"/>
      <c r="I70" s="124"/>
      <c r="J70" s="124"/>
      <c r="K70" s="124"/>
      <c r="L70" s="124"/>
      <c r="M70" s="124"/>
      <c r="N70" s="124"/>
      <c r="O70" s="124"/>
      <c r="P70" s="124"/>
      <c r="Q70" s="124"/>
      <c r="R70" s="124"/>
      <c r="S70" s="124"/>
      <c r="T70" s="124"/>
      <c r="U70" s="124"/>
      <c r="V70" s="124"/>
      <c r="W70" s="124"/>
      <c r="X70" s="124"/>
      <c r="Y70" s="124"/>
      <c r="Z70" s="124"/>
      <c r="AA70" s="124"/>
      <c r="AB70" s="7"/>
    </row>
    <row r="71" spans="1:28" s="130" customFormat="1" ht="18" customHeight="1" x14ac:dyDescent="0.4">
      <c r="A71" s="4"/>
      <c r="B71" s="642"/>
      <c r="C71" s="645"/>
      <c r="D71" s="560" t="s">
        <v>440</v>
      </c>
      <c r="E71" s="561" t="s">
        <v>437</v>
      </c>
      <c r="F71" s="131"/>
      <c r="G71" s="131">
        <v>40</v>
      </c>
      <c r="H71" s="124"/>
      <c r="I71" s="124"/>
      <c r="J71" s="124"/>
      <c r="K71" s="124"/>
      <c r="L71" s="124"/>
      <c r="M71" s="124"/>
      <c r="N71" s="124"/>
      <c r="O71" s="124"/>
      <c r="P71" s="124"/>
      <c r="Q71" s="124"/>
      <c r="R71" s="124"/>
      <c r="S71" s="124"/>
      <c r="T71" s="124"/>
      <c r="U71" s="124"/>
      <c r="V71" s="124"/>
      <c r="W71" s="124"/>
      <c r="X71" s="124"/>
      <c r="Y71" s="124"/>
      <c r="Z71" s="124"/>
      <c r="AA71" s="124"/>
      <c r="AB71" s="7"/>
    </row>
    <row r="72" spans="1:28" s="130" customFormat="1" ht="18" customHeight="1" x14ac:dyDescent="0.4">
      <c r="A72" s="4"/>
      <c r="B72" s="642"/>
      <c r="C72" s="645"/>
      <c r="D72" s="647" t="s">
        <v>499</v>
      </c>
      <c r="E72" s="650" t="s">
        <v>438</v>
      </c>
      <c r="F72" s="561" t="s">
        <v>441</v>
      </c>
      <c r="G72" s="131">
        <v>40</v>
      </c>
      <c r="H72" s="124"/>
      <c r="I72" s="124"/>
      <c r="J72" s="124"/>
      <c r="K72" s="124"/>
      <c r="L72" s="124"/>
      <c r="M72" s="124"/>
      <c r="N72" s="124"/>
      <c r="O72" s="124"/>
      <c r="P72" s="124"/>
      <c r="Q72" s="124"/>
      <c r="R72" s="124"/>
      <c r="S72" s="124"/>
      <c r="T72" s="124"/>
      <c r="U72" s="124"/>
      <c r="V72" s="124"/>
      <c r="W72" s="124"/>
      <c r="X72" s="124"/>
      <c r="Y72" s="124"/>
      <c r="Z72" s="124"/>
      <c r="AA72" s="124"/>
      <c r="AB72" s="7"/>
    </row>
    <row r="73" spans="1:28" s="130" customFormat="1" ht="18" customHeight="1" x14ac:dyDescent="0.4">
      <c r="A73" s="4"/>
      <c r="B73" s="642"/>
      <c r="C73" s="645"/>
      <c r="D73" s="648"/>
      <c r="E73" s="651"/>
      <c r="F73" s="561" t="s">
        <v>442</v>
      </c>
      <c r="G73" s="131">
        <v>40</v>
      </c>
      <c r="H73" s="124"/>
      <c r="I73" s="124"/>
      <c r="J73" s="124"/>
      <c r="K73" s="124"/>
      <c r="L73" s="124"/>
      <c r="M73" s="124"/>
      <c r="N73" s="124"/>
      <c r="O73" s="124"/>
      <c r="P73" s="124"/>
      <c r="Q73" s="124"/>
      <c r="R73" s="124"/>
      <c r="S73" s="124"/>
      <c r="T73" s="124"/>
      <c r="U73" s="124"/>
      <c r="V73" s="124"/>
      <c r="W73" s="124"/>
      <c r="X73" s="124"/>
      <c r="Y73" s="124"/>
      <c r="Z73" s="124"/>
      <c r="AA73" s="124"/>
      <c r="AB73" s="7"/>
    </row>
    <row r="74" spans="1:28" s="130" customFormat="1" ht="18" customHeight="1" x14ac:dyDescent="0.4">
      <c r="A74" s="4"/>
      <c r="B74" s="642"/>
      <c r="C74" s="645"/>
      <c r="D74" s="648"/>
      <c r="E74" s="652"/>
      <c r="F74" s="561" t="s">
        <v>443</v>
      </c>
      <c r="G74" s="131">
        <v>40</v>
      </c>
      <c r="H74" s="124"/>
      <c r="I74" s="124"/>
      <c r="J74" s="124"/>
      <c r="K74" s="124"/>
      <c r="L74" s="124"/>
      <c r="M74" s="124"/>
      <c r="N74" s="124"/>
      <c r="O74" s="124"/>
      <c r="P74" s="124"/>
      <c r="Q74" s="124"/>
      <c r="R74" s="124"/>
      <c r="S74" s="124"/>
      <c r="T74" s="124"/>
      <c r="U74" s="124"/>
      <c r="V74" s="124"/>
      <c r="W74" s="124"/>
      <c r="X74" s="124"/>
      <c r="Y74" s="124"/>
      <c r="Z74" s="124"/>
      <c r="AA74" s="124"/>
      <c r="AB74" s="7"/>
    </row>
    <row r="75" spans="1:28" s="130" customFormat="1" ht="18" customHeight="1" x14ac:dyDescent="0.4">
      <c r="A75" s="4"/>
      <c r="B75" s="642"/>
      <c r="C75" s="645"/>
      <c r="D75" s="648"/>
      <c r="E75" s="650" t="s">
        <v>500</v>
      </c>
      <c r="F75" s="561"/>
      <c r="G75" s="131">
        <v>40</v>
      </c>
      <c r="H75" s="124"/>
      <c r="I75" s="124"/>
      <c r="J75" s="124"/>
      <c r="K75" s="124"/>
      <c r="L75" s="124"/>
      <c r="M75" s="124"/>
      <c r="N75" s="124"/>
      <c r="O75" s="124"/>
      <c r="P75" s="124"/>
      <c r="Q75" s="124"/>
      <c r="R75" s="124"/>
      <c r="S75" s="124"/>
      <c r="T75" s="124"/>
      <c r="U75" s="124"/>
      <c r="V75" s="124"/>
      <c r="W75" s="124"/>
      <c r="X75" s="124"/>
      <c r="Y75" s="124"/>
      <c r="Z75" s="124"/>
      <c r="AA75" s="124"/>
      <c r="AB75" s="7"/>
    </row>
    <row r="76" spans="1:28" s="130" customFormat="1" ht="18" customHeight="1" x14ac:dyDescent="0.4">
      <c r="A76" s="4"/>
      <c r="B76" s="642"/>
      <c r="C76" s="645"/>
      <c r="D76" s="648"/>
      <c r="E76" s="651"/>
      <c r="F76" s="561"/>
      <c r="G76" s="131">
        <v>40</v>
      </c>
      <c r="H76" s="124"/>
      <c r="I76" s="124"/>
      <c r="J76" s="124"/>
      <c r="K76" s="124"/>
      <c r="L76" s="124"/>
      <c r="M76" s="124"/>
      <c r="N76" s="124"/>
      <c r="O76" s="124"/>
      <c r="P76" s="124"/>
      <c r="Q76" s="124"/>
      <c r="R76" s="124"/>
      <c r="S76" s="124"/>
      <c r="T76" s="124"/>
      <c r="U76" s="124"/>
      <c r="V76" s="124"/>
      <c r="W76" s="124"/>
      <c r="X76" s="124"/>
      <c r="Y76" s="124"/>
      <c r="Z76" s="124"/>
      <c r="AA76" s="124"/>
      <c r="AB76" s="7"/>
    </row>
    <row r="77" spans="1:28" s="130" customFormat="1" ht="18" customHeight="1" x14ac:dyDescent="0.4">
      <c r="A77" s="4"/>
      <c r="B77" s="642"/>
      <c r="C77" s="645"/>
      <c r="D77" s="648"/>
      <c r="E77" s="651"/>
      <c r="F77" s="561"/>
      <c r="G77" s="131">
        <v>25</v>
      </c>
      <c r="H77" s="124"/>
      <c r="I77" s="124"/>
      <c r="J77" s="124"/>
      <c r="K77" s="124"/>
      <c r="L77" s="124"/>
      <c r="M77" s="124"/>
      <c r="N77" s="124"/>
      <c r="O77" s="124"/>
      <c r="P77" s="124"/>
      <c r="Q77" s="124"/>
      <c r="R77" s="124"/>
      <c r="S77" s="124"/>
      <c r="T77" s="124"/>
      <c r="U77" s="124"/>
      <c r="V77" s="124"/>
      <c r="W77" s="124"/>
      <c r="X77" s="124"/>
      <c r="Y77" s="124"/>
      <c r="Z77" s="124"/>
      <c r="AA77" s="124"/>
      <c r="AB77" s="7"/>
    </row>
    <row r="78" spans="1:28" s="130" customFormat="1" ht="18" customHeight="1" x14ac:dyDescent="0.4">
      <c r="A78" s="4"/>
      <c r="B78" s="642"/>
      <c r="C78" s="645"/>
      <c r="D78" s="648"/>
      <c r="E78" s="651"/>
      <c r="F78" s="561"/>
      <c r="G78" s="131">
        <v>25</v>
      </c>
      <c r="H78" s="124"/>
      <c r="I78" s="124"/>
      <c r="J78" s="124"/>
      <c r="K78" s="124"/>
      <c r="L78" s="124"/>
      <c r="M78" s="124"/>
      <c r="N78" s="124"/>
      <c r="O78" s="124"/>
      <c r="P78" s="124"/>
      <c r="Q78" s="124"/>
      <c r="R78" s="124"/>
      <c r="S78" s="124"/>
      <c r="T78" s="124"/>
      <c r="U78" s="124"/>
      <c r="V78" s="124"/>
      <c r="W78" s="124"/>
      <c r="X78" s="124"/>
      <c r="Y78" s="124"/>
      <c r="Z78" s="124"/>
      <c r="AA78" s="124"/>
      <c r="AB78" s="7"/>
    </row>
    <row r="79" spans="1:28" s="130" customFormat="1" ht="18" customHeight="1" x14ac:dyDescent="0.4">
      <c r="A79" s="4"/>
      <c r="B79" s="642"/>
      <c r="C79" s="645"/>
      <c r="D79" s="648"/>
      <c r="E79" s="651"/>
      <c r="F79" s="561"/>
      <c r="G79" s="131">
        <v>25</v>
      </c>
      <c r="H79" s="124"/>
      <c r="I79" s="124"/>
      <c r="J79" s="124"/>
      <c r="K79" s="124"/>
      <c r="L79" s="124"/>
      <c r="M79" s="124"/>
      <c r="N79" s="124"/>
      <c r="O79" s="124"/>
      <c r="P79" s="124"/>
      <c r="Q79" s="124"/>
      <c r="R79" s="124"/>
      <c r="S79" s="124"/>
      <c r="T79" s="124"/>
      <c r="U79" s="124"/>
      <c r="V79" s="124"/>
      <c r="W79" s="124"/>
      <c r="X79" s="124"/>
      <c r="Y79" s="124"/>
      <c r="Z79" s="124"/>
      <c r="AA79" s="124"/>
      <c r="AB79" s="7"/>
    </row>
    <row r="80" spans="1:28" s="130" customFormat="1" ht="18" customHeight="1" x14ac:dyDescent="0.4">
      <c r="A80" s="4"/>
      <c r="B80" s="642"/>
      <c r="C80" s="645"/>
      <c r="D80" s="648"/>
      <c r="E80" s="651"/>
      <c r="F80" s="561"/>
      <c r="G80" s="131">
        <v>25</v>
      </c>
      <c r="H80" s="124"/>
      <c r="I80" s="124"/>
      <c r="J80" s="124"/>
      <c r="K80" s="124"/>
      <c r="L80" s="124"/>
      <c r="M80" s="124"/>
      <c r="N80" s="124"/>
      <c r="O80" s="124"/>
      <c r="P80" s="124"/>
      <c r="Q80" s="124"/>
      <c r="R80" s="124"/>
      <c r="S80" s="124"/>
      <c r="T80" s="124"/>
      <c r="U80" s="124"/>
      <c r="V80" s="124"/>
      <c r="W80" s="124"/>
      <c r="X80" s="124"/>
      <c r="Y80" s="124"/>
      <c r="Z80" s="124"/>
      <c r="AA80" s="124"/>
      <c r="AB80" s="7"/>
    </row>
    <row r="81" spans="1:28" s="130" customFormat="1" ht="18" customHeight="1" x14ac:dyDescent="0.4">
      <c r="A81" s="4"/>
      <c r="B81" s="642"/>
      <c r="C81" s="645"/>
      <c r="D81" s="648"/>
      <c r="E81" s="651"/>
      <c r="F81" s="561"/>
      <c r="G81" s="131">
        <v>25</v>
      </c>
      <c r="H81" s="124"/>
      <c r="I81" s="124"/>
      <c r="J81" s="124"/>
      <c r="K81" s="124"/>
      <c r="L81" s="124"/>
      <c r="M81" s="124"/>
      <c r="N81" s="124"/>
      <c r="O81" s="124"/>
      <c r="P81" s="124"/>
      <c r="Q81" s="124"/>
      <c r="R81" s="124"/>
      <c r="S81" s="124"/>
      <c r="T81" s="124"/>
      <c r="U81" s="124"/>
      <c r="V81" s="124"/>
      <c r="W81" s="124"/>
      <c r="X81" s="124"/>
      <c r="Y81" s="124"/>
      <c r="Z81" s="124"/>
      <c r="AA81" s="124"/>
      <c r="AB81" s="7"/>
    </row>
    <row r="82" spans="1:28" s="130" customFormat="1" ht="18" customHeight="1" x14ac:dyDescent="0.4">
      <c r="A82" s="4"/>
      <c r="B82" s="642"/>
      <c r="C82" s="645"/>
      <c r="D82" s="648"/>
      <c r="E82" s="651"/>
      <c r="F82" s="561"/>
      <c r="G82" s="131">
        <v>40</v>
      </c>
      <c r="H82" s="124"/>
      <c r="I82" s="124"/>
      <c r="J82" s="124"/>
      <c r="K82" s="124"/>
      <c r="L82" s="124"/>
      <c r="M82" s="124"/>
      <c r="N82" s="124"/>
      <c r="O82" s="124"/>
      <c r="P82" s="124"/>
      <c r="Q82" s="124"/>
      <c r="R82" s="124"/>
      <c r="S82" s="124"/>
      <c r="T82" s="124"/>
      <c r="U82" s="124"/>
      <c r="V82" s="124"/>
      <c r="W82" s="124"/>
      <c r="X82" s="124"/>
      <c r="Y82" s="124"/>
      <c r="Z82" s="124"/>
      <c r="AA82" s="124"/>
      <c r="AB82" s="7"/>
    </row>
    <row r="83" spans="1:28" s="130" customFormat="1" ht="18" customHeight="1" x14ac:dyDescent="0.4">
      <c r="A83" s="4"/>
      <c r="B83" s="643"/>
      <c r="C83" s="646"/>
      <c r="D83" s="649"/>
      <c r="E83" s="652"/>
      <c r="F83" s="561"/>
      <c r="G83" s="131">
        <v>40</v>
      </c>
      <c r="H83" s="124"/>
      <c r="I83" s="124"/>
      <c r="J83" s="124"/>
      <c r="K83" s="124"/>
      <c r="L83" s="124"/>
      <c r="M83" s="124"/>
      <c r="N83" s="124"/>
      <c r="O83" s="124"/>
      <c r="P83" s="124"/>
      <c r="Q83" s="124"/>
      <c r="R83" s="124"/>
      <c r="S83" s="124"/>
      <c r="T83" s="124"/>
      <c r="U83" s="124"/>
      <c r="V83" s="124"/>
      <c r="W83" s="124"/>
      <c r="X83" s="124"/>
      <c r="Y83" s="124"/>
      <c r="Z83" s="124"/>
      <c r="AA83" s="124"/>
      <c r="AB83" s="7"/>
    </row>
    <row r="84" spans="1:28" s="127" customFormat="1" ht="18" customHeight="1" x14ac:dyDescent="0.4">
      <c r="A84" s="4"/>
      <c r="B84" s="695" t="s">
        <v>100</v>
      </c>
      <c r="C84" s="696"/>
      <c r="D84" s="696"/>
      <c r="E84" s="696"/>
      <c r="F84" s="696"/>
      <c r="G84" s="697"/>
      <c r="H84" s="569">
        <f>+SUM(H70:H83)</f>
        <v>0</v>
      </c>
      <c r="I84" s="569">
        <f t="shared" ref="I84:AA84" si="2">+SUM(I70:I83)</f>
        <v>0</v>
      </c>
      <c r="J84" s="569">
        <f t="shared" si="2"/>
        <v>0</v>
      </c>
      <c r="K84" s="569">
        <f t="shared" si="2"/>
        <v>0</v>
      </c>
      <c r="L84" s="569">
        <f t="shared" si="2"/>
        <v>0</v>
      </c>
      <c r="M84" s="569">
        <f t="shared" si="2"/>
        <v>0</v>
      </c>
      <c r="N84" s="569">
        <f t="shared" si="2"/>
        <v>0</v>
      </c>
      <c r="O84" s="569">
        <f t="shared" si="2"/>
        <v>0</v>
      </c>
      <c r="P84" s="569">
        <f t="shared" si="2"/>
        <v>0</v>
      </c>
      <c r="Q84" s="569">
        <f t="shared" si="2"/>
        <v>0</v>
      </c>
      <c r="R84" s="569">
        <f t="shared" si="2"/>
        <v>0</v>
      </c>
      <c r="S84" s="569">
        <f t="shared" si="2"/>
        <v>0</v>
      </c>
      <c r="T84" s="569">
        <f t="shared" si="2"/>
        <v>0</v>
      </c>
      <c r="U84" s="569">
        <f t="shared" si="2"/>
        <v>0</v>
      </c>
      <c r="V84" s="569">
        <f t="shared" si="2"/>
        <v>0</v>
      </c>
      <c r="W84" s="569">
        <f t="shared" si="2"/>
        <v>0</v>
      </c>
      <c r="X84" s="569">
        <f t="shared" si="2"/>
        <v>0</v>
      </c>
      <c r="Y84" s="569">
        <f t="shared" si="2"/>
        <v>0</v>
      </c>
      <c r="Z84" s="569">
        <f t="shared" si="2"/>
        <v>0</v>
      </c>
      <c r="AA84" s="569">
        <f t="shared" si="2"/>
        <v>0</v>
      </c>
      <c r="AB84" s="126"/>
    </row>
    <row r="85" spans="1:28" s="10" customFormat="1" ht="18" customHeight="1" x14ac:dyDescent="0.15">
      <c r="A85" s="4"/>
      <c r="B85" s="683">
        <v>4</v>
      </c>
      <c r="C85" s="680" t="s">
        <v>18</v>
      </c>
      <c r="D85" s="653" t="s">
        <v>19</v>
      </c>
      <c r="E85" s="128" t="s">
        <v>101</v>
      </c>
      <c r="F85" s="128" t="s">
        <v>102</v>
      </c>
      <c r="G85" s="564">
        <v>15</v>
      </c>
      <c r="H85" s="125"/>
      <c r="I85" s="125"/>
      <c r="J85" s="125"/>
      <c r="K85" s="125"/>
      <c r="L85" s="125"/>
      <c r="M85" s="125"/>
      <c r="N85" s="125"/>
      <c r="O85" s="125"/>
      <c r="P85" s="125"/>
      <c r="Q85" s="125"/>
      <c r="R85" s="125"/>
      <c r="S85" s="125"/>
      <c r="T85" s="125"/>
      <c r="U85" s="125"/>
      <c r="V85" s="125"/>
      <c r="W85" s="125"/>
      <c r="X85" s="125"/>
      <c r="Y85" s="125"/>
      <c r="Z85" s="125"/>
      <c r="AA85" s="125"/>
      <c r="AB85" s="4"/>
    </row>
    <row r="86" spans="1:28" s="10" customFormat="1" ht="18" customHeight="1" x14ac:dyDescent="0.4">
      <c r="A86" s="4"/>
      <c r="B86" s="684"/>
      <c r="C86" s="681"/>
      <c r="D86" s="654"/>
      <c r="E86" s="656" t="s">
        <v>103</v>
      </c>
      <c r="F86" s="562" t="s">
        <v>104</v>
      </c>
      <c r="G86" s="564">
        <v>20</v>
      </c>
      <c r="H86" s="125"/>
      <c r="I86" s="125"/>
      <c r="J86" s="125"/>
      <c r="K86" s="125"/>
      <c r="L86" s="125"/>
      <c r="M86" s="125"/>
      <c r="N86" s="125"/>
      <c r="O86" s="125"/>
      <c r="P86" s="125"/>
      <c r="Q86" s="125"/>
      <c r="R86" s="125"/>
      <c r="S86" s="125"/>
      <c r="T86" s="125"/>
      <c r="U86" s="125"/>
      <c r="V86" s="125"/>
      <c r="W86" s="125"/>
      <c r="X86" s="125"/>
      <c r="Y86" s="125"/>
      <c r="Z86" s="125"/>
      <c r="AA86" s="125"/>
      <c r="AB86" s="4"/>
    </row>
    <row r="87" spans="1:28" s="10" customFormat="1" ht="18" customHeight="1" x14ac:dyDescent="0.4">
      <c r="A87" s="4"/>
      <c r="B87" s="684"/>
      <c r="C87" s="681"/>
      <c r="D87" s="654"/>
      <c r="E87" s="657"/>
      <c r="F87" s="562" t="s">
        <v>105</v>
      </c>
      <c r="G87" s="564">
        <v>20</v>
      </c>
      <c r="H87" s="125"/>
      <c r="I87" s="125"/>
      <c r="J87" s="125"/>
      <c r="K87" s="125"/>
      <c r="L87" s="125"/>
      <c r="M87" s="125"/>
      <c r="N87" s="125"/>
      <c r="O87" s="125"/>
      <c r="P87" s="125"/>
      <c r="Q87" s="125"/>
      <c r="R87" s="125"/>
      <c r="S87" s="125"/>
      <c r="T87" s="125"/>
      <c r="U87" s="125"/>
      <c r="V87" s="125"/>
      <c r="W87" s="125"/>
      <c r="X87" s="125"/>
      <c r="Y87" s="125"/>
      <c r="Z87" s="125"/>
      <c r="AA87" s="125"/>
      <c r="AB87" s="4"/>
    </row>
    <row r="88" spans="1:28" s="10" customFormat="1" ht="18" customHeight="1" x14ac:dyDescent="0.4">
      <c r="A88" s="4"/>
      <c r="B88" s="684"/>
      <c r="C88" s="681"/>
      <c r="D88" s="654"/>
      <c r="E88" s="657"/>
      <c r="F88" s="562" t="s">
        <v>106</v>
      </c>
      <c r="G88" s="564">
        <v>20</v>
      </c>
      <c r="H88" s="125"/>
      <c r="I88" s="125"/>
      <c r="J88" s="125"/>
      <c r="K88" s="125"/>
      <c r="L88" s="125"/>
      <c r="M88" s="125"/>
      <c r="N88" s="125"/>
      <c r="O88" s="125"/>
      <c r="P88" s="125"/>
      <c r="Q88" s="125"/>
      <c r="R88" s="125"/>
      <c r="S88" s="125"/>
      <c r="T88" s="125"/>
      <c r="U88" s="125"/>
      <c r="V88" s="125"/>
      <c r="W88" s="125"/>
      <c r="X88" s="125"/>
      <c r="Y88" s="125"/>
      <c r="Z88" s="125"/>
      <c r="AA88" s="125"/>
      <c r="AB88" s="4"/>
    </row>
    <row r="89" spans="1:28" s="10" customFormat="1" ht="18" customHeight="1" x14ac:dyDescent="0.4">
      <c r="A89" s="4"/>
      <c r="B89" s="684"/>
      <c r="C89" s="681"/>
      <c r="D89" s="654"/>
      <c r="E89" s="658"/>
      <c r="F89" s="562" t="s">
        <v>107</v>
      </c>
      <c r="G89" s="564">
        <v>6</v>
      </c>
      <c r="H89" s="125"/>
      <c r="I89" s="125"/>
      <c r="J89" s="125"/>
      <c r="K89" s="125"/>
      <c r="L89" s="125"/>
      <c r="M89" s="125"/>
      <c r="N89" s="125"/>
      <c r="O89" s="125"/>
      <c r="P89" s="125"/>
      <c r="Q89" s="125"/>
      <c r="R89" s="125"/>
      <c r="S89" s="125"/>
      <c r="T89" s="125"/>
      <c r="U89" s="125"/>
      <c r="V89" s="125"/>
      <c r="W89" s="125"/>
      <c r="X89" s="125"/>
      <c r="Y89" s="125"/>
      <c r="Z89" s="125"/>
      <c r="AA89" s="125"/>
      <c r="AB89" s="4"/>
    </row>
    <row r="90" spans="1:28" s="10" customFormat="1" ht="18" customHeight="1" x14ac:dyDescent="0.4">
      <c r="A90" s="4"/>
      <c r="B90" s="684"/>
      <c r="C90" s="681"/>
      <c r="D90" s="654"/>
      <c r="E90" s="656" t="s">
        <v>108</v>
      </c>
      <c r="F90" s="562" t="s">
        <v>109</v>
      </c>
      <c r="G90" s="564">
        <v>20</v>
      </c>
      <c r="H90" s="125"/>
      <c r="I90" s="125"/>
      <c r="J90" s="125"/>
      <c r="K90" s="125"/>
      <c r="L90" s="125"/>
      <c r="M90" s="125"/>
      <c r="N90" s="125"/>
      <c r="O90" s="125"/>
      <c r="P90" s="125"/>
      <c r="Q90" s="125"/>
      <c r="R90" s="125"/>
      <c r="S90" s="125"/>
      <c r="T90" s="125"/>
      <c r="U90" s="125"/>
      <c r="V90" s="125"/>
      <c r="W90" s="125"/>
      <c r="X90" s="125"/>
      <c r="Y90" s="125"/>
      <c r="Z90" s="125"/>
      <c r="AA90" s="125"/>
      <c r="AB90" s="4"/>
    </row>
    <row r="91" spans="1:28" s="10" customFormat="1" ht="18" customHeight="1" x14ac:dyDescent="0.4">
      <c r="A91" s="4"/>
      <c r="B91" s="684"/>
      <c r="C91" s="681"/>
      <c r="D91" s="654"/>
      <c r="E91" s="657"/>
      <c r="F91" s="562" t="s">
        <v>110</v>
      </c>
      <c r="G91" s="564">
        <v>20</v>
      </c>
      <c r="H91" s="125"/>
      <c r="I91" s="125"/>
      <c r="J91" s="125"/>
      <c r="K91" s="125"/>
      <c r="L91" s="125"/>
      <c r="M91" s="125"/>
      <c r="N91" s="125"/>
      <c r="O91" s="125"/>
      <c r="P91" s="125"/>
      <c r="Q91" s="125"/>
      <c r="R91" s="125"/>
      <c r="S91" s="125"/>
      <c r="T91" s="125"/>
      <c r="U91" s="125"/>
      <c r="V91" s="125"/>
      <c r="W91" s="125"/>
      <c r="X91" s="125"/>
      <c r="Y91" s="125"/>
      <c r="Z91" s="125"/>
      <c r="AA91" s="125"/>
      <c r="AB91" s="4"/>
    </row>
    <row r="92" spans="1:28" s="10" customFormat="1" ht="18" customHeight="1" x14ac:dyDescent="0.4">
      <c r="A92" s="4"/>
      <c r="B92" s="684"/>
      <c r="C92" s="681"/>
      <c r="D92" s="654"/>
      <c r="E92" s="657"/>
      <c r="F92" s="558" t="s">
        <v>111</v>
      </c>
      <c r="G92" s="564">
        <v>20</v>
      </c>
      <c r="H92" s="125"/>
      <c r="I92" s="125"/>
      <c r="J92" s="125"/>
      <c r="K92" s="125"/>
      <c r="L92" s="125"/>
      <c r="M92" s="125"/>
      <c r="N92" s="125"/>
      <c r="O92" s="125"/>
      <c r="P92" s="125"/>
      <c r="Q92" s="125"/>
      <c r="R92" s="125"/>
      <c r="S92" s="125"/>
      <c r="T92" s="125"/>
      <c r="U92" s="125"/>
      <c r="V92" s="125"/>
      <c r="W92" s="125"/>
      <c r="X92" s="125"/>
      <c r="Y92" s="125"/>
      <c r="Z92" s="125"/>
      <c r="AA92" s="125"/>
      <c r="AB92" s="4"/>
    </row>
    <row r="93" spans="1:28" s="10" customFormat="1" ht="18" customHeight="1" x14ac:dyDescent="0.4">
      <c r="A93" s="4"/>
      <c r="B93" s="684"/>
      <c r="C93" s="681"/>
      <c r="D93" s="654"/>
      <c r="E93" s="658"/>
      <c r="F93" s="558" t="s">
        <v>827</v>
      </c>
      <c r="G93" s="564">
        <v>20</v>
      </c>
      <c r="H93" s="125"/>
      <c r="I93" s="125"/>
      <c r="J93" s="125"/>
      <c r="K93" s="125"/>
      <c r="L93" s="125"/>
      <c r="M93" s="125"/>
      <c r="N93" s="125"/>
      <c r="O93" s="125"/>
      <c r="P93" s="125"/>
      <c r="Q93" s="125"/>
      <c r="R93" s="125"/>
      <c r="S93" s="125"/>
      <c r="T93" s="125"/>
      <c r="U93" s="125"/>
      <c r="V93" s="125"/>
      <c r="W93" s="125"/>
      <c r="X93" s="125"/>
      <c r="Y93" s="125"/>
      <c r="Z93" s="125"/>
      <c r="AA93" s="125"/>
      <c r="AB93" s="4"/>
    </row>
    <row r="94" spans="1:28" s="10" customFormat="1" ht="18" customHeight="1" x14ac:dyDescent="0.15">
      <c r="A94" s="4"/>
      <c r="B94" s="684"/>
      <c r="C94" s="681"/>
      <c r="D94" s="655"/>
      <c r="E94" s="128" t="s">
        <v>920</v>
      </c>
      <c r="F94" s="128" t="s">
        <v>113</v>
      </c>
      <c r="G94" s="564">
        <v>10</v>
      </c>
      <c r="H94" s="125"/>
      <c r="I94" s="125"/>
      <c r="J94" s="125"/>
      <c r="K94" s="125"/>
      <c r="L94" s="125"/>
      <c r="M94" s="125"/>
      <c r="N94" s="125"/>
      <c r="O94" s="125"/>
      <c r="P94" s="125"/>
      <c r="Q94" s="125"/>
      <c r="R94" s="125"/>
      <c r="S94" s="125"/>
      <c r="T94" s="125"/>
      <c r="U94" s="125"/>
      <c r="V94" s="125"/>
      <c r="W94" s="125"/>
      <c r="X94" s="125"/>
      <c r="Y94" s="125"/>
      <c r="Z94" s="125"/>
      <c r="AA94" s="125"/>
      <c r="AB94" s="4"/>
    </row>
    <row r="95" spans="1:28" s="10" customFormat="1" ht="18" customHeight="1" x14ac:dyDescent="0.4">
      <c r="A95" s="4"/>
      <c r="B95" s="684"/>
      <c r="C95" s="681"/>
      <c r="D95" s="659" t="s">
        <v>501</v>
      </c>
      <c r="E95" s="656" t="s">
        <v>114</v>
      </c>
      <c r="F95" s="562" t="s">
        <v>115</v>
      </c>
      <c r="G95" s="564">
        <v>20</v>
      </c>
      <c r="H95" s="125"/>
      <c r="I95" s="125"/>
      <c r="J95" s="125"/>
      <c r="K95" s="125"/>
      <c r="L95" s="125"/>
      <c r="M95" s="125"/>
      <c r="N95" s="125"/>
      <c r="O95" s="125"/>
      <c r="P95" s="125"/>
      <c r="Q95" s="125"/>
      <c r="R95" s="125"/>
      <c r="S95" s="125"/>
      <c r="T95" s="125"/>
      <c r="U95" s="125"/>
      <c r="V95" s="125"/>
      <c r="W95" s="125"/>
      <c r="X95" s="125"/>
      <c r="Y95" s="125"/>
      <c r="Z95" s="125"/>
      <c r="AA95" s="125"/>
      <c r="AB95" s="4"/>
    </row>
    <row r="96" spans="1:28" s="10" customFormat="1" ht="18" customHeight="1" x14ac:dyDescent="0.4">
      <c r="A96" s="4"/>
      <c r="B96" s="684"/>
      <c r="C96" s="681"/>
      <c r="D96" s="660"/>
      <c r="E96" s="657"/>
      <c r="F96" s="562" t="s">
        <v>116</v>
      </c>
      <c r="G96" s="564">
        <v>20</v>
      </c>
      <c r="H96" s="125"/>
      <c r="I96" s="125"/>
      <c r="J96" s="125"/>
      <c r="K96" s="125"/>
      <c r="L96" s="125"/>
      <c r="M96" s="125"/>
      <c r="N96" s="125"/>
      <c r="O96" s="125"/>
      <c r="P96" s="125"/>
      <c r="Q96" s="125"/>
      <c r="R96" s="125"/>
      <c r="S96" s="125"/>
      <c r="T96" s="125"/>
      <c r="U96" s="125"/>
      <c r="V96" s="125"/>
      <c r="W96" s="125"/>
      <c r="X96" s="125"/>
      <c r="Y96" s="125"/>
      <c r="Z96" s="125"/>
      <c r="AA96" s="125"/>
      <c r="AB96" s="4"/>
    </row>
    <row r="97" spans="1:28" s="10" customFormat="1" ht="18" customHeight="1" x14ac:dyDescent="0.4">
      <c r="A97" s="4"/>
      <c r="B97" s="684"/>
      <c r="C97" s="681"/>
      <c r="D97" s="660"/>
      <c r="E97" s="657"/>
      <c r="F97" s="562" t="s">
        <v>117</v>
      </c>
      <c r="G97" s="564">
        <v>20</v>
      </c>
      <c r="H97" s="125"/>
      <c r="I97" s="125"/>
      <c r="J97" s="125"/>
      <c r="K97" s="125"/>
      <c r="L97" s="125"/>
      <c r="M97" s="125"/>
      <c r="N97" s="125"/>
      <c r="O97" s="125"/>
      <c r="P97" s="125"/>
      <c r="Q97" s="125"/>
      <c r="R97" s="125"/>
      <c r="S97" s="125"/>
      <c r="T97" s="125"/>
      <c r="U97" s="125"/>
      <c r="V97" s="125"/>
      <c r="W97" s="125"/>
      <c r="X97" s="125"/>
      <c r="Y97" s="125"/>
      <c r="Z97" s="125"/>
      <c r="AA97" s="125"/>
      <c r="AB97" s="4"/>
    </row>
    <row r="98" spans="1:28" s="10" customFormat="1" ht="18" customHeight="1" x14ac:dyDescent="0.4">
      <c r="A98" s="4"/>
      <c r="B98" s="684"/>
      <c r="C98" s="681"/>
      <c r="D98" s="660"/>
      <c r="E98" s="657"/>
      <c r="F98" s="562" t="s">
        <v>118</v>
      </c>
      <c r="G98" s="564">
        <v>20</v>
      </c>
      <c r="H98" s="125"/>
      <c r="I98" s="125"/>
      <c r="J98" s="125"/>
      <c r="K98" s="125"/>
      <c r="L98" s="125"/>
      <c r="M98" s="125"/>
      <c r="N98" s="125"/>
      <c r="O98" s="125"/>
      <c r="P98" s="125"/>
      <c r="Q98" s="125"/>
      <c r="R98" s="125"/>
      <c r="S98" s="125"/>
      <c r="T98" s="125"/>
      <c r="U98" s="125"/>
      <c r="V98" s="125"/>
      <c r="W98" s="125"/>
      <c r="X98" s="125"/>
      <c r="Y98" s="125"/>
      <c r="Z98" s="125"/>
      <c r="AA98" s="125"/>
      <c r="AB98" s="4"/>
    </row>
    <row r="99" spans="1:28" s="10" customFormat="1" ht="18" customHeight="1" x14ac:dyDescent="0.4">
      <c r="A99" s="4"/>
      <c r="B99" s="684"/>
      <c r="C99" s="681"/>
      <c r="D99" s="660"/>
      <c r="E99" s="658"/>
      <c r="F99" s="562" t="s">
        <v>119</v>
      </c>
      <c r="G99" s="564">
        <v>20</v>
      </c>
      <c r="H99" s="125"/>
      <c r="I99" s="125"/>
      <c r="J99" s="125"/>
      <c r="K99" s="125"/>
      <c r="L99" s="125"/>
      <c r="M99" s="125"/>
      <c r="N99" s="125"/>
      <c r="O99" s="125"/>
      <c r="P99" s="125"/>
      <c r="Q99" s="125"/>
      <c r="R99" s="125"/>
      <c r="S99" s="125"/>
      <c r="T99" s="125"/>
      <c r="U99" s="125"/>
      <c r="V99" s="125"/>
      <c r="W99" s="125"/>
      <c r="X99" s="125"/>
      <c r="Y99" s="125"/>
      <c r="Z99" s="125"/>
      <c r="AA99" s="125"/>
      <c r="AB99" s="4"/>
    </row>
    <row r="100" spans="1:28" s="10" customFormat="1" ht="18" customHeight="1" x14ac:dyDescent="0.15">
      <c r="A100" s="4"/>
      <c r="B100" s="684"/>
      <c r="C100" s="681"/>
      <c r="D100" s="660"/>
      <c r="E100" s="656" t="s">
        <v>120</v>
      </c>
      <c r="F100" s="128" t="s">
        <v>121</v>
      </c>
      <c r="G100" s="564">
        <v>20</v>
      </c>
      <c r="H100" s="125"/>
      <c r="I100" s="125"/>
      <c r="J100" s="125"/>
      <c r="K100" s="125"/>
      <c r="L100" s="125"/>
      <c r="M100" s="125"/>
      <c r="N100" s="125"/>
      <c r="O100" s="125"/>
      <c r="P100" s="125"/>
      <c r="Q100" s="125"/>
      <c r="R100" s="125"/>
      <c r="S100" s="125"/>
      <c r="T100" s="125"/>
      <c r="U100" s="125"/>
      <c r="V100" s="125"/>
      <c r="W100" s="125"/>
      <c r="X100" s="125"/>
      <c r="Y100" s="125"/>
      <c r="Z100" s="125"/>
      <c r="AA100" s="125"/>
      <c r="AB100" s="4"/>
    </row>
    <row r="101" spans="1:28" s="10" customFormat="1" ht="18" customHeight="1" x14ac:dyDescent="0.15">
      <c r="A101" s="4"/>
      <c r="B101" s="684"/>
      <c r="C101" s="681"/>
      <c r="D101" s="660"/>
      <c r="E101" s="657"/>
      <c r="F101" s="128" t="s">
        <v>122</v>
      </c>
      <c r="G101" s="564">
        <v>20</v>
      </c>
      <c r="H101" s="125"/>
      <c r="I101" s="125"/>
      <c r="J101" s="125"/>
      <c r="K101" s="125"/>
      <c r="L101" s="125"/>
      <c r="M101" s="125"/>
      <c r="N101" s="125"/>
      <c r="O101" s="125"/>
      <c r="P101" s="125"/>
      <c r="Q101" s="125"/>
      <c r="R101" s="125"/>
      <c r="S101" s="125"/>
      <c r="T101" s="125"/>
      <c r="U101" s="125"/>
      <c r="V101" s="125"/>
      <c r="W101" s="125"/>
      <c r="X101" s="125"/>
      <c r="Y101" s="125"/>
      <c r="Z101" s="125"/>
      <c r="AA101" s="125"/>
      <c r="AB101" s="4"/>
    </row>
    <row r="102" spans="1:28" s="10" customFormat="1" ht="18" customHeight="1" x14ac:dyDescent="0.15">
      <c r="A102" s="4"/>
      <c r="B102" s="684"/>
      <c r="C102" s="681"/>
      <c r="D102" s="660"/>
      <c r="E102" s="657"/>
      <c r="F102" s="128" t="s">
        <v>123</v>
      </c>
      <c r="G102" s="564">
        <v>20</v>
      </c>
      <c r="H102" s="125"/>
      <c r="I102" s="125"/>
      <c r="J102" s="125"/>
      <c r="K102" s="125"/>
      <c r="L102" s="125"/>
      <c r="M102" s="125"/>
      <c r="N102" s="125"/>
      <c r="O102" s="125"/>
      <c r="P102" s="125"/>
      <c r="Q102" s="125"/>
      <c r="R102" s="125"/>
      <c r="S102" s="125"/>
      <c r="T102" s="125"/>
      <c r="U102" s="125"/>
      <c r="V102" s="125"/>
      <c r="W102" s="125"/>
      <c r="X102" s="125"/>
      <c r="Y102" s="125"/>
      <c r="Z102" s="125"/>
      <c r="AA102" s="125"/>
      <c r="AB102" s="4"/>
    </row>
    <row r="103" spans="1:28" s="10" customFormat="1" ht="18" customHeight="1" x14ac:dyDescent="0.15">
      <c r="A103" s="4"/>
      <c r="B103" s="684"/>
      <c r="C103" s="681"/>
      <c r="D103" s="660"/>
      <c r="E103" s="657"/>
      <c r="F103" s="128" t="s">
        <v>124</v>
      </c>
      <c r="G103" s="564">
        <v>20</v>
      </c>
      <c r="H103" s="125"/>
      <c r="I103" s="125"/>
      <c r="J103" s="125"/>
      <c r="K103" s="125"/>
      <c r="L103" s="125"/>
      <c r="M103" s="125"/>
      <c r="N103" s="125"/>
      <c r="O103" s="125"/>
      <c r="P103" s="125"/>
      <c r="Q103" s="125"/>
      <c r="R103" s="125"/>
      <c r="S103" s="125"/>
      <c r="T103" s="125"/>
      <c r="U103" s="125"/>
      <c r="V103" s="125"/>
      <c r="W103" s="125"/>
      <c r="X103" s="125"/>
      <c r="Y103" s="125"/>
      <c r="Z103" s="125"/>
      <c r="AA103" s="125"/>
      <c r="AB103" s="4"/>
    </row>
    <row r="104" spans="1:28" s="10" customFormat="1" ht="18" customHeight="1" x14ac:dyDescent="0.15">
      <c r="A104" s="4"/>
      <c r="B104" s="684"/>
      <c r="C104" s="681"/>
      <c r="D104" s="660"/>
      <c r="E104" s="658"/>
      <c r="F104" s="128" t="s">
        <v>125</v>
      </c>
      <c r="G104" s="564">
        <v>20</v>
      </c>
      <c r="H104" s="125"/>
      <c r="I104" s="125"/>
      <c r="J104" s="125"/>
      <c r="K104" s="125"/>
      <c r="L104" s="125"/>
      <c r="M104" s="125"/>
      <c r="N104" s="125"/>
      <c r="O104" s="125"/>
      <c r="P104" s="125"/>
      <c r="Q104" s="125"/>
      <c r="R104" s="125"/>
      <c r="S104" s="125"/>
      <c r="T104" s="125"/>
      <c r="U104" s="125"/>
      <c r="V104" s="125"/>
      <c r="W104" s="125"/>
      <c r="X104" s="125"/>
      <c r="Y104" s="125"/>
      <c r="Z104" s="125"/>
      <c r="AA104" s="125"/>
      <c r="AB104" s="4"/>
    </row>
    <row r="105" spans="1:28" s="10" customFormat="1" ht="18" customHeight="1" x14ac:dyDescent="0.4">
      <c r="A105" s="4"/>
      <c r="B105" s="684"/>
      <c r="C105" s="681"/>
      <c r="D105" s="660"/>
      <c r="E105" s="656" t="s">
        <v>126</v>
      </c>
      <c r="F105" s="562" t="s">
        <v>127</v>
      </c>
      <c r="G105" s="564">
        <v>20</v>
      </c>
      <c r="H105" s="125"/>
      <c r="I105" s="125"/>
      <c r="J105" s="125"/>
      <c r="K105" s="125"/>
      <c r="L105" s="125"/>
      <c r="M105" s="125"/>
      <c r="N105" s="125"/>
      <c r="O105" s="125"/>
      <c r="P105" s="125"/>
      <c r="Q105" s="125"/>
      <c r="R105" s="125"/>
      <c r="S105" s="125"/>
      <c r="T105" s="125"/>
      <c r="U105" s="125"/>
      <c r="V105" s="125"/>
      <c r="W105" s="125"/>
      <c r="X105" s="125"/>
      <c r="Y105" s="125"/>
      <c r="Z105" s="125"/>
      <c r="AA105" s="125"/>
      <c r="AB105" s="4"/>
    </row>
    <row r="106" spans="1:28" s="10" customFormat="1" ht="18" customHeight="1" x14ac:dyDescent="0.4">
      <c r="A106" s="4"/>
      <c r="B106" s="684"/>
      <c r="C106" s="681"/>
      <c r="D106" s="660"/>
      <c r="E106" s="657"/>
      <c r="F106" s="562" t="s">
        <v>128</v>
      </c>
      <c r="G106" s="564">
        <v>20</v>
      </c>
      <c r="H106" s="125"/>
      <c r="I106" s="125"/>
      <c r="J106" s="125"/>
      <c r="K106" s="125"/>
      <c r="L106" s="125"/>
      <c r="M106" s="125"/>
      <c r="N106" s="125"/>
      <c r="O106" s="125"/>
      <c r="P106" s="125"/>
      <c r="Q106" s="125"/>
      <c r="R106" s="125"/>
      <c r="S106" s="125"/>
      <c r="T106" s="125"/>
      <c r="U106" s="125"/>
      <c r="V106" s="125"/>
      <c r="W106" s="125"/>
      <c r="X106" s="125"/>
      <c r="Y106" s="125"/>
      <c r="Z106" s="125"/>
      <c r="AA106" s="125"/>
      <c r="AB106" s="4"/>
    </row>
    <row r="107" spans="1:28" s="10" customFormat="1" ht="18" customHeight="1" x14ac:dyDescent="0.4">
      <c r="A107" s="4"/>
      <c r="B107" s="684"/>
      <c r="C107" s="681"/>
      <c r="D107" s="660"/>
      <c r="E107" s="657"/>
      <c r="F107" s="562" t="s">
        <v>129</v>
      </c>
      <c r="G107" s="564">
        <v>20</v>
      </c>
      <c r="H107" s="125"/>
      <c r="I107" s="125"/>
      <c r="J107" s="125"/>
      <c r="K107" s="125"/>
      <c r="L107" s="125"/>
      <c r="M107" s="125"/>
      <c r="N107" s="125"/>
      <c r="O107" s="125"/>
      <c r="P107" s="125"/>
      <c r="Q107" s="125"/>
      <c r="R107" s="125"/>
      <c r="S107" s="125"/>
      <c r="T107" s="125"/>
      <c r="U107" s="125"/>
      <c r="V107" s="125"/>
      <c r="W107" s="125"/>
      <c r="X107" s="125"/>
      <c r="Y107" s="125"/>
      <c r="Z107" s="125"/>
      <c r="AA107" s="125"/>
      <c r="AB107" s="4"/>
    </row>
    <row r="108" spans="1:28" s="10" customFormat="1" ht="18" customHeight="1" x14ac:dyDescent="0.4">
      <c r="A108" s="4"/>
      <c r="B108" s="684"/>
      <c r="C108" s="681"/>
      <c r="D108" s="660"/>
      <c r="E108" s="657"/>
      <c r="F108" s="562" t="s">
        <v>130</v>
      </c>
      <c r="G108" s="564">
        <v>20</v>
      </c>
      <c r="H108" s="125"/>
      <c r="I108" s="125"/>
      <c r="J108" s="125"/>
      <c r="K108" s="125"/>
      <c r="L108" s="125"/>
      <c r="M108" s="125"/>
      <c r="N108" s="125"/>
      <c r="O108" s="125"/>
      <c r="P108" s="125"/>
      <c r="Q108" s="125"/>
      <c r="R108" s="125"/>
      <c r="S108" s="125"/>
      <c r="T108" s="125"/>
      <c r="U108" s="125"/>
      <c r="V108" s="125"/>
      <c r="W108" s="125"/>
      <c r="X108" s="125"/>
      <c r="Y108" s="125"/>
      <c r="Z108" s="125"/>
      <c r="AA108" s="125"/>
      <c r="AB108" s="4"/>
    </row>
    <row r="109" spans="1:28" s="10" customFormat="1" ht="18" customHeight="1" x14ac:dyDescent="0.4">
      <c r="A109" s="4"/>
      <c r="B109" s="684"/>
      <c r="C109" s="681"/>
      <c r="D109" s="660"/>
      <c r="E109" s="657"/>
      <c r="F109" s="562" t="s">
        <v>131</v>
      </c>
      <c r="G109" s="564">
        <v>20</v>
      </c>
      <c r="H109" s="125"/>
      <c r="I109" s="125"/>
      <c r="J109" s="125"/>
      <c r="K109" s="125"/>
      <c r="L109" s="125"/>
      <c r="M109" s="125"/>
      <c r="N109" s="125"/>
      <c r="O109" s="125"/>
      <c r="P109" s="125"/>
      <c r="Q109" s="125"/>
      <c r="R109" s="125"/>
      <c r="S109" s="125"/>
      <c r="T109" s="125"/>
      <c r="U109" s="125"/>
      <c r="V109" s="125"/>
      <c r="W109" s="125"/>
      <c r="X109" s="125"/>
      <c r="Y109" s="125"/>
      <c r="Z109" s="125"/>
      <c r="AA109" s="125"/>
      <c r="AB109" s="4"/>
    </row>
    <row r="110" spans="1:28" s="10" customFormat="1" ht="18" customHeight="1" x14ac:dyDescent="0.4">
      <c r="A110" s="4"/>
      <c r="B110" s="684"/>
      <c r="C110" s="681"/>
      <c r="D110" s="660"/>
      <c r="E110" s="657"/>
      <c r="F110" s="562" t="s">
        <v>132</v>
      </c>
      <c r="G110" s="564">
        <v>20</v>
      </c>
      <c r="H110" s="125"/>
      <c r="I110" s="125"/>
      <c r="J110" s="125"/>
      <c r="K110" s="125"/>
      <c r="L110" s="125"/>
      <c r="M110" s="125"/>
      <c r="N110" s="125"/>
      <c r="O110" s="125"/>
      <c r="P110" s="125"/>
      <c r="Q110" s="125"/>
      <c r="R110" s="125"/>
      <c r="S110" s="125"/>
      <c r="T110" s="125"/>
      <c r="U110" s="125"/>
      <c r="V110" s="125"/>
      <c r="W110" s="125"/>
      <c r="X110" s="125"/>
      <c r="Y110" s="125"/>
      <c r="Z110" s="125"/>
      <c r="AA110" s="125"/>
      <c r="AB110" s="4"/>
    </row>
    <row r="111" spans="1:28" s="10" customFormat="1" ht="18" customHeight="1" x14ac:dyDescent="0.4">
      <c r="A111" s="4"/>
      <c r="B111" s="684"/>
      <c r="C111" s="681"/>
      <c r="D111" s="660"/>
      <c r="E111" s="657"/>
      <c r="F111" s="133" t="s">
        <v>133</v>
      </c>
      <c r="G111" s="564">
        <v>20</v>
      </c>
      <c r="H111" s="125"/>
      <c r="I111" s="125"/>
      <c r="J111" s="125"/>
      <c r="K111" s="125"/>
      <c r="L111" s="125"/>
      <c r="M111" s="125"/>
      <c r="N111" s="125"/>
      <c r="O111" s="125"/>
      <c r="P111" s="125"/>
      <c r="Q111" s="125"/>
      <c r="R111" s="125"/>
      <c r="S111" s="125"/>
      <c r="T111" s="125"/>
      <c r="U111" s="125"/>
      <c r="V111" s="125"/>
      <c r="W111" s="125"/>
      <c r="X111" s="125"/>
      <c r="Y111" s="125"/>
      <c r="Z111" s="125"/>
      <c r="AA111" s="125"/>
      <c r="AB111" s="4"/>
    </row>
    <row r="112" spans="1:28" s="10" customFormat="1" ht="18" customHeight="1" x14ac:dyDescent="0.4">
      <c r="A112" s="4"/>
      <c r="B112" s="684"/>
      <c r="C112" s="681"/>
      <c r="D112" s="660"/>
      <c r="E112" s="657"/>
      <c r="F112" s="558" t="s">
        <v>134</v>
      </c>
      <c r="G112" s="564">
        <v>20</v>
      </c>
      <c r="H112" s="125"/>
      <c r="I112" s="125"/>
      <c r="J112" s="125"/>
      <c r="K112" s="125"/>
      <c r="L112" s="125"/>
      <c r="M112" s="125"/>
      <c r="N112" s="125"/>
      <c r="O112" s="125"/>
      <c r="P112" s="125"/>
      <c r="Q112" s="125"/>
      <c r="R112" s="125"/>
      <c r="S112" s="125"/>
      <c r="T112" s="125"/>
      <c r="U112" s="125"/>
      <c r="V112" s="125"/>
      <c r="W112" s="125"/>
      <c r="X112" s="125"/>
      <c r="Y112" s="125"/>
      <c r="Z112" s="125"/>
      <c r="AA112" s="125"/>
      <c r="AB112" s="4"/>
    </row>
    <row r="113" spans="1:28" s="10" customFormat="1" ht="18" customHeight="1" x14ac:dyDescent="0.4">
      <c r="A113" s="4"/>
      <c r="B113" s="684"/>
      <c r="C113" s="681"/>
      <c r="D113" s="660"/>
      <c r="E113" s="657"/>
      <c r="F113" s="558" t="s">
        <v>135</v>
      </c>
      <c r="G113" s="564">
        <v>20</v>
      </c>
      <c r="H113" s="125"/>
      <c r="I113" s="125"/>
      <c r="J113" s="125"/>
      <c r="K113" s="125"/>
      <c r="L113" s="125"/>
      <c r="M113" s="125"/>
      <c r="N113" s="125"/>
      <c r="O113" s="125"/>
      <c r="P113" s="125"/>
      <c r="Q113" s="125"/>
      <c r="R113" s="125"/>
      <c r="S113" s="125"/>
      <c r="T113" s="125"/>
      <c r="U113" s="125"/>
      <c r="V113" s="125"/>
      <c r="W113" s="125"/>
      <c r="X113" s="125"/>
      <c r="Y113" s="125"/>
      <c r="Z113" s="125"/>
      <c r="AA113" s="125"/>
      <c r="AB113" s="4"/>
    </row>
    <row r="114" spans="1:28" s="10" customFormat="1" ht="18" customHeight="1" x14ac:dyDescent="0.4">
      <c r="A114" s="4"/>
      <c r="B114" s="684"/>
      <c r="C114" s="681"/>
      <c r="D114" s="660"/>
      <c r="E114" s="657"/>
      <c r="F114" s="558" t="s">
        <v>136</v>
      </c>
      <c r="G114" s="564">
        <v>20</v>
      </c>
      <c r="H114" s="125"/>
      <c r="I114" s="125"/>
      <c r="J114" s="125"/>
      <c r="K114" s="125"/>
      <c r="L114" s="125"/>
      <c r="M114" s="125"/>
      <c r="N114" s="125"/>
      <c r="O114" s="125"/>
      <c r="P114" s="125"/>
      <c r="Q114" s="125"/>
      <c r="R114" s="125"/>
      <c r="S114" s="125"/>
      <c r="T114" s="125"/>
      <c r="U114" s="125"/>
      <c r="V114" s="125"/>
      <c r="W114" s="125"/>
      <c r="X114" s="125"/>
      <c r="Y114" s="125"/>
      <c r="Z114" s="125"/>
      <c r="AA114" s="125"/>
      <c r="AB114" s="4"/>
    </row>
    <row r="115" spans="1:28" s="10" customFormat="1" ht="18" customHeight="1" x14ac:dyDescent="0.4">
      <c r="A115" s="4"/>
      <c r="B115" s="684"/>
      <c r="C115" s="681"/>
      <c r="D115" s="660"/>
      <c r="E115" s="657"/>
      <c r="F115" s="558" t="s">
        <v>137</v>
      </c>
      <c r="G115" s="564">
        <v>20</v>
      </c>
      <c r="H115" s="125"/>
      <c r="I115" s="125"/>
      <c r="J115" s="125"/>
      <c r="K115" s="125"/>
      <c r="L115" s="125"/>
      <c r="M115" s="125"/>
      <c r="N115" s="125"/>
      <c r="O115" s="125"/>
      <c r="P115" s="125"/>
      <c r="Q115" s="125"/>
      <c r="R115" s="125"/>
      <c r="S115" s="125"/>
      <c r="T115" s="125"/>
      <c r="U115" s="125"/>
      <c r="V115" s="125"/>
      <c r="W115" s="125"/>
      <c r="X115" s="125"/>
      <c r="Y115" s="125"/>
      <c r="Z115" s="125"/>
      <c r="AA115" s="125"/>
      <c r="AB115" s="4"/>
    </row>
    <row r="116" spans="1:28" s="10" customFormat="1" ht="18" customHeight="1" x14ac:dyDescent="0.4">
      <c r="A116" s="4"/>
      <c r="B116" s="684"/>
      <c r="C116" s="681"/>
      <c r="D116" s="660"/>
      <c r="E116" s="657"/>
      <c r="F116" s="558" t="s">
        <v>138</v>
      </c>
      <c r="G116" s="564">
        <v>20</v>
      </c>
      <c r="H116" s="125"/>
      <c r="I116" s="125"/>
      <c r="J116" s="125"/>
      <c r="K116" s="125"/>
      <c r="L116" s="125"/>
      <c r="M116" s="125"/>
      <c r="N116" s="125"/>
      <c r="O116" s="125"/>
      <c r="P116" s="125"/>
      <c r="Q116" s="125"/>
      <c r="R116" s="125"/>
      <c r="S116" s="125"/>
      <c r="T116" s="125"/>
      <c r="U116" s="125"/>
      <c r="V116" s="125"/>
      <c r="W116" s="125"/>
      <c r="X116" s="125"/>
      <c r="Y116" s="125"/>
      <c r="Z116" s="125"/>
      <c r="AA116" s="125"/>
      <c r="AB116" s="4"/>
    </row>
    <row r="117" spans="1:28" s="10" customFormat="1" ht="18" customHeight="1" x14ac:dyDescent="0.4">
      <c r="A117" s="4"/>
      <c r="B117" s="684"/>
      <c r="C117" s="681"/>
      <c r="D117" s="660"/>
      <c r="E117" s="657"/>
      <c r="F117" s="558" t="s">
        <v>139</v>
      </c>
      <c r="G117" s="564">
        <v>20</v>
      </c>
      <c r="H117" s="125"/>
      <c r="I117" s="125"/>
      <c r="J117" s="125"/>
      <c r="K117" s="125"/>
      <c r="L117" s="125"/>
      <c r="M117" s="125"/>
      <c r="N117" s="125"/>
      <c r="O117" s="125"/>
      <c r="P117" s="125"/>
      <c r="Q117" s="125"/>
      <c r="R117" s="125"/>
      <c r="S117" s="125"/>
      <c r="T117" s="125"/>
      <c r="U117" s="125"/>
      <c r="V117" s="125"/>
      <c r="W117" s="125"/>
      <c r="X117" s="125"/>
      <c r="Y117" s="125"/>
      <c r="Z117" s="125"/>
      <c r="AA117" s="125"/>
      <c r="AB117" s="4"/>
    </row>
    <row r="118" spans="1:28" s="10" customFormat="1" ht="18" customHeight="1" x14ac:dyDescent="0.4">
      <c r="A118" s="4"/>
      <c r="B118" s="684"/>
      <c r="C118" s="681"/>
      <c r="D118" s="660"/>
      <c r="E118" s="657"/>
      <c r="F118" s="558" t="s">
        <v>140</v>
      </c>
      <c r="G118" s="564">
        <v>20</v>
      </c>
      <c r="H118" s="125"/>
      <c r="I118" s="125"/>
      <c r="J118" s="125"/>
      <c r="K118" s="125"/>
      <c r="L118" s="125"/>
      <c r="M118" s="125"/>
      <c r="N118" s="125"/>
      <c r="O118" s="125"/>
      <c r="P118" s="125"/>
      <c r="Q118" s="125"/>
      <c r="R118" s="125"/>
      <c r="S118" s="125"/>
      <c r="T118" s="125"/>
      <c r="U118" s="125"/>
      <c r="V118" s="125"/>
      <c r="W118" s="125"/>
      <c r="X118" s="125"/>
      <c r="Y118" s="125"/>
      <c r="Z118" s="125"/>
      <c r="AA118" s="125"/>
      <c r="AB118" s="4"/>
    </row>
    <row r="119" spans="1:28" s="10" customFormat="1" ht="18" customHeight="1" x14ac:dyDescent="0.4">
      <c r="A119" s="4"/>
      <c r="B119" s="684"/>
      <c r="C119" s="681"/>
      <c r="D119" s="660"/>
      <c r="E119" s="657"/>
      <c r="F119" s="558" t="s">
        <v>141</v>
      </c>
      <c r="G119" s="564">
        <v>20</v>
      </c>
      <c r="H119" s="125"/>
      <c r="I119" s="125"/>
      <c r="J119" s="125"/>
      <c r="K119" s="125"/>
      <c r="L119" s="125"/>
      <c r="M119" s="125"/>
      <c r="N119" s="125"/>
      <c r="O119" s="125"/>
      <c r="P119" s="125"/>
      <c r="Q119" s="125"/>
      <c r="R119" s="125"/>
      <c r="S119" s="125"/>
      <c r="T119" s="125"/>
      <c r="U119" s="125"/>
      <c r="V119" s="125"/>
      <c r="W119" s="125"/>
      <c r="X119" s="125"/>
      <c r="Y119" s="125"/>
      <c r="Z119" s="125"/>
      <c r="AA119" s="125"/>
      <c r="AB119" s="4"/>
    </row>
    <row r="120" spans="1:28" s="10" customFormat="1" ht="18" customHeight="1" x14ac:dyDescent="0.4">
      <c r="A120" s="4"/>
      <c r="B120" s="684"/>
      <c r="C120" s="681"/>
      <c r="D120" s="660"/>
      <c r="E120" s="657"/>
      <c r="F120" s="558" t="s">
        <v>142</v>
      </c>
      <c r="G120" s="564">
        <v>20</v>
      </c>
      <c r="H120" s="125"/>
      <c r="I120" s="125"/>
      <c r="J120" s="125"/>
      <c r="K120" s="125"/>
      <c r="L120" s="125"/>
      <c r="M120" s="125"/>
      <c r="N120" s="125"/>
      <c r="O120" s="125"/>
      <c r="P120" s="125"/>
      <c r="Q120" s="125"/>
      <c r="R120" s="125"/>
      <c r="S120" s="125"/>
      <c r="T120" s="125"/>
      <c r="U120" s="125"/>
      <c r="V120" s="125"/>
      <c r="W120" s="125"/>
      <c r="X120" s="125"/>
      <c r="Y120" s="125"/>
      <c r="Z120" s="125"/>
      <c r="AA120" s="125"/>
      <c r="AB120" s="4"/>
    </row>
    <row r="121" spans="1:28" s="10" customFormat="1" ht="18" customHeight="1" x14ac:dyDescent="0.4">
      <c r="A121" s="4"/>
      <c r="B121" s="684"/>
      <c r="C121" s="681"/>
      <c r="D121" s="660"/>
      <c r="E121" s="657"/>
      <c r="F121" s="558" t="s">
        <v>143</v>
      </c>
      <c r="G121" s="564">
        <v>20</v>
      </c>
      <c r="H121" s="125"/>
      <c r="I121" s="125"/>
      <c r="J121" s="125"/>
      <c r="K121" s="125"/>
      <c r="L121" s="125"/>
      <c r="M121" s="125"/>
      <c r="N121" s="125"/>
      <c r="O121" s="125"/>
      <c r="P121" s="125"/>
      <c r="Q121" s="125"/>
      <c r="R121" s="125"/>
      <c r="S121" s="125"/>
      <c r="T121" s="125"/>
      <c r="U121" s="125"/>
      <c r="V121" s="125"/>
      <c r="W121" s="125"/>
      <c r="X121" s="125"/>
      <c r="Y121" s="125"/>
      <c r="Z121" s="125"/>
      <c r="AA121" s="125"/>
      <c r="AB121" s="4"/>
    </row>
    <row r="122" spans="1:28" s="10" customFormat="1" ht="18" customHeight="1" x14ac:dyDescent="0.4">
      <c r="A122" s="4"/>
      <c r="B122" s="684"/>
      <c r="C122" s="681"/>
      <c r="D122" s="660"/>
      <c r="E122" s="657"/>
      <c r="F122" s="558" t="s">
        <v>828</v>
      </c>
      <c r="G122" s="564">
        <v>20</v>
      </c>
      <c r="H122" s="125"/>
      <c r="I122" s="125"/>
      <c r="J122" s="125"/>
      <c r="K122" s="125"/>
      <c r="L122" s="125"/>
      <c r="M122" s="125"/>
      <c r="N122" s="125"/>
      <c r="O122" s="125"/>
      <c r="P122" s="125"/>
      <c r="Q122" s="125"/>
      <c r="R122" s="125"/>
      <c r="S122" s="125"/>
      <c r="T122" s="125"/>
      <c r="U122" s="125"/>
      <c r="V122" s="125"/>
      <c r="W122" s="125"/>
      <c r="X122" s="125"/>
      <c r="Y122" s="125"/>
      <c r="Z122" s="125"/>
      <c r="AA122" s="125"/>
      <c r="AB122" s="4"/>
    </row>
    <row r="123" spans="1:28" s="10" customFormat="1" ht="18" customHeight="1" x14ac:dyDescent="0.4">
      <c r="A123" s="4"/>
      <c r="B123" s="684"/>
      <c r="C123" s="681"/>
      <c r="D123" s="660"/>
      <c r="E123" s="657"/>
      <c r="F123" s="558" t="s">
        <v>829</v>
      </c>
      <c r="G123" s="564">
        <v>20</v>
      </c>
      <c r="H123" s="125"/>
      <c r="I123" s="125"/>
      <c r="J123" s="125"/>
      <c r="K123" s="125"/>
      <c r="L123" s="125"/>
      <c r="M123" s="125"/>
      <c r="N123" s="125"/>
      <c r="O123" s="125"/>
      <c r="P123" s="125"/>
      <c r="Q123" s="125"/>
      <c r="R123" s="125"/>
      <c r="S123" s="125"/>
      <c r="T123" s="125"/>
      <c r="U123" s="125"/>
      <c r="V123" s="125"/>
      <c r="W123" s="125"/>
      <c r="X123" s="125"/>
      <c r="Y123" s="125"/>
      <c r="Z123" s="125"/>
      <c r="AA123" s="125"/>
      <c r="AB123" s="4"/>
    </row>
    <row r="124" spans="1:28" s="10" customFormat="1" ht="18" customHeight="1" x14ac:dyDescent="0.4">
      <c r="A124" s="4"/>
      <c r="B124" s="684"/>
      <c r="C124" s="681"/>
      <c r="D124" s="660"/>
      <c r="E124" s="657"/>
      <c r="F124" s="558" t="s">
        <v>830</v>
      </c>
      <c r="G124" s="564">
        <v>20</v>
      </c>
      <c r="H124" s="125"/>
      <c r="I124" s="125"/>
      <c r="J124" s="125"/>
      <c r="K124" s="125"/>
      <c r="L124" s="125"/>
      <c r="M124" s="125"/>
      <c r="N124" s="125"/>
      <c r="O124" s="125"/>
      <c r="P124" s="125"/>
      <c r="Q124" s="125"/>
      <c r="R124" s="125"/>
      <c r="S124" s="125"/>
      <c r="T124" s="125"/>
      <c r="U124" s="125"/>
      <c r="V124" s="125"/>
      <c r="W124" s="125"/>
      <c r="X124" s="125"/>
      <c r="Y124" s="125"/>
      <c r="Z124" s="125"/>
      <c r="AA124" s="125"/>
      <c r="AB124" s="4"/>
    </row>
    <row r="125" spans="1:28" s="10" customFormat="1" ht="18" customHeight="1" x14ac:dyDescent="0.4">
      <c r="A125" s="4"/>
      <c r="B125" s="684"/>
      <c r="C125" s="681"/>
      <c r="D125" s="660"/>
      <c r="E125" s="657"/>
      <c r="F125" s="558" t="s">
        <v>144</v>
      </c>
      <c r="G125" s="564">
        <v>9</v>
      </c>
      <c r="H125" s="125"/>
      <c r="I125" s="125"/>
      <c r="J125" s="125"/>
      <c r="K125" s="125"/>
      <c r="L125" s="125"/>
      <c r="M125" s="125"/>
      <c r="N125" s="125"/>
      <c r="O125" s="125"/>
      <c r="P125" s="125"/>
      <c r="Q125" s="125"/>
      <c r="R125" s="125"/>
      <c r="S125" s="125"/>
      <c r="T125" s="125"/>
      <c r="U125" s="125"/>
      <c r="V125" s="125"/>
      <c r="W125" s="125"/>
      <c r="X125" s="125"/>
      <c r="Y125" s="125"/>
      <c r="Z125" s="125"/>
      <c r="AA125" s="125"/>
      <c r="AB125" s="4"/>
    </row>
    <row r="126" spans="1:28" s="10" customFormat="1" ht="18" customHeight="1" x14ac:dyDescent="0.4">
      <c r="A126" s="4"/>
      <c r="B126" s="684"/>
      <c r="C126" s="681"/>
      <c r="D126" s="660"/>
      <c r="E126" s="658"/>
      <c r="F126" s="558" t="s">
        <v>145</v>
      </c>
      <c r="G126" s="564">
        <v>9</v>
      </c>
      <c r="H126" s="125"/>
      <c r="I126" s="125"/>
      <c r="J126" s="125"/>
      <c r="K126" s="125"/>
      <c r="L126" s="125"/>
      <c r="M126" s="125"/>
      <c r="N126" s="125"/>
      <c r="O126" s="125"/>
      <c r="P126" s="125"/>
      <c r="Q126" s="125"/>
      <c r="R126" s="125"/>
      <c r="S126" s="125"/>
      <c r="T126" s="125"/>
      <c r="U126" s="125"/>
      <c r="V126" s="125"/>
      <c r="W126" s="125"/>
      <c r="X126" s="125"/>
      <c r="Y126" s="125"/>
      <c r="Z126" s="125"/>
      <c r="AA126" s="125"/>
      <c r="AB126" s="4"/>
    </row>
    <row r="127" spans="1:28" s="10" customFormat="1" ht="18" customHeight="1" x14ac:dyDescent="0.4">
      <c r="A127" s="4"/>
      <c r="B127" s="684"/>
      <c r="C127" s="681"/>
      <c r="D127" s="660"/>
      <c r="E127" s="656" t="s">
        <v>112</v>
      </c>
      <c r="F127" s="562" t="s">
        <v>146</v>
      </c>
      <c r="G127" s="564">
        <v>10</v>
      </c>
      <c r="H127" s="125"/>
      <c r="I127" s="125"/>
      <c r="J127" s="125"/>
      <c r="K127" s="125"/>
      <c r="L127" s="125"/>
      <c r="M127" s="125"/>
      <c r="N127" s="125"/>
      <c r="O127" s="125"/>
      <c r="P127" s="125"/>
      <c r="Q127" s="125"/>
      <c r="R127" s="125"/>
      <c r="S127" s="125"/>
      <c r="T127" s="125"/>
      <c r="U127" s="125"/>
      <c r="V127" s="125"/>
      <c r="W127" s="125"/>
      <c r="X127" s="125"/>
      <c r="Y127" s="125"/>
      <c r="Z127" s="125"/>
      <c r="AA127" s="125"/>
      <c r="AB127" s="4"/>
    </row>
    <row r="128" spans="1:28" s="10" customFormat="1" ht="18" customHeight="1" x14ac:dyDescent="0.4">
      <c r="A128" s="4"/>
      <c r="B128" s="684"/>
      <c r="C128" s="681"/>
      <c r="D128" s="660"/>
      <c r="E128" s="657"/>
      <c r="F128" s="562" t="s">
        <v>831</v>
      </c>
      <c r="G128" s="564">
        <v>10</v>
      </c>
      <c r="H128" s="125"/>
      <c r="I128" s="125"/>
      <c r="J128" s="125"/>
      <c r="K128" s="125"/>
      <c r="L128" s="125"/>
      <c r="M128" s="125"/>
      <c r="N128" s="125"/>
      <c r="O128" s="125"/>
      <c r="P128" s="125"/>
      <c r="Q128" s="125"/>
      <c r="R128" s="125"/>
      <c r="S128" s="125"/>
      <c r="T128" s="125"/>
      <c r="U128" s="125"/>
      <c r="V128" s="125"/>
      <c r="W128" s="125"/>
      <c r="X128" s="125"/>
      <c r="Y128" s="125"/>
      <c r="Z128" s="125"/>
      <c r="AA128" s="125"/>
      <c r="AB128" s="4"/>
    </row>
    <row r="129" spans="1:28" s="10" customFormat="1" ht="18" customHeight="1" x14ac:dyDescent="0.4">
      <c r="A129" s="4"/>
      <c r="B129" s="684"/>
      <c r="C129" s="681"/>
      <c r="D129" s="660"/>
      <c r="E129" s="657"/>
      <c r="F129" s="562" t="s">
        <v>147</v>
      </c>
      <c r="G129" s="564">
        <v>10</v>
      </c>
      <c r="H129" s="125"/>
      <c r="I129" s="125"/>
      <c r="J129" s="125"/>
      <c r="K129" s="125"/>
      <c r="L129" s="125"/>
      <c r="M129" s="125"/>
      <c r="N129" s="125"/>
      <c r="O129" s="125"/>
      <c r="P129" s="125"/>
      <c r="Q129" s="125"/>
      <c r="R129" s="125"/>
      <c r="S129" s="125"/>
      <c r="T129" s="125"/>
      <c r="U129" s="125"/>
      <c r="V129" s="125"/>
      <c r="W129" s="125"/>
      <c r="X129" s="125"/>
      <c r="Y129" s="125"/>
      <c r="Z129" s="125"/>
      <c r="AA129" s="125"/>
      <c r="AB129" s="4"/>
    </row>
    <row r="130" spans="1:28" s="10" customFormat="1" ht="18" customHeight="1" x14ac:dyDescent="0.4">
      <c r="A130" s="4"/>
      <c r="B130" s="684"/>
      <c r="C130" s="681"/>
      <c r="D130" s="660"/>
      <c r="E130" s="658"/>
      <c r="F130" s="562" t="s">
        <v>148</v>
      </c>
      <c r="G130" s="564">
        <v>10</v>
      </c>
      <c r="H130" s="125"/>
      <c r="I130" s="125"/>
      <c r="J130" s="125"/>
      <c r="K130" s="125"/>
      <c r="L130" s="125"/>
      <c r="M130" s="125"/>
      <c r="N130" s="125"/>
      <c r="O130" s="125"/>
      <c r="P130" s="125"/>
      <c r="Q130" s="125"/>
      <c r="R130" s="125"/>
      <c r="S130" s="125"/>
      <c r="T130" s="125"/>
      <c r="U130" s="125"/>
      <c r="V130" s="125"/>
      <c r="W130" s="125"/>
      <c r="X130" s="125"/>
      <c r="Y130" s="125"/>
      <c r="Z130" s="125"/>
      <c r="AA130" s="125"/>
      <c r="AB130" s="4"/>
    </row>
    <row r="131" spans="1:28" s="10" customFormat="1" ht="18" customHeight="1" x14ac:dyDescent="0.15">
      <c r="A131" s="4"/>
      <c r="B131" s="684"/>
      <c r="C131" s="681"/>
      <c r="D131" s="661"/>
      <c r="E131" s="128" t="s">
        <v>149</v>
      </c>
      <c r="F131" s="128" t="s">
        <v>150</v>
      </c>
      <c r="G131" s="564">
        <v>6</v>
      </c>
      <c r="H131" s="125"/>
      <c r="I131" s="125"/>
      <c r="J131" s="125"/>
      <c r="K131" s="125"/>
      <c r="L131" s="125"/>
      <c r="M131" s="125"/>
      <c r="N131" s="125"/>
      <c r="O131" s="125"/>
      <c r="P131" s="125"/>
      <c r="Q131" s="125"/>
      <c r="R131" s="125"/>
      <c r="S131" s="125"/>
      <c r="T131" s="125"/>
      <c r="U131" s="125"/>
      <c r="V131" s="125"/>
      <c r="W131" s="125"/>
      <c r="X131" s="125"/>
      <c r="Y131" s="125"/>
      <c r="Z131" s="125"/>
      <c r="AA131" s="125"/>
      <c r="AB131" s="4"/>
    </row>
    <row r="132" spans="1:28" s="10" customFormat="1" ht="18" customHeight="1" x14ac:dyDescent="0.4">
      <c r="A132" s="4"/>
      <c r="B132" s="684"/>
      <c r="C132" s="681"/>
      <c r="D132" s="668" t="s">
        <v>20</v>
      </c>
      <c r="E132" s="656" t="s">
        <v>114</v>
      </c>
      <c r="F132" s="562" t="s">
        <v>151</v>
      </c>
      <c r="G132" s="564">
        <v>20</v>
      </c>
      <c r="H132" s="125"/>
      <c r="I132" s="125"/>
      <c r="J132" s="125"/>
      <c r="K132" s="125"/>
      <c r="L132" s="125"/>
      <c r="M132" s="125"/>
      <c r="N132" s="125"/>
      <c r="O132" s="125"/>
      <c r="P132" s="125"/>
      <c r="Q132" s="125"/>
      <c r="R132" s="125"/>
      <c r="S132" s="125"/>
      <c r="T132" s="125"/>
      <c r="U132" s="125"/>
      <c r="V132" s="125"/>
      <c r="W132" s="125"/>
      <c r="X132" s="125"/>
      <c r="Y132" s="125"/>
      <c r="Z132" s="125"/>
      <c r="AA132" s="125"/>
      <c r="AB132" s="4"/>
    </row>
    <row r="133" spans="1:28" s="10" customFormat="1" ht="18" customHeight="1" x14ac:dyDescent="0.4">
      <c r="A133" s="4"/>
      <c r="B133" s="684"/>
      <c r="C133" s="681"/>
      <c r="D133" s="669"/>
      <c r="E133" s="657"/>
      <c r="F133" s="558" t="s">
        <v>152</v>
      </c>
      <c r="G133" s="564">
        <v>20</v>
      </c>
      <c r="H133" s="125"/>
      <c r="I133" s="125"/>
      <c r="J133" s="125"/>
      <c r="K133" s="125"/>
      <c r="L133" s="125"/>
      <c r="M133" s="125"/>
      <c r="N133" s="125"/>
      <c r="O133" s="125"/>
      <c r="P133" s="125"/>
      <c r="Q133" s="125"/>
      <c r="R133" s="125"/>
      <c r="S133" s="125"/>
      <c r="T133" s="125"/>
      <c r="U133" s="125"/>
      <c r="V133" s="125"/>
      <c r="W133" s="125"/>
      <c r="X133" s="125"/>
      <c r="Y133" s="125"/>
      <c r="Z133" s="125"/>
      <c r="AA133" s="125"/>
      <c r="AB133" s="4"/>
    </row>
    <row r="134" spans="1:28" s="10" customFormat="1" ht="18" customHeight="1" x14ac:dyDescent="0.4">
      <c r="A134" s="4"/>
      <c r="B134" s="684"/>
      <c r="C134" s="681"/>
      <c r="D134" s="669"/>
      <c r="E134" s="657"/>
      <c r="F134" s="558" t="s">
        <v>153</v>
      </c>
      <c r="G134" s="564">
        <v>20</v>
      </c>
      <c r="H134" s="125"/>
      <c r="I134" s="125"/>
      <c r="J134" s="125"/>
      <c r="K134" s="125"/>
      <c r="L134" s="125"/>
      <c r="M134" s="125"/>
      <c r="N134" s="125"/>
      <c r="O134" s="125"/>
      <c r="P134" s="125"/>
      <c r="Q134" s="125"/>
      <c r="R134" s="125"/>
      <c r="S134" s="125"/>
      <c r="T134" s="125"/>
      <c r="U134" s="125"/>
      <c r="V134" s="125"/>
      <c r="W134" s="125"/>
      <c r="X134" s="125"/>
      <c r="Y134" s="125"/>
      <c r="Z134" s="125"/>
      <c r="AA134" s="125"/>
      <c r="AB134" s="4"/>
    </row>
    <row r="135" spans="1:28" s="10" customFormat="1" ht="18" customHeight="1" x14ac:dyDescent="0.4">
      <c r="A135" s="4"/>
      <c r="B135" s="684"/>
      <c r="C135" s="681"/>
      <c r="D135" s="669"/>
      <c r="E135" s="657"/>
      <c r="F135" s="558" t="s">
        <v>154</v>
      </c>
      <c r="G135" s="564">
        <v>20</v>
      </c>
      <c r="H135" s="125"/>
      <c r="I135" s="125"/>
      <c r="J135" s="125"/>
      <c r="K135" s="125"/>
      <c r="L135" s="125"/>
      <c r="M135" s="125"/>
      <c r="N135" s="125"/>
      <c r="O135" s="125"/>
      <c r="P135" s="125"/>
      <c r="Q135" s="125"/>
      <c r="R135" s="125"/>
      <c r="S135" s="125"/>
      <c r="T135" s="125"/>
      <c r="U135" s="125"/>
      <c r="V135" s="125"/>
      <c r="W135" s="125"/>
      <c r="X135" s="125"/>
      <c r="Y135" s="125"/>
      <c r="Z135" s="125"/>
      <c r="AA135" s="125"/>
      <c r="AB135" s="4"/>
    </row>
    <row r="136" spans="1:28" s="10" customFormat="1" ht="18" customHeight="1" x14ac:dyDescent="0.4">
      <c r="A136" s="4"/>
      <c r="B136" s="684"/>
      <c r="C136" s="681"/>
      <c r="D136" s="669"/>
      <c r="E136" s="657"/>
      <c r="F136" s="558" t="s">
        <v>155</v>
      </c>
      <c r="G136" s="564">
        <v>20</v>
      </c>
      <c r="H136" s="125"/>
      <c r="I136" s="125"/>
      <c r="J136" s="125"/>
      <c r="K136" s="125"/>
      <c r="L136" s="125"/>
      <c r="M136" s="125"/>
      <c r="N136" s="125"/>
      <c r="O136" s="125"/>
      <c r="P136" s="125"/>
      <c r="Q136" s="125"/>
      <c r="R136" s="125"/>
      <c r="S136" s="125"/>
      <c r="T136" s="125"/>
      <c r="U136" s="125"/>
      <c r="V136" s="125"/>
      <c r="W136" s="125"/>
      <c r="X136" s="125"/>
      <c r="Y136" s="125"/>
      <c r="Z136" s="125"/>
      <c r="AA136" s="125"/>
      <c r="AB136" s="4"/>
    </row>
    <row r="137" spans="1:28" s="10" customFormat="1" ht="18" customHeight="1" x14ac:dyDescent="0.4">
      <c r="A137" s="4"/>
      <c r="B137" s="684"/>
      <c r="C137" s="681"/>
      <c r="D137" s="669"/>
      <c r="E137" s="657"/>
      <c r="F137" s="558" t="s">
        <v>156</v>
      </c>
      <c r="G137" s="564">
        <v>20</v>
      </c>
      <c r="H137" s="125"/>
      <c r="I137" s="125"/>
      <c r="J137" s="125"/>
      <c r="K137" s="125"/>
      <c r="L137" s="125"/>
      <c r="M137" s="125"/>
      <c r="N137" s="125"/>
      <c r="O137" s="125"/>
      <c r="P137" s="125"/>
      <c r="Q137" s="125"/>
      <c r="R137" s="125"/>
      <c r="S137" s="125"/>
      <c r="T137" s="125"/>
      <c r="U137" s="125"/>
      <c r="V137" s="125"/>
      <c r="W137" s="125"/>
      <c r="X137" s="125"/>
      <c r="Y137" s="125"/>
      <c r="Z137" s="125"/>
      <c r="AA137" s="125"/>
      <c r="AB137" s="4"/>
    </row>
    <row r="138" spans="1:28" s="10" customFormat="1" ht="18" customHeight="1" x14ac:dyDescent="0.4">
      <c r="A138" s="4"/>
      <c r="B138" s="684"/>
      <c r="C138" s="681"/>
      <c r="D138" s="669"/>
      <c r="E138" s="657"/>
      <c r="F138" s="558" t="s">
        <v>157</v>
      </c>
      <c r="G138" s="564">
        <v>20</v>
      </c>
      <c r="H138" s="125"/>
      <c r="I138" s="125"/>
      <c r="J138" s="125"/>
      <c r="K138" s="125"/>
      <c r="L138" s="125"/>
      <c r="M138" s="125"/>
      <c r="N138" s="125"/>
      <c r="O138" s="125"/>
      <c r="P138" s="125"/>
      <c r="Q138" s="125"/>
      <c r="R138" s="125"/>
      <c r="S138" s="125"/>
      <c r="T138" s="125"/>
      <c r="U138" s="125"/>
      <c r="V138" s="125"/>
      <c r="W138" s="125"/>
      <c r="X138" s="125"/>
      <c r="Y138" s="125"/>
      <c r="Z138" s="125"/>
      <c r="AA138" s="125"/>
      <c r="AB138" s="4"/>
    </row>
    <row r="139" spans="1:28" s="10" customFormat="1" ht="18" customHeight="1" x14ac:dyDescent="0.4">
      <c r="A139" s="4"/>
      <c r="B139" s="684"/>
      <c r="C139" s="681"/>
      <c r="D139" s="669"/>
      <c r="E139" s="657"/>
      <c r="F139" s="558" t="s">
        <v>158</v>
      </c>
      <c r="G139" s="564">
        <v>20</v>
      </c>
      <c r="H139" s="125"/>
      <c r="I139" s="125"/>
      <c r="J139" s="125"/>
      <c r="K139" s="125"/>
      <c r="L139" s="125"/>
      <c r="M139" s="125"/>
      <c r="N139" s="125"/>
      <c r="O139" s="125"/>
      <c r="P139" s="125"/>
      <c r="Q139" s="125"/>
      <c r="R139" s="125"/>
      <c r="S139" s="125"/>
      <c r="T139" s="125"/>
      <c r="U139" s="125"/>
      <c r="V139" s="125"/>
      <c r="W139" s="125"/>
      <c r="X139" s="125"/>
      <c r="Y139" s="125"/>
      <c r="Z139" s="125"/>
      <c r="AA139" s="125"/>
      <c r="AB139" s="4"/>
    </row>
    <row r="140" spans="1:28" s="10" customFormat="1" ht="18" customHeight="1" x14ac:dyDescent="0.4">
      <c r="A140" s="4"/>
      <c r="B140" s="684"/>
      <c r="C140" s="681"/>
      <c r="D140" s="669"/>
      <c r="E140" s="657"/>
      <c r="F140" s="558" t="s">
        <v>832</v>
      </c>
      <c r="G140" s="564">
        <v>20</v>
      </c>
      <c r="H140" s="125"/>
      <c r="I140" s="125"/>
      <c r="J140" s="125"/>
      <c r="K140" s="125"/>
      <c r="L140" s="125"/>
      <c r="M140" s="125"/>
      <c r="N140" s="125"/>
      <c r="O140" s="125"/>
      <c r="P140" s="125"/>
      <c r="Q140" s="125"/>
      <c r="R140" s="125"/>
      <c r="S140" s="125"/>
      <c r="T140" s="125"/>
      <c r="U140" s="125"/>
      <c r="V140" s="125"/>
      <c r="W140" s="125"/>
      <c r="X140" s="125"/>
      <c r="Y140" s="125"/>
      <c r="Z140" s="125"/>
      <c r="AA140" s="125"/>
      <c r="AB140" s="4"/>
    </row>
    <row r="141" spans="1:28" s="10" customFormat="1" ht="18" customHeight="1" x14ac:dyDescent="0.4">
      <c r="A141" s="4"/>
      <c r="B141" s="684"/>
      <c r="C141" s="681"/>
      <c r="D141" s="669"/>
      <c r="E141" s="658"/>
      <c r="F141" s="558" t="s">
        <v>833</v>
      </c>
      <c r="G141" s="564">
        <v>20</v>
      </c>
      <c r="H141" s="125"/>
      <c r="I141" s="125"/>
      <c r="J141" s="125"/>
      <c r="K141" s="125"/>
      <c r="L141" s="125"/>
      <c r="M141" s="125"/>
      <c r="N141" s="125"/>
      <c r="O141" s="125"/>
      <c r="P141" s="125"/>
      <c r="Q141" s="125"/>
      <c r="R141" s="125"/>
      <c r="S141" s="125"/>
      <c r="T141" s="125"/>
      <c r="U141" s="125"/>
      <c r="V141" s="125"/>
      <c r="W141" s="125"/>
      <c r="X141" s="125"/>
      <c r="Y141" s="125"/>
      <c r="Z141" s="125"/>
      <c r="AA141" s="125"/>
      <c r="AB141" s="4"/>
    </row>
    <row r="142" spans="1:28" s="10" customFormat="1" ht="18" customHeight="1" x14ac:dyDescent="0.15">
      <c r="A142" s="4"/>
      <c r="B142" s="684"/>
      <c r="C142" s="681"/>
      <c r="D142" s="669"/>
      <c r="E142" s="656" t="s">
        <v>159</v>
      </c>
      <c r="F142" s="128" t="s">
        <v>132</v>
      </c>
      <c r="G142" s="564">
        <v>20</v>
      </c>
      <c r="H142" s="125"/>
      <c r="I142" s="125"/>
      <c r="J142" s="125"/>
      <c r="K142" s="125"/>
      <c r="L142" s="125"/>
      <c r="M142" s="125"/>
      <c r="N142" s="125"/>
      <c r="O142" s="125"/>
      <c r="P142" s="125"/>
      <c r="Q142" s="125"/>
      <c r="R142" s="125"/>
      <c r="S142" s="125"/>
      <c r="T142" s="125"/>
      <c r="U142" s="125"/>
      <c r="V142" s="125"/>
      <c r="W142" s="125"/>
      <c r="X142" s="125"/>
      <c r="Y142" s="125"/>
      <c r="Z142" s="125"/>
      <c r="AA142" s="125"/>
      <c r="AB142" s="4"/>
    </row>
    <row r="143" spans="1:28" s="10" customFormat="1" ht="18" customHeight="1" x14ac:dyDescent="0.15">
      <c r="A143" s="4"/>
      <c r="B143" s="684"/>
      <c r="C143" s="681"/>
      <c r="D143" s="669"/>
      <c r="E143" s="657"/>
      <c r="F143" s="128" t="s">
        <v>160</v>
      </c>
      <c r="G143" s="564">
        <v>20</v>
      </c>
      <c r="H143" s="125"/>
      <c r="I143" s="125"/>
      <c r="J143" s="125"/>
      <c r="K143" s="125"/>
      <c r="L143" s="125"/>
      <c r="M143" s="125"/>
      <c r="N143" s="125"/>
      <c r="O143" s="125"/>
      <c r="P143" s="125"/>
      <c r="Q143" s="125"/>
      <c r="R143" s="125"/>
      <c r="S143" s="125"/>
      <c r="T143" s="125"/>
      <c r="U143" s="125"/>
      <c r="V143" s="125"/>
      <c r="W143" s="125"/>
      <c r="X143" s="125"/>
      <c r="Y143" s="125"/>
      <c r="Z143" s="125"/>
      <c r="AA143" s="125"/>
      <c r="AB143" s="4"/>
    </row>
    <row r="144" spans="1:28" s="10" customFormat="1" ht="18" customHeight="1" x14ac:dyDescent="0.15">
      <c r="A144" s="4"/>
      <c r="B144" s="684"/>
      <c r="C144" s="681"/>
      <c r="D144" s="669"/>
      <c r="E144" s="657"/>
      <c r="F144" s="128" t="s">
        <v>161</v>
      </c>
      <c r="G144" s="564">
        <v>20</v>
      </c>
      <c r="H144" s="125"/>
      <c r="I144" s="125"/>
      <c r="J144" s="125"/>
      <c r="K144" s="125"/>
      <c r="L144" s="125"/>
      <c r="M144" s="125"/>
      <c r="N144" s="125"/>
      <c r="O144" s="125"/>
      <c r="P144" s="125"/>
      <c r="Q144" s="125"/>
      <c r="R144" s="125"/>
      <c r="S144" s="125"/>
      <c r="T144" s="125"/>
      <c r="U144" s="125"/>
      <c r="V144" s="125"/>
      <c r="W144" s="125"/>
      <c r="X144" s="125"/>
      <c r="Y144" s="125"/>
      <c r="Z144" s="125"/>
      <c r="AA144" s="125"/>
      <c r="AB144" s="4"/>
    </row>
    <row r="145" spans="1:28" s="10" customFormat="1" ht="18" customHeight="1" x14ac:dyDescent="0.15">
      <c r="A145" s="4"/>
      <c r="B145" s="684"/>
      <c r="C145" s="681"/>
      <c r="D145" s="669"/>
      <c r="E145" s="657"/>
      <c r="F145" s="128" t="s">
        <v>162</v>
      </c>
      <c r="G145" s="564">
        <v>20</v>
      </c>
      <c r="H145" s="125"/>
      <c r="I145" s="125"/>
      <c r="J145" s="125"/>
      <c r="K145" s="125"/>
      <c r="L145" s="125"/>
      <c r="M145" s="125"/>
      <c r="N145" s="125"/>
      <c r="O145" s="125"/>
      <c r="P145" s="125"/>
      <c r="Q145" s="125"/>
      <c r="R145" s="125"/>
      <c r="S145" s="125"/>
      <c r="T145" s="125"/>
      <c r="U145" s="125"/>
      <c r="V145" s="125"/>
      <c r="W145" s="125"/>
      <c r="X145" s="125"/>
      <c r="Y145" s="125"/>
      <c r="Z145" s="125"/>
      <c r="AA145" s="125"/>
      <c r="AB145" s="4"/>
    </row>
    <row r="146" spans="1:28" s="10" customFormat="1" ht="18" customHeight="1" x14ac:dyDescent="0.15">
      <c r="A146" s="4"/>
      <c r="B146" s="684"/>
      <c r="C146" s="681"/>
      <c r="D146" s="669"/>
      <c r="E146" s="657"/>
      <c r="F146" s="128" t="s">
        <v>163</v>
      </c>
      <c r="G146" s="564">
        <v>20</v>
      </c>
      <c r="H146" s="125"/>
      <c r="I146" s="125"/>
      <c r="J146" s="125"/>
      <c r="K146" s="125"/>
      <c r="L146" s="125"/>
      <c r="M146" s="125"/>
      <c r="N146" s="125"/>
      <c r="O146" s="125"/>
      <c r="P146" s="125"/>
      <c r="Q146" s="125"/>
      <c r="R146" s="125"/>
      <c r="S146" s="125"/>
      <c r="T146" s="125"/>
      <c r="U146" s="125"/>
      <c r="V146" s="125"/>
      <c r="W146" s="125"/>
      <c r="X146" s="125"/>
      <c r="Y146" s="125"/>
      <c r="Z146" s="125"/>
      <c r="AA146" s="125"/>
      <c r="AB146" s="4"/>
    </row>
    <row r="147" spans="1:28" s="10" customFormat="1" ht="18" customHeight="1" x14ac:dyDescent="0.15">
      <c r="A147" s="4"/>
      <c r="B147" s="684"/>
      <c r="C147" s="681"/>
      <c r="D147" s="669"/>
      <c r="E147" s="658"/>
      <c r="F147" s="128" t="s">
        <v>164</v>
      </c>
      <c r="G147" s="564">
        <v>20</v>
      </c>
      <c r="H147" s="125"/>
      <c r="I147" s="125"/>
      <c r="J147" s="125"/>
      <c r="K147" s="125"/>
      <c r="L147" s="125"/>
      <c r="M147" s="125"/>
      <c r="N147" s="125"/>
      <c r="O147" s="125"/>
      <c r="P147" s="125"/>
      <c r="Q147" s="125"/>
      <c r="R147" s="125"/>
      <c r="S147" s="125"/>
      <c r="T147" s="125"/>
      <c r="U147" s="125"/>
      <c r="V147" s="125"/>
      <c r="W147" s="125"/>
      <c r="X147" s="125"/>
      <c r="Y147" s="125"/>
      <c r="Z147" s="125"/>
      <c r="AA147" s="125"/>
      <c r="AB147" s="4"/>
    </row>
    <row r="148" spans="1:28" s="10" customFormat="1" ht="18" customHeight="1" x14ac:dyDescent="0.4">
      <c r="A148" s="4"/>
      <c r="B148" s="684"/>
      <c r="C148" s="681"/>
      <c r="D148" s="669"/>
      <c r="E148" s="656" t="s">
        <v>165</v>
      </c>
      <c r="F148" s="562" t="s">
        <v>166</v>
      </c>
      <c r="G148" s="564">
        <v>10</v>
      </c>
      <c r="H148" s="125"/>
      <c r="I148" s="125"/>
      <c r="J148" s="125"/>
      <c r="K148" s="125"/>
      <c r="L148" s="125"/>
      <c r="M148" s="125"/>
      <c r="N148" s="125"/>
      <c r="O148" s="125"/>
      <c r="P148" s="125"/>
      <c r="Q148" s="125"/>
      <c r="R148" s="125"/>
      <c r="S148" s="125"/>
      <c r="T148" s="125"/>
      <c r="U148" s="125"/>
      <c r="V148" s="125"/>
      <c r="W148" s="125"/>
      <c r="X148" s="125"/>
      <c r="Y148" s="125"/>
      <c r="Z148" s="125"/>
      <c r="AA148" s="125"/>
      <c r="AB148" s="4"/>
    </row>
    <row r="149" spans="1:28" s="10" customFormat="1" ht="18" customHeight="1" x14ac:dyDescent="0.4">
      <c r="A149" s="4"/>
      <c r="B149" s="684"/>
      <c r="C149" s="681"/>
      <c r="D149" s="669"/>
      <c r="E149" s="657"/>
      <c r="F149" s="562" t="s">
        <v>834</v>
      </c>
      <c r="G149" s="564">
        <v>10</v>
      </c>
      <c r="H149" s="125"/>
      <c r="I149" s="125"/>
      <c r="J149" s="125"/>
      <c r="K149" s="125"/>
      <c r="L149" s="125"/>
      <c r="M149" s="125"/>
      <c r="N149" s="125"/>
      <c r="O149" s="125"/>
      <c r="P149" s="125"/>
      <c r="Q149" s="125"/>
      <c r="R149" s="125"/>
      <c r="S149" s="125"/>
      <c r="T149" s="125"/>
      <c r="U149" s="125"/>
      <c r="V149" s="125"/>
      <c r="W149" s="125"/>
      <c r="X149" s="125"/>
      <c r="Y149" s="125"/>
      <c r="Z149" s="125"/>
      <c r="AA149" s="125"/>
      <c r="AB149" s="4"/>
    </row>
    <row r="150" spans="1:28" s="10" customFormat="1" ht="18" customHeight="1" x14ac:dyDescent="0.4">
      <c r="A150" s="4"/>
      <c r="B150" s="684"/>
      <c r="C150" s="681"/>
      <c r="D150" s="669"/>
      <c r="E150" s="657"/>
      <c r="F150" s="562" t="s">
        <v>167</v>
      </c>
      <c r="G150" s="564">
        <v>9</v>
      </c>
      <c r="H150" s="125"/>
      <c r="I150" s="125"/>
      <c r="J150" s="125"/>
      <c r="K150" s="125"/>
      <c r="L150" s="125"/>
      <c r="M150" s="125"/>
      <c r="N150" s="125"/>
      <c r="O150" s="125"/>
      <c r="P150" s="125"/>
      <c r="Q150" s="125"/>
      <c r="R150" s="125"/>
      <c r="S150" s="125"/>
      <c r="T150" s="125"/>
      <c r="U150" s="125"/>
      <c r="V150" s="125"/>
      <c r="W150" s="125"/>
      <c r="X150" s="125"/>
      <c r="Y150" s="125"/>
      <c r="Z150" s="125"/>
      <c r="AA150" s="125"/>
      <c r="AB150" s="4"/>
    </row>
    <row r="151" spans="1:28" s="10" customFormat="1" ht="18" customHeight="1" x14ac:dyDescent="0.4">
      <c r="A151" s="4"/>
      <c r="B151" s="684"/>
      <c r="C151" s="681"/>
      <c r="D151" s="669"/>
      <c r="E151" s="657"/>
      <c r="F151" s="562" t="s">
        <v>168</v>
      </c>
      <c r="G151" s="564">
        <v>9</v>
      </c>
      <c r="H151" s="125"/>
      <c r="I151" s="125"/>
      <c r="J151" s="125"/>
      <c r="K151" s="125"/>
      <c r="L151" s="125"/>
      <c r="M151" s="125"/>
      <c r="N151" s="125"/>
      <c r="O151" s="125"/>
      <c r="P151" s="125"/>
      <c r="Q151" s="125"/>
      <c r="R151" s="125"/>
      <c r="S151" s="125"/>
      <c r="T151" s="125"/>
      <c r="U151" s="125"/>
      <c r="V151" s="125"/>
      <c r="W151" s="125"/>
      <c r="X151" s="125"/>
      <c r="Y151" s="125"/>
      <c r="Z151" s="125"/>
      <c r="AA151" s="125"/>
      <c r="AB151" s="4"/>
    </row>
    <row r="152" spans="1:28" s="10" customFormat="1" ht="18" customHeight="1" x14ac:dyDescent="0.4">
      <c r="A152" s="4"/>
      <c r="B152" s="684"/>
      <c r="C152" s="681"/>
      <c r="D152" s="669"/>
      <c r="E152" s="657"/>
      <c r="F152" s="562" t="s">
        <v>169</v>
      </c>
      <c r="G152" s="564">
        <v>9</v>
      </c>
      <c r="H152" s="125"/>
      <c r="I152" s="125"/>
      <c r="J152" s="125"/>
      <c r="K152" s="125"/>
      <c r="L152" s="125"/>
      <c r="M152" s="125"/>
      <c r="N152" s="125"/>
      <c r="O152" s="125"/>
      <c r="P152" s="125"/>
      <c r="Q152" s="125"/>
      <c r="R152" s="125"/>
      <c r="S152" s="125"/>
      <c r="T152" s="125"/>
      <c r="U152" s="125"/>
      <c r="V152" s="125"/>
      <c r="W152" s="125"/>
      <c r="X152" s="125"/>
      <c r="Y152" s="125"/>
      <c r="Z152" s="125"/>
      <c r="AA152" s="125"/>
      <c r="AB152" s="4"/>
    </row>
    <row r="153" spans="1:28" s="10" customFormat="1" ht="18" customHeight="1" x14ac:dyDescent="0.4">
      <c r="A153" s="4"/>
      <c r="B153" s="684"/>
      <c r="C153" s="681"/>
      <c r="D153" s="669"/>
      <c r="E153" s="658"/>
      <c r="F153" s="562" t="s">
        <v>170</v>
      </c>
      <c r="G153" s="564">
        <v>9</v>
      </c>
      <c r="H153" s="125"/>
      <c r="I153" s="125"/>
      <c r="J153" s="125"/>
      <c r="K153" s="125"/>
      <c r="L153" s="125"/>
      <c r="M153" s="125"/>
      <c r="N153" s="125"/>
      <c r="O153" s="125"/>
      <c r="P153" s="125"/>
      <c r="Q153" s="125"/>
      <c r="R153" s="125"/>
      <c r="S153" s="125"/>
      <c r="T153" s="125"/>
      <c r="U153" s="125"/>
      <c r="V153" s="125"/>
      <c r="W153" s="125"/>
      <c r="X153" s="125"/>
      <c r="Y153" s="125"/>
      <c r="Z153" s="125"/>
      <c r="AA153" s="125"/>
      <c r="AB153" s="4"/>
    </row>
    <row r="154" spans="1:28" s="10" customFormat="1" ht="18" customHeight="1" x14ac:dyDescent="0.15">
      <c r="A154" s="4"/>
      <c r="B154" s="684"/>
      <c r="C154" s="681"/>
      <c r="D154" s="669"/>
      <c r="E154" s="128" t="s">
        <v>171</v>
      </c>
      <c r="F154" s="128" t="s">
        <v>172</v>
      </c>
      <c r="G154" s="564">
        <v>10</v>
      </c>
      <c r="H154" s="125"/>
      <c r="I154" s="125"/>
      <c r="J154" s="125"/>
      <c r="K154" s="125"/>
      <c r="L154" s="125"/>
      <c r="M154" s="125"/>
      <c r="N154" s="125"/>
      <c r="O154" s="125"/>
      <c r="P154" s="125"/>
      <c r="Q154" s="125"/>
      <c r="R154" s="125"/>
      <c r="S154" s="125"/>
      <c r="T154" s="125"/>
      <c r="U154" s="125"/>
      <c r="V154" s="125"/>
      <c r="W154" s="125"/>
      <c r="X154" s="125"/>
      <c r="Y154" s="125"/>
      <c r="Z154" s="125"/>
      <c r="AA154" s="125"/>
      <c r="AB154" s="4"/>
    </row>
    <row r="155" spans="1:28" s="10" customFormat="1" ht="18" customHeight="1" x14ac:dyDescent="0.15">
      <c r="A155" s="4"/>
      <c r="B155" s="684"/>
      <c r="C155" s="681"/>
      <c r="D155" s="669"/>
      <c r="E155" s="128" t="s">
        <v>173</v>
      </c>
      <c r="F155" s="128" t="s">
        <v>174</v>
      </c>
      <c r="G155" s="564">
        <v>10</v>
      </c>
      <c r="H155" s="125"/>
      <c r="I155" s="125"/>
      <c r="J155" s="125"/>
      <c r="K155" s="125"/>
      <c r="L155" s="125"/>
      <c r="M155" s="125"/>
      <c r="N155" s="125"/>
      <c r="O155" s="125"/>
      <c r="P155" s="125"/>
      <c r="Q155" s="125"/>
      <c r="R155" s="125"/>
      <c r="S155" s="125"/>
      <c r="T155" s="125"/>
      <c r="U155" s="125"/>
      <c r="V155" s="125"/>
      <c r="W155" s="125"/>
      <c r="X155" s="125"/>
      <c r="Y155" s="125"/>
      <c r="Z155" s="125"/>
      <c r="AA155" s="125"/>
      <c r="AB155" s="4"/>
    </row>
    <row r="156" spans="1:28" s="10" customFormat="1" ht="18" customHeight="1" x14ac:dyDescent="0.4">
      <c r="A156" s="4"/>
      <c r="B156" s="684"/>
      <c r="C156" s="681"/>
      <c r="D156" s="669"/>
      <c r="E156" s="656" t="s">
        <v>175</v>
      </c>
      <c r="F156" s="562" t="s">
        <v>176</v>
      </c>
      <c r="G156" s="564">
        <v>20</v>
      </c>
      <c r="H156" s="125"/>
      <c r="I156" s="125"/>
      <c r="J156" s="125"/>
      <c r="K156" s="125"/>
      <c r="L156" s="125"/>
      <c r="M156" s="125"/>
      <c r="N156" s="125"/>
      <c r="O156" s="125"/>
      <c r="P156" s="125"/>
      <c r="Q156" s="125"/>
      <c r="R156" s="125"/>
      <c r="S156" s="125"/>
      <c r="T156" s="125"/>
      <c r="U156" s="125"/>
      <c r="V156" s="125"/>
      <c r="W156" s="125"/>
      <c r="X156" s="125"/>
      <c r="Y156" s="125"/>
      <c r="Z156" s="125"/>
      <c r="AA156" s="125"/>
      <c r="AB156" s="4"/>
    </row>
    <row r="157" spans="1:28" s="10" customFormat="1" ht="18" customHeight="1" x14ac:dyDescent="0.4">
      <c r="A157" s="4"/>
      <c r="B157" s="684"/>
      <c r="C157" s="681"/>
      <c r="D157" s="669"/>
      <c r="E157" s="657"/>
      <c r="F157" s="562" t="s">
        <v>177</v>
      </c>
      <c r="G157" s="564">
        <v>20</v>
      </c>
      <c r="H157" s="125"/>
      <c r="I157" s="125"/>
      <c r="J157" s="125"/>
      <c r="K157" s="125"/>
      <c r="L157" s="125"/>
      <c r="M157" s="125"/>
      <c r="N157" s="125"/>
      <c r="O157" s="125"/>
      <c r="P157" s="125"/>
      <c r="Q157" s="125"/>
      <c r="R157" s="125"/>
      <c r="S157" s="125"/>
      <c r="T157" s="125"/>
      <c r="U157" s="125"/>
      <c r="V157" s="125"/>
      <c r="W157" s="125"/>
      <c r="X157" s="125"/>
      <c r="Y157" s="125"/>
      <c r="Z157" s="125"/>
      <c r="AA157" s="125"/>
      <c r="AB157" s="4"/>
    </row>
    <row r="158" spans="1:28" s="10" customFormat="1" ht="18" customHeight="1" x14ac:dyDescent="0.4">
      <c r="A158" s="4"/>
      <c r="B158" s="684"/>
      <c r="C158" s="681"/>
      <c r="D158" s="669"/>
      <c r="E158" s="658"/>
      <c r="F158" s="562" t="s">
        <v>178</v>
      </c>
      <c r="G158" s="564">
        <v>20</v>
      </c>
      <c r="H158" s="125"/>
      <c r="I158" s="125"/>
      <c r="J158" s="125"/>
      <c r="K158" s="125"/>
      <c r="L158" s="125"/>
      <c r="M158" s="125"/>
      <c r="N158" s="125"/>
      <c r="O158" s="125"/>
      <c r="P158" s="125"/>
      <c r="Q158" s="125"/>
      <c r="R158" s="125"/>
      <c r="S158" s="125"/>
      <c r="T158" s="125"/>
      <c r="U158" s="125"/>
      <c r="V158" s="125"/>
      <c r="W158" s="125"/>
      <c r="X158" s="125"/>
      <c r="Y158" s="125"/>
      <c r="Z158" s="125"/>
      <c r="AA158" s="125"/>
      <c r="AB158" s="4"/>
    </row>
    <row r="159" spans="1:28" s="10" customFormat="1" ht="18" customHeight="1" x14ac:dyDescent="0.4">
      <c r="A159" s="4"/>
      <c r="B159" s="684"/>
      <c r="C159" s="681"/>
      <c r="D159" s="669"/>
      <c r="E159" s="656" t="s">
        <v>179</v>
      </c>
      <c r="F159" s="562" t="s">
        <v>180</v>
      </c>
      <c r="G159" s="564">
        <v>6</v>
      </c>
      <c r="H159" s="125"/>
      <c r="I159" s="125"/>
      <c r="J159" s="125"/>
      <c r="K159" s="125"/>
      <c r="L159" s="125"/>
      <c r="M159" s="125"/>
      <c r="N159" s="125"/>
      <c r="O159" s="125"/>
      <c r="P159" s="125"/>
      <c r="Q159" s="125"/>
      <c r="R159" s="125"/>
      <c r="S159" s="125"/>
      <c r="T159" s="125"/>
      <c r="U159" s="125"/>
      <c r="V159" s="125"/>
      <c r="W159" s="125"/>
      <c r="X159" s="125"/>
      <c r="Y159" s="125"/>
      <c r="Z159" s="125"/>
      <c r="AA159" s="125"/>
      <c r="AB159" s="4"/>
    </row>
    <row r="160" spans="1:28" s="10" customFormat="1" ht="18" customHeight="1" x14ac:dyDescent="0.4">
      <c r="A160" s="4"/>
      <c r="B160" s="684"/>
      <c r="C160" s="681"/>
      <c r="D160" s="670"/>
      <c r="E160" s="658"/>
      <c r="F160" s="558" t="s">
        <v>181</v>
      </c>
      <c r="G160" s="564">
        <v>6</v>
      </c>
      <c r="H160" s="125"/>
      <c r="I160" s="125"/>
      <c r="J160" s="125"/>
      <c r="K160" s="125"/>
      <c r="L160" s="125"/>
      <c r="M160" s="125"/>
      <c r="N160" s="125"/>
      <c r="O160" s="125"/>
      <c r="P160" s="125"/>
      <c r="Q160" s="125"/>
      <c r="R160" s="125"/>
      <c r="S160" s="125"/>
      <c r="T160" s="125"/>
      <c r="U160" s="125"/>
      <c r="V160" s="125"/>
      <c r="W160" s="125"/>
      <c r="X160" s="125"/>
      <c r="Y160" s="125"/>
      <c r="Z160" s="125"/>
      <c r="AA160" s="125"/>
      <c r="AB160" s="4"/>
    </row>
    <row r="161" spans="1:28" s="10" customFormat="1" ht="18" customHeight="1" x14ac:dyDescent="0.4">
      <c r="A161" s="4"/>
      <c r="B161" s="684"/>
      <c r="C161" s="681"/>
      <c r="D161" s="653" t="s">
        <v>21</v>
      </c>
      <c r="E161" s="656" t="s">
        <v>114</v>
      </c>
      <c r="F161" s="562" t="s">
        <v>182</v>
      </c>
      <c r="G161" s="564">
        <v>20</v>
      </c>
      <c r="H161" s="125"/>
      <c r="I161" s="125"/>
      <c r="J161" s="125"/>
      <c r="K161" s="125"/>
      <c r="L161" s="125"/>
      <c r="M161" s="125"/>
      <c r="N161" s="125"/>
      <c r="O161" s="125"/>
      <c r="P161" s="125"/>
      <c r="Q161" s="125"/>
      <c r="R161" s="125"/>
      <c r="S161" s="125"/>
      <c r="T161" s="125"/>
      <c r="U161" s="125"/>
      <c r="V161" s="125"/>
      <c r="W161" s="125"/>
      <c r="X161" s="125"/>
      <c r="Y161" s="125"/>
      <c r="Z161" s="125"/>
      <c r="AA161" s="125"/>
      <c r="AB161" s="4"/>
    </row>
    <row r="162" spans="1:28" s="10" customFormat="1" ht="18" customHeight="1" x14ac:dyDescent="0.4">
      <c r="A162" s="4"/>
      <c r="B162" s="684"/>
      <c r="C162" s="681"/>
      <c r="D162" s="654"/>
      <c r="E162" s="657"/>
      <c r="F162" s="558" t="s">
        <v>183</v>
      </c>
      <c r="G162" s="564">
        <v>20</v>
      </c>
      <c r="H162" s="125"/>
      <c r="I162" s="125"/>
      <c r="J162" s="125"/>
      <c r="K162" s="125"/>
      <c r="L162" s="125"/>
      <c r="M162" s="125"/>
      <c r="N162" s="125"/>
      <c r="O162" s="125"/>
      <c r="P162" s="125"/>
      <c r="Q162" s="125"/>
      <c r="R162" s="125"/>
      <c r="S162" s="125"/>
      <c r="T162" s="125"/>
      <c r="U162" s="125"/>
      <c r="V162" s="125"/>
      <c r="W162" s="125"/>
      <c r="X162" s="125"/>
      <c r="Y162" s="125"/>
      <c r="Z162" s="125"/>
      <c r="AA162" s="125"/>
      <c r="AB162" s="4"/>
    </row>
    <row r="163" spans="1:28" s="10" customFormat="1" ht="18" customHeight="1" x14ac:dyDescent="0.4">
      <c r="A163" s="4"/>
      <c r="B163" s="684"/>
      <c r="C163" s="681"/>
      <c r="D163" s="654"/>
      <c r="E163" s="657"/>
      <c r="F163" s="558" t="s">
        <v>184</v>
      </c>
      <c r="G163" s="564">
        <v>20</v>
      </c>
      <c r="H163" s="125"/>
      <c r="I163" s="125"/>
      <c r="J163" s="125"/>
      <c r="K163" s="125"/>
      <c r="L163" s="125"/>
      <c r="M163" s="125"/>
      <c r="N163" s="125"/>
      <c r="O163" s="125"/>
      <c r="P163" s="125"/>
      <c r="Q163" s="125"/>
      <c r="R163" s="125"/>
      <c r="S163" s="125"/>
      <c r="T163" s="125"/>
      <c r="U163" s="125"/>
      <c r="V163" s="125"/>
      <c r="W163" s="125"/>
      <c r="X163" s="125"/>
      <c r="Y163" s="125"/>
      <c r="Z163" s="125"/>
      <c r="AA163" s="125"/>
      <c r="AB163" s="4"/>
    </row>
    <row r="164" spans="1:28" s="10" customFormat="1" ht="18" customHeight="1" x14ac:dyDescent="0.4">
      <c r="A164" s="4"/>
      <c r="B164" s="684"/>
      <c r="C164" s="681"/>
      <c r="D164" s="654"/>
      <c r="E164" s="657"/>
      <c r="F164" s="558" t="s">
        <v>185</v>
      </c>
      <c r="G164" s="564">
        <v>20</v>
      </c>
      <c r="H164" s="125"/>
      <c r="I164" s="125"/>
      <c r="J164" s="125"/>
      <c r="K164" s="125"/>
      <c r="L164" s="125"/>
      <c r="M164" s="125"/>
      <c r="N164" s="125"/>
      <c r="O164" s="125"/>
      <c r="P164" s="125"/>
      <c r="Q164" s="125"/>
      <c r="R164" s="125"/>
      <c r="S164" s="125"/>
      <c r="T164" s="125"/>
      <c r="U164" s="125"/>
      <c r="V164" s="125"/>
      <c r="W164" s="125"/>
      <c r="X164" s="125"/>
      <c r="Y164" s="125"/>
      <c r="Z164" s="125"/>
      <c r="AA164" s="125"/>
      <c r="AB164" s="4"/>
    </row>
    <row r="165" spans="1:28" s="10" customFormat="1" ht="18" customHeight="1" x14ac:dyDescent="0.4">
      <c r="A165" s="4"/>
      <c r="B165" s="684"/>
      <c r="C165" s="681"/>
      <c r="D165" s="654"/>
      <c r="E165" s="658"/>
      <c r="F165" s="558" t="s">
        <v>186</v>
      </c>
      <c r="G165" s="564">
        <v>20</v>
      </c>
      <c r="H165" s="125"/>
      <c r="I165" s="125"/>
      <c r="J165" s="125"/>
      <c r="K165" s="125"/>
      <c r="L165" s="125"/>
      <c r="M165" s="125"/>
      <c r="N165" s="125"/>
      <c r="O165" s="125"/>
      <c r="P165" s="125"/>
      <c r="Q165" s="125"/>
      <c r="R165" s="125"/>
      <c r="S165" s="125"/>
      <c r="T165" s="125"/>
      <c r="U165" s="125"/>
      <c r="V165" s="125"/>
      <c r="W165" s="125"/>
      <c r="X165" s="125"/>
      <c r="Y165" s="125"/>
      <c r="Z165" s="125"/>
      <c r="AA165" s="125"/>
      <c r="AB165" s="4"/>
    </row>
    <row r="166" spans="1:28" s="10" customFormat="1" ht="18" customHeight="1" x14ac:dyDescent="0.4">
      <c r="A166" s="4"/>
      <c r="B166" s="684"/>
      <c r="C166" s="681"/>
      <c r="D166" s="654"/>
      <c r="E166" s="656" t="s">
        <v>159</v>
      </c>
      <c r="F166" s="562" t="s">
        <v>187</v>
      </c>
      <c r="G166" s="564">
        <v>20</v>
      </c>
      <c r="H166" s="125"/>
      <c r="I166" s="125"/>
      <c r="J166" s="125"/>
      <c r="K166" s="125"/>
      <c r="L166" s="125"/>
      <c r="M166" s="125"/>
      <c r="N166" s="125"/>
      <c r="O166" s="125"/>
      <c r="P166" s="125"/>
      <c r="Q166" s="125"/>
      <c r="R166" s="125"/>
      <c r="S166" s="125"/>
      <c r="T166" s="125"/>
      <c r="U166" s="125"/>
      <c r="V166" s="125"/>
      <c r="W166" s="125"/>
      <c r="X166" s="125"/>
      <c r="Y166" s="125"/>
      <c r="Z166" s="125"/>
      <c r="AA166" s="125"/>
      <c r="AB166" s="4"/>
    </row>
    <row r="167" spans="1:28" s="10" customFormat="1" ht="18" customHeight="1" x14ac:dyDescent="0.4">
      <c r="A167" s="4"/>
      <c r="B167" s="684"/>
      <c r="C167" s="681"/>
      <c r="D167" s="654"/>
      <c r="E167" s="657"/>
      <c r="F167" s="562" t="s">
        <v>188</v>
      </c>
      <c r="G167" s="564">
        <v>20</v>
      </c>
      <c r="H167" s="125"/>
      <c r="I167" s="125"/>
      <c r="J167" s="125"/>
      <c r="K167" s="125"/>
      <c r="L167" s="125"/>
      <c r="M167" s="125"/>
      <c r="N167" s="125"/>
      <c r="O167" s="125"/>
      <c r="P167" s="125"/>
      <c r="Q167" s="125"/>
      <c r="R167" s="125"/>
      <c r="S167" s="125"/>
      <c r="T167" s="125"/>
      <c r="U167" s="125"/>
      <c r="V167" s="125"/>
      <c r="W167" s="125"/>
      <c r="X167" s="125"/>
      <c r="Y167" s="125"/>
      <c r="Z167" s="125"/>
      <c r="AA167" s="125"/>
      <c r="AB167" s="4"/>
    </row>
    <row r="168" spans="1:28" s="10" customFormat="1" ht="18" customHeight="1" x14ac:dyDescent="0.4">
      <c r="A168" s="4"/>
      <c r="B168" s="684"/>
      <c r="C168" s="681"/>
      <c r="D168" s="654"/>
      <c r="E168" s="657"/>
      <c r="F168" s="562" t="s">
        <v>189</v>
      </c>
      <c r="G168" s="564">
        <v>20</v>
      </c>
      <c r="H168" s="125"/>
      <c r="I168" s="125"/>
      <c r="J168" s="125"/>
      <c r="K168" s="125"/>
      <c r="L168" s="125"/>
      <c r="M168" s="125"/>
      <c r="N168" s="125"/>
      <c r="O168" s="125"/>
      <c r="P168" s="125"/>
      <c r="Q168" s="125"/>
      <c r="R168" s="125"/>
      <c r="S168" s="125"/>
      <c r="T168" s="125"/>
      <c r="U168" s="125"/>
      <c r="V168" s="125"/>
      <c r="W168" s="125"/>
      <c r="X168" s="125"/>
      <c r="Y168" s="125"/>
      <c r="Z168" s="125"/>
      <c r="AA168" s="125"/>
      <c r="AB168" s="4"/>
    </row>
    <row r="169" spans="1:28" s="10" customFormat="1" ht="18" customHeight="1" x14ac:dyDescent="0.4">
      <c r="A169" s="4"/>
      <c r="B169" s="684"/>
      <c r="C169" s="681"/>
      <c r="D169" s="654"/>
      <c r="E169" s="657"/>
      <c r="F169" s="562" t="s">
        <v>190</v>
      </c>
      <c r="G169" s="564">
        <v>20</v>
      </c>
      <c r="H169" s="125"/>
      <c r="I169" s="125"/>
      <c r="J169" s="125"/>
      <c r="K169" s="125"/>
      <c r="L169" s="125"/>
      <c r="M169" s="125"/>
      <c r="N169" s="125"/>
      <c r="O169" s="125"/>
      <c r="P169" s="125"/>
      <c r="Q169" s="125"/>
      <c r="R169" s="125"/>
      <c r="S169" s="125"/>
      <c r="T169" s="125"/>
      <c r="U169" s="125"/>
      <c r="V169" s="125"/>
      <c r="W169" s="125"/>
      <c r="X169" s="125"/>
      <c r="Y169" s="125"/>
      <c r="Z169" s="125"/>
      <c r="AA169" s="125"/>
      <c r="AB169" s="4"/>
    </row>
    <row r="170" spans="1:28" s="10" customFormat="1" ht="18" customHeight="1" x14ac:dyDescent="0.4">
      <c r="A170" s="4"/>
      <c r="B170" s="684"/>
      <c r="C170" s="681"/>
      <c r="D170" s="654"/>
      <c r="E170" s="657"/>
      <c r="F170" s="558" t="s">
        <v>191</v>
      </c>
      <c r="G170" s="564">
        <v>20</v>
      </c>
      <c r="H170" s="125"/>
      <c r="I170" s="125"/>
      <c r="J170" s="125"/>
      <c r="K170" s="125"/>
      <c r="L170" s="125"/>
      <c r="M170" s="125"/>
      <c r="N170" s="125"/>
      <c r="O170" s="125"/>
      <c r="P170" s="125"/>
      <c r="Q170" s="125"/>
      <c r="R170" s="125"/>
      <c r="S170" s="125"/>
      <c r="T170" s="125"/>
      <c r="U170" s="125"/>
      <c r="V170" s="125"/>
      <c r="W170" s="125"/>
      <c r="X170" s="125"/>
      <c r="Y170" s="125"/>
      <c r="Z170" s="125"/>
      <c r="AA170" s="125"/>
      <c r="AB170" s="4"/>
    </row>
    <row r="171" spans="1:28" s="10" customFormat="1" ht="18" customHeight="1" x14ac:dyDescent="0.4">
      <c r="A171" s="4"/>
      <c r="B171" s="684"/>
      <c r="C171" s="681"/>
      <c r="D171" s="654"/>
      <c r="E171" s="657"/>
      <c r="F171" s="558" t="s">
        <v>192</v>
      </c>
      <c r="G171" s="564">
        <v>20</v>
      </c>
      <c r="H171" s="125"/>
      <c r="I171" s="125"/>
      <c r="J171" s="125"/>
      <c r="K171" s="125"/>
      <c r="L171" s="125"/>
      <c r="M171" s="125"/>
      <c r="N171" s="125"/>
      <c r="O171" s="125"/>
      <c r="P171" s="125"/>
      <c r="Q171" s="125"/>
      <c r="R171" s="125"/>
      <c r="S171" s="125"/>
      <c r="T171" s="125"/>
      <c r="U171" s="125"/>
      <c r="V171" s="125"/>
      <c r="W171" s="125"/>
      <c r="X171" s="125"/>
      <c r="Y171" s="125"/>
      <c r="Z171" s="125"/>
      <c r="AA171" s="125"/>
      <c r="AB171" s="4"/>
    </row>
    <row r="172" spans="1:28" s="10" customFormat="1" ht="18" customHeight="1" x14ac:dyDescent="0.4">
      <c r="A172" s="4"/>
      <c r="B172" s="684"/>
      <c r="C172" s="681"/>
      <c r="D172" s="654"/>
      <c r="E172" s="658"/>
      <c r="F172" s="558" t="s">
        <v>193</v>
      </c>
      <c r="G172" s="564">
        <v>20</v>
      </c>
      <c r="H172" s="125"/>
      <c r="I172" s="125"/>
      <c r="J172" s="125"/>
      <c r="K172" s="125"/>
      <c r="L172" s="125"/>
      <c r="M172" s="125"/>
      <c r="N172" s="125"/>
      <c r="O172" s="125"/>
      <c r="P172" s="125"/>
      <c r="Q172" s="125"/>
      <c r="R172" s="125"/>
      <c r="S172" s="125"/>
      <c r="T172" s="125"/>
      <c r="U172" s="125"/>
      <c r="V172" s="125"/>
      <c r="W172" s="125"/>
      <c r="X172" s="125"/>
      <c r="Y172" s="125"/>
      <c r="Z172" s="125"/>
      <c r="AA172" s="125"/>
      <c r="AB172" s="4"/>
    </row>
    <row r="173" spans="1:28" s="10" customFormat="1" ht="18" customHeight="1" x14ac:dyDescent="0.4">
      <c r="A173" s="4"/>
      <c r="B173" s="684"/>
      <c r="C173" s="681"/>
      <c r="D173" s="655"/>
      <c r="E173" s="562" t="s">
        <v>921</v>
      </c>
      <c r="F173" s="562" t="s">
        <v>194</v>
      </c>
      <c r="G173" s="564">
        <v>10</v>
      </c>
      <c r="H173" s="125"/>
      <c r="I173" s="125"/>
      <c r="J173" s="125"/>
      <c r="K173" s="125"/>
      <c r="L173" s="125"/>
      <c r="M173" s="125"/>
      <c r="N173" s="125"/>
      <c r="O173" s="125"/>
      <c r="P173" s="125"/>
      <c r="Q173" s="125"/>
      <c r="R173" s="125"/>
      <c r="S173" s="125"/>
      <c r="T173" s="125"/>
      <c r="U173" s="125"/>
      <c r="V173" s="125"/>
      <c r="W173" s="125"/>
      <c r="X173" s="125"/>
      <c r="Y173" s="125"/>
      <c r="Z173" s="125"/>
      <c r="AA173" s="125"/>
      <c r="AB173" s="4"/>
    </row>
    <row r="174" spans="1:28" s="10" customFormat="1" ht="18" customHeight="1" x14ac:dyDescent="0.15">
      <c r="A174" s="4"/>
      <c r="B174" s="684"/>
      <c r="C174" s="681"/>
      <c r="D174" s="653" t="s">
        <v>22</v>
      </c>
      <c r="E174" s="128" t="s">
        <v>101</v>
      </c>
      <c r="F174" s="128" t="s">
        <v>195</v>
      </c>
      <c r="G174" s="564">
        <v>20</v>
      </c>
      <c r="H174" s="125"/>
      <c r="I174" s="125"/>
      <c r="J174" s="125"/>
      <c r="K174" s="125"/>
      <c r="L174" s="125"/>
      <c r="M174" s="125"/>
      <c r="N174" s="125"/>
      <c r="O174" s="125"/>
      <c r="P174" s="125"/>
      <c r="Q174" s="125"/>
      <c r="R174" s="125"/>
      <c r="S174" s="125"/>
      <c r="T174" s="125"/>
      <c r="U174" s="125"/>
      <c r="V174" s="125"/>
      <c r="W174" s="125"/>
      <c r="X174" s="125"/>
      <c r="Y174" s="125"/>
      <c r="Z174" s="125"/>
      <c r="AA174" s="125"/>
      <c r="AB174" s="4"/>
    </row>
    <row r="175" spans="1:28" s="10" customFormat="1" ht="18" customHeight="1" x14ac:dyDescent="0.15">
      <c r="A175" s="4"/>
      <c r="B175" s="684"/>
      <c r="C175" s="681"/>
      <c r="D175" s="654"/>
      <c r="E175" s="128" t="s">
        <v>196</v>
      </c>
      <c r="F175" s="133" t="s">
        <v>197</v>
      </c>
      <c r="G175" s="564">
        <v>20</v>
      </c>
      <c r="H175" s="125"/>
      <c r="I175" s="125"/>
      <c r="J175" s="125"/>
      <c r="K175" s="125"/>
      <c r="L175" s="125"/>
      <c r="M175" s="125"/>
      <c r="N175" s="125"/>
      <c r="O175" s="125"/>
      <c r="P175" s="125"/>
      <c r="Q175" s="125"/>
      <c r="R175" s="125"/>
      <c r="S175" s="125"/>
      <c r="T175" s="125"/>
      <c r="U175" s="125"/>
      <c r="V175" s="125"/>
      <c r="W175" s="125"/>
      <c r="X175" s="125"/>
      <c r="Y175" s="125"/>
      <c r="Z175" s="125"/>
      <c r="AA175" s="125"/>
      <c r="AB175" s="4"/>
    </row>
    <row r="176" spans="1:28" s="10" customFormat="1" ht="18" customHeight="1" x14ac:dyDescent="0.15">
      <c r="A176" s="4"/>
      <c r="B176" s="684"/>
      <c r="C176" s="681"/>
      <c r="D176" s="654"/>
      <c r="E176" s="128" t="s">
        <v>198</v>
      </c>
      <c r="F176" s="128" t="s">
        <v>199</v>
      </c>
      <c r="G176" s="564">
        <v>20</v>
      </c>
      <c r="H176" s="125"/>
      <c r="I176" s="125"/>
      <c r="J176" s="125"/>
      <c r="K176" s="125"/>
      <c r="L176" s="125"/>
      <c r="M176" s="125"/>
      <c r="N176" s="125"/>
      <c r="O176" s="125"/>
      <c r="P176" s="125"/>
      <c r="Q176" s="125"/>
      <c r="R176" s="125"/>
      <c r="S176" s="125"/>
      <c r="T176" s="125"/>
      <c r="U176" s="125"/>
      <c r="V176" s="125"/>
      <c r="W176" s="125"/>
      <c r="X176" s="125"/>
      <c r="Y176" s="125"/>
      <c r="Z176" s="125"/>
      <c r="AA176" s="125"/>
      <c r="AB176" s="4"/>
    </row>
    <row r="177" spans="1:28" s="10" customFormat="1" ht="18" customHeight="1" x14ac:dyDescent="0.4">
      <c r="A177" s="4"/>
      <c r="B177" s="684"/>
      <c r="C177" s="681"/>
      <c r="D177" s="654"/>
      <c r="E177" s="656" t="s">
        <v>200</v>
      </c>
      <c r="F177" s="562" t="s">
        <v>201</v>
      </c>
      <c r="G177" s="564">
        <v>10</v>
      </c>
      <c r="H177" s="125"/>
      <c r="I177" s="125"/>
      <c r="J177" s="125"/>
      <c r="K177" s="125"/>
      <c r="L177" s="125"/>
      <c r="M177" s="125"/>
      <c r="N177" s="125"/>
      <c r="O177" s="125"/>
      <c r="P177" s="125"/>
      <c r="Q177" s="125"/>
      <c r="R177" s="125"/>
      <c r="S177" s="125"/>
      <c r="T177" s="125"/>
      <c r="U177" s="125"/>
      <c r="V177" s="125"/>
      <c r="W177" s="125"/>
      <c r="X177" s="125"/>
      <c r="Y177" s="125"/>
      <c r="Z177" s="125"/>
      <c r="AA177" s="125"/>
      <c r="AB177" s="4"/>
    </row>
    <row r="178" spans="1:28" s="10" customFormat="1" ht="18" customHeight="1" x14ac:dyDescent="0.4">
      <c r="A178" s="4"/>
      <c r="B178" s="684"/>
      <c r="C178" s="681"/>
      <c r="D178" s="654"/>
      <c r="E178" s="658"/>
      <c r="F178" s="558" t="s">
        <v>202</v>
      </c>
      <c r="G178" s="564">
        <v>10</v>
      </c>
      <c r="H178" s="125"/>
      <c r="I178" s="125"/>
      <c r="J178" s="125"/>
      <c r="K178" s="125"/>
      <c r="L178" s="125"/>
      <c r="M178" s="125"/>
      <c r="N178" s="125"/>
      <c r="O178" s="125"/>
      <c r="P178" s="125"/>
      <c r="Q178" s="125"/>
      <c r="R178" s="125"/>
      <c r="S178" s="125"/>
      <c r="T178" s="125"/>
      <c r="U178" s="125"/>
      <c r="V178" s="125"/>
      <c r="W178" s="125"/>
      <c r="X178" s="125"/>
      <c r="Y178" s="125"/>
      <c r="Z178" s="125"/>
      <c r="AA178" s="125"/>
      <c r="AB178" s="4"/>
    </row>
    <row r="179" spans="1:28" s="10" customFormat="1" ht="18" customHeight="1" x14ac:dyDescent="0.15">
      <c r="A179" s="4"/>
      <c r="B179" s="685"/>
      <c r="C179" s="682"/>
      <c r="D179" s="655"/>
      <c r="E179" s="128" t="s">
        <v>149</v>
      </c>
      <c r="F179" s="562" t="s">
        <v>203</v>
      </c>
      <c r="G179" s="564">
        <v>20</v>
      </c>
      <c r="H179" s="125"/>
      <c r="I179" s="125"/>
      <c r="J179" s="125"/>
      <c r="K179" s="125"/>
      <c r="L179" s="125"/>
      <c r="M179" s="125"/>
      <c r="N179" s="125"/>
      <c r="O179" s="125"/>
      <c r="P179" s="125"/>
      <c r="Q179" s="125"/>
      <c r="R179" s="125"/>
      <c r="S179" s="125"/>
      <c r="T179" s="125"/>
      <c r="U179" s="125"/>
      <c r="V179" s="125"/>
      <c r="W179" s="125"/>
      <c r="X179" s="125"/>
      <c r="Y179" s="125"/>
      <c r="Z179" s="125"/>
      <c r="AA179" s="125"/>
      <c r="AB179" s="4"/>
    </row>
    <row r="180" spans="1:28" s="10" customFormat="1" ht="18" customHeight="1" x14ac:dyDescent="0.4">
      <c r="A180" s="4"/>
      <c r="B180" s="683">
        <v>4</v>
      </c>
      <c r="C180" s="680" t="s">
        <v>18</v>
      </c>
      <c r="D180" s="665" t="s">
        <v>23</v>
      </c>
      <c r="E180" s="656" t="s">
        <v>204</v>
      </c>
      <c r="F180" s="562" t="s">
        <v>835</v>
      </c>
      <c r="G180" s="564">
        <v>15</v>
      </c>
      <c r="H180" s="125"/>
      <c r="I180" s="125"/>
      <c r="J180" s="125"/>
      <c r="K180" s="125"/>
      <c r="L180" s="125"/>
      <c r="M180" s="125"/>
      <c r="N180" s="125"/>
      <c r="O180" s="125"/>
      <c r="P180" s="125"/>
      <c r="Q180" s="125"/>
      <c r="R180" s="125"/>
      <c r="S180" s="125"/>
      <c r="T180" s="125"/>
      <c r="U180" s="125"/>
      <c r="V180" s="125"/>
      <c r="W180" s="125"/>
      <c r="X180" s="125"/>
      <c r="Y180" s="125"/>
      <c r="Z180" s="125"/>
      <c r="AA180" s="125"/>
      <c r="AB180" s="4"/>
    </row>
    <row r="181" spans="1:28" s="10" customFormat="1" ht="18" customHeight="1" x14ac:dyDescent="0.4">
      <c r="A181" s="4"/>
      <c r="B181" s="684"/>
      <c r="C181" s="681"/>
      <c r="D181" s="666"/>
      <c r="E181" s="657"/>
      <c r="F181" s="562" t="s">
        <v>836</v>
      </c>
      <c r="G181" s="564">
        <v>15</v>
      </c>
      <c r="H181" s="125"/>
      <c r="I181" s="125"/>
      <c r="J181" s="125"/>
      <c r="K181" s="125"/>
      <c r="L181" s="125"/>
      <c r="M181" s="125"/>
      <c r="N181" s="125"/>
      <c r="O181" s="125"/>
      <c r="P181" s="125"/>
      <c r="Q181" s="125"/>
      <c r="R181" s="125"/>
      <c r="S181" s="125"/>
      <c r="T181" s="125"/>
      <c r="U181" s="125"/>
      <c r="V181" s="125"/>
      <c r="W181" s="125"/>
      <c r="X181" s="125"/>
      <c r="Y181" s="125"/>
      <c r="Z181" s="125"/>
      <c r="AA181" s="125"/>
      <c r="AB181" s="4"/>
    </row>
    <row r="182" spans="1:28" s="10" customFormat="1" ht="18" customHeight="1" x14ac:dyDescent="0.4">
      <c r="A182" s="4"/>
      <c r="B182" s="684"/>
      <c r="C182" s="681"/>
      <c r="D182" s="666"/>
      <c r="E182" s="657"/>
      <c r="F182" s="562" t="s">
        <v>837</v>
      </c>
      <c r="G182" s="564">
        <v>15</v>
      </c>
      <c r="H182" s="125"/>
      <c r="I182" s="125"/>
      <c r="J182" s="125"/>
      <c r="K182" s="125"/>
      <c r="L182" s="125"/>
      <c r="M182" s="125"/>
      <c r="N182" s="125"/>
      <c r="O182" s="125"/>
      <c r="P182" s="125"/>
      <c r="Q182" s="125"/>
      <c r="R182" s="125"/>
      <c r="S182" s="125"/>
      <c r="T182" s="125"/>
      <c r="U182" s="125"/>
      <c r="V182" s="125"/>
      <c r="W182" s="125"/>
      <c r="X182" s="125"/>
      <c r="Y182" s="125"/>
      <c r="Z182" s="125"/>
      <c r="AA182" s="125"/>
      <c r="AB182" s="4"/>
    </row>
    <row r="183" spans="1:28" s="10" customFormat="1" ht="18" customHeight="1" x14ac:dyDescent="0.4">
      <c r="A183" s="4"/>
      <c r="B183" s="684"/>
      <c r="C183" s="681"/>
      <c r="D183" s="666"/>
      <c r="E183" s="657"/>
      <c r="F183" s="562" t="s">
        <v>838</v>
      </c>
      <c r="G183" s="564">
        <v>15</v>
      </c>
      <c r="H183" s="125"/>
      <c r="I183" s="125"/>
      <c r="J183" s="125"/>
      <c r="K183" s="125"/>
      <c r="L183" s="125"/>
      <c r="M183" s="125"/>
      <c r="N183" s="125"/>
      <c r="O183" s="125"/>
      <c r="P183" s="125"/>
      <c r="Q183" s="125"/>
      <c r="R183" s="125"/>
      <c r="S183" s="125"/>
      <c r="T183" s="125"/>
      <c r="U183" s="125"/>
      <c r="V183" s="125"/>
      <c r="W183" s="125"/>
      <c r="X183" s="125"/>
      <c r="Y183" s="125"/>
      <c r="Z183" s="125"/>
      <c r="AA183" s="125"/>
      <c r="AB183" s="4"/>
    </row>
    <row r="184" spans="1:28" s="10" customFormat="1" ht="18" customHeight="1" x14ac:dyDescent="0.4">
      <c r="A184" s="4"/>
      <c r="B184" s="684"/>
      <c r="C184" s="681"/>
      <c r="D184" s="666"/>
      <c r="E184" s="657"/>
      <c r="F184" s="562" t="s">
        <v>839</v>
      </c>
      <c r="G184" s="564">
        <v>15</v>
      </c>
      <c r="H184" s="125"/>
      <c r="I184" s="125"/>
      <c r="J184" s="125"/>
      <c r="K184" s="125"/>
      <c r="L184" s="125"/>
      <c r="M184" s="125"/>
      <c r="N184" s="125"/>
      <c r="O184" s="125"/>
      <c r="P184" s="125"/>
      <c r="Q184" s="125"/>
      <c r="R184" s="125"/>
      <c r="S184" s="125"/>
      <c r="T184" s="125"/>
      <c r="U184" s="125"/>
      <c r="V184" s="125"/>
      <c r="W184" s="125"/>
      <c r="X184" s="125"/>
      <c r="Y184" s="125"/>
      <c r="Z184" s="125"/>
      <c r="AA184" s="125"/>
      <c r="AB184" s="4"/>
    </row>
    <row r="185" spans="1:28" s="10" customFormat="1" ht="18" customHeight="1" x14ac:dyDescent="0.4">
      <c r="A185" s="4"/>
      <c r="B185" s="684"/>
      <c r="C185" s="681"/>
      <c r="D185" s="666"/>
      <c r="E185" s="657"/>
      <c r="F185" s="562" t="s">
        <v>840</v>
      </c>
      <c r="G185" s="564">
        <v>15</v>
      </c>
      <c r="H185" s="125"/>
      <c r="I185" s="125"/>
      <c r="J185" s="125"/>
      <c r="K185" s="125"/>
      <c r="L185" s="125"/>
      <c r="M185" s="125"/>
      <c r="N185" s="125"/>
      <c r="O185" s="125"/>
      <c r="P185" s="125"/>
      <c r="Q185" s="125"/>
      <c r="R185" s="125"/>
      <c r="S185" s="125"/>
      <c r="T185" s="125"/>
      <c r="U185" s="125"/>
      <c r="V185" s="125"/>
      <c r="W185" s="125"/>
      <c r="X185" s="125"/>
      <c r="Y185" s="125"/>
      <c r="Z185" s="125"/>
      <c r="AA185" s="125"/>
      <c r="AB185" s="4"/>
    </row>
    <row r="186" spans="1:28" s="10" customFormat="1" ht="18" customHeight="1" x14ac:dyDescent="0.4">
      <c r="A186" s="4"/>
      <c r="B186" s="684"/>
      <c r="C186" s="681"/>
      <c r="D186" s="666"/>
      <c r="E186" s="657"/>
      <c r="F186" s="562" t="s">
        <v>841</v>
      </c>
      <c r="G186" s="564">
        <v>15</v>
      </c>
      <c r="H186" s="125"/>
      <c r="I186" s="125"/>
      <c r="J186" s="125"/>
      <c r="K186" s="125"/>
      <c r="L186" s="125"/>
      <c r="M186" s="125"/>
      <c r="N186" s="125"/>
      <c r="O186" s="125"/>
      <c r="P186" s="125"/>
      <c r="Q186" s="125"/>
      <c r="R186" s="125"/>
      <c r="S186" s="125"/>
      <c r="T186" s="125"/>
      <c r="U186" s="125"/>
      <c r="V186" s="125"/>
      <c r="W186" s="125"/>
      <c r="X186" s="125"/>
      <c r="Y186" s="125"/>
      <c r="Z186" s="125"/>
      <c r="AA186" s="125"/>
      <c r="AB186" s="4"/>
    </row>
    <row r="187" spans="1:28" s="10" customFormat="1" ht="18" customHeight="1" x14ac:dyDescent="0.4">
      <c r="A187" s="4"/>
      <c r="B187" s="684"/>
      <c r="C187" s="681"/>
      <c r="D187" s="666"/>
      <c r="E187" s="657"/>
      <c r="F187" s="562" t="s">
        <v>842</v>
      </c>
      <c r="G187" s="564">
        <v>15</v>
      </c>
      <c r="H187" s="125"/>
      <c r="I187" s="125"/>
      <c r="J187" s="125"/>
      <c r="K187" s="125"/>
      <c r="L187" s="125"/>
      <c r="M187" s="125"/>
      <c r="N187" s="125"/>
      <c r="O187" s="125"/>
      <c r="P187" s="125"/>
      <c r="Q187" s="125"/>
      <c r="R187" s="125"/>
      <c r="S187" s="125"/>
      <c r="T187" s="125"/>
      <c r="U187" s="125"/>
      <c r="V187" s="125"/>
      <c r="W187" s="125"/>
      <c r="X187" s="125"/>
      <c r="Y187" s="125"/>
      <c r="Z187" s="125"/>
      <c r="AA187" s="125"/>
      <c r="AB187" s="4"/>
    </row>
    <row r="188" spans="1:28" s="10" customFormat="1" ht="18" customHeight="1" x14ac:dyDescent="0.4">
      <c r="A188" s="4"/>
      <c r="B188" s="684"/>
      <c r="C188" s="681"/>
      <c r="D188" s="666"/>
      <c r="E188" s="657"/>
      <c r="F188" s="562" t="s">
        <v>843</v>
      </c>
      <c r="G188" s="564">
        <v>15</v>
      </c>
      <c r="H188" s="125"/>
      <c r="I188" s="125"/>
      <c r="J188" s="125"/>
      <c r="K188" s="125"/>
      <c r="L188" s="125"/>
      <c r="M188" s="125"/>
      <c r="N188" s="125"/>
      <c r="O188" s="125"/>
      <c r="P188" s="125"/>
      <c r="Q188" s="125"/>
      <c r="R188" s="125"/>
      <c r="S188" s="125"/>
      <c r="T188" s="125"/>
      <c r="U188" s="125"/>
      <c r="V188" s="125"/>
      <c r="W188" s="125"/>
      <c r="X188" s="125"/>
      <c r="Y188" s="125"/>
      <c r="Z188" s="125"/>
      <c r="AA188" s="125"/>
      <c r="AB188" s="4"/>
    </row>
    <row r="189" spans="1:28" s="10" customFormat="1" ht="18" customHeight="1" x14ac:dyDescent="0.4">
      <c r="A189" s="4"/>
      <c r="B189" s="684"/>
      <c r="C189" s="681"/>
      <c r="D189" s="666"/>
      <c r="E189" s="657"/>
      <c r="F189" s="562" t="s">
        <v>844</v>
      </c>
      <c r="G189" s="564">
        <v>15</v>
      </c>
      <c r="H189" s="125"/>
      <c r="I189" s="125"/>
      <c r="J189" s="125"/>
      <c r="K189" s="125"/>
      <c r="L189" s="125"/>
      <c r="M189" s="125"/>
      <c r="N189" s="125"/>
      <c r="O189" s="125"/>
      <c r="P189" s="125"/>
      <c r="Q189" s="125"/>
      <c r="R189" s="125"/>
      <c r="S189" s="125"/>
      <c r="T189" s="125"/>
      <c r="U189" s="125"/>
      <c r="V189" s="125"/>
      <c r="W189" s="125"/>
      <c r="X189" s="125"/>
      <c r="Y189" s="125"/>
      <c r="Z189" s="125"/>
      <c r="AA189" s="125"/>
      <c r="AB189" s="4"/>
    </row>
    <row r="190" spans="1:28" s="10" customFormat="1" ht="18" customHeight="1" x14ac:dyDescent="0.4">
      <c r="A190" s="4"/>
      <c r="B190" s="684"/>
      <c r="C190" s="681"/>
      <c r="D190" s="666"/>
      <c r="E190" s="657"/>
      <c r="F190" s="562" t="s">
        <v>845</v>
      </c>
      <c r="G190" s="564">
        <v>15</v>
      </c>
      <c r="H190" s="125"/>
      <c r="I190" s="125"/>
      <c r="J190" s="125"/>
      <c r="K190" s="125"/>
      <c r="L190" s="125"/>
      <c r="M190" s="125"/>
      <c r="N190" s="125"/>
      <c r="O190" s="125"/>
      <c r="P190" s="125"/>
      <c r="Q190" s="125"/>
      <c r="R190" s="125"/>
      <c r="S190" s="125"/>
      <c r="T190" s="125"/>
      <c r="U190" s="125"/>
      <c r="V190" s="125"/>
      <c r="W190" s="125"/>
      <c r="X190" s="125"/>
      <c r="Y190" s="125"/>
      <c r="Z190" s="125"/>
      <c r="AA190" s="125"/>
      <c r="AB190" s="4"/>
    </row>
    <row r="191" spans="1:28" s="10" customFormat="1" ht="18" customHeight="1" x14ac:dyDescent="0.4">
      <c r="A191" s="4"/>
      <c r="B191" s="684"/>
      <c r="C191" s="681"/>
      <c r="D191" s="666"/>
      <c r="E191" s="657"/>
      <c r="F191" s="562" t="s">
        <v>846</v>
      </c>
      <c r="G191" s="564">
        <v>15</v>
      </c>
      <c r="H191" s="125"/>
      <c r="I191" s="125"/>
      <c r="J191" s="125"/>
      <c r="K191" s="125"/>
      <c r="L191" s="125"/>
      <c r="M191" s="125"/>
      <c r="N191" s="125"/>
      <c r="O191" s="125"/>
      <c r="P191" s="125"/>
      <c r="Q191" s="125"/>
      <c r="R191" s="125"/>
      <c r="S191" s="125"/>
      <c r="T191" s="125"/>
      <c r="U191" s="125"/>
      <c r="V191" s="125"/>
      <c r="W191" s="125"/>
      <c r="X191" s="125"/>
      <c r="Y191" s="125"/>
      <c r="Z191" s="125"/>
      <c r="AA191" s="125"/>
      <c r="AB191" s="4"/>
    </row>
    <row r="192" spans="1:28" s="10" customFormat="1" ht="18" customHeight="1" x14ac:dyDescent="0.4">
      <c r="A192" s="4"/>
      <c r="B192" s="684"/>
      <c r="C192" s="681"/>
      <c r="D192" s="666"/>
      <c r="E192" s="658"/>
      <c r="F192" s="562" t="s">
        <v>205</v>
      </c>
      <c r="G192" s="564">
        <v>15</v>
      </c>
      <c r="H192" s="125"/>
      <c r="I192" s="125"/>
      <c r="J192" s="125"/>
      <c r="K192" s="125"/>
      <c r="L192" s="125"/>
      <c r="M192" s="125"/>
      <c r="N192" s="125"/>
      <c r="O192" s="125"/>
      <c r="P192" s="125"/>
      <c r="Q192" s="125"/>
      <c r="R192" s="125"/>
      <c r="S192" s="125"/>
      <c r="T192" s="125"/>
      <c r="U192" s="125"/>
      <c r="V192" s="125"/>
      <c r="W192" s="125"/>
      <c r="X192" s="125"/>
      <c r="Y192" s="125"/>
      <c r="Z192" s="125"/>
      <c r="AA192" s="125"/>
      <c r="AB192" s="4"/>
    </row>
    <row r="193" spans="1:28" s="10" customFormat="1" ht="18" customHeight="1" x14ac:dyDescent="0.15">
      <c r="A193" s="4"/>
      <c r="B193" s="684"/>
      <c r="C193" s="681"/>
      <c r="D193" s="666"/>
      <c r="E193" s="128" t="s">
        <v>922</v>
      </c>
      <c r="F193" s="128" t="s">
        <v>206</v>
      </c>
      <c r="G193" s="564">
        <v>17</v>
      </c>
      <c r="H193" s="125"/>
      <c r="I193" s="125"/>
      <c r="J193" s="125"/>
      <c r="K193" s="125"/>
      <c r="L193" s="125"/>
      <c r="M193" s="125"/>
      <c r="N193" s="125"/>
      <c r="O193" s="125"/>
      <c r="P193" s="125"/>
      <c r="Q193" s="125"/>
      <c r="R193" s="125"/>
      <c r="S193" s="125"/>
      <c r="T193" s="125"/>
      <c r="U193" s="125"/>
      <c r="V193" s="125"/>
      <c r="W193" s="125"/>
      <c r="X193" s="125"/>
      <c r="Y193" s="125"/>
      <c r="Z193" s="125"/>
      <c r="AA193" s="125"/>
      <c r="AB193" s="4"/>
    </row>
    <row r="194" spans="1:28" s="10" customFormat="1" ht="18" customHeight="1" x14ac:dyDescent="0.15">
      <c r="A194" s="4"/>
      <c r="B194" s="684"/>
      <c r="C194" s="681"/>
      <c r="D194" s="666"/>
      <c r="E194" s="128" t="s">
        <v>207</v>
      </c>
      <c r="F194" s="128" t="s">
        <v>208</v>
      </c>
      <c r="G194" s="564">
        <v>15</v>
      </c>
      <c r="H194" s="125"/>
      <c r="I194" s="125"/>
      <c r="J194" s="125"/>
      <c r="K194" s="125"/>
      <c r="L194" s="125"/>
      <c r="M194" s="125"/>
      <c r="N194" s="125"/>
      <c r="O194" s="125"/>
      <c r="P194" s="125"/>
      <c r="Q194" s="125"/>
      <c r="R194" s="125"/>
      <c r="S194" s="125"/>
      <c r="T194" s="125"/>
      <c r="U194" s="125"/>
      <c r="V194" s="125"/>
      <c r="W194" s="125"/>
      <c r="X194" s="125"/>
      <c r="Y194" s="125"/>
      <c r="Z194" s="125"/>
      <c r="AA194" s="125"/>
      <c r="AB194" s="4"/>
    </row>
    <row r="195" spans="1:28" s="10" customFormat="1" ht="18" customHeight="1" x14ac:dyDescent="0.4">
      <c r="A195" s="4"/>
      <c r="B195" s="684"/>
      <c r="C195" s="681"/>
      <c r="D195" s="666"/>
      <c r="E195" s="656" t="s">
        <v>209</v>
      </c>
      <c r="F195" s="562" t="s">
        <v>847</v>
      </c>
      <c r="G195" s="564">
        <v>15</v>
      </c>
      <c r="H195" s="125"/>
      <c r="I195" s="125"/>
      <c r="J195" s="125"/>
      <c r="K195" s="125"/>
      <c r="L195" s="125"/>
      <c r="M195" s="125"/>
      <c r="N195" s="125"/>
      <c r="O195" s="125"/>
      <c r="P195" s="125"/>
      <c r="Q195" s="125"/>
      <c r="R195" s="125"/>
      <c r="S195" s="125"/>
      <c r="T195" s="125"/>
      <c r="U195" s="125"/>
      <c r="V195" s="125"/>
      <c r="W195" s="125"/>
      <c r="X195" s="125"/>
      <c r="Y195" s="125"/>
      <c r="Z195" s="125"/>
      <c r="AA195" s="125"/>
      <c r="AB195" s="4"/>
    </row>
    <row r="196" spans="1:28" s="10" customFormat="1" ht="18" customHeight="1" x14ac:dyDescent="0.4">
      <c r="A196" s="4"/>
      <c r="B196" s="684"/>
      <c r="C196" s="681"/>
      <c r="D196" s="666"/>
      <c r="E196" s="657"/>
      <c r="F196" s="562" t="s">
        <v>848</v>
      </c>
      <c r="G196" s="564">
        <v>15</v>
      </c>
      <c r="H196" s="125"/>
      <c r="I196" s="125"/>
      <c r="J196" s="125"/>
      <c r="K196" s="125"/>
      <c r="L196" s="125"/>
      <c r="M196" s="125"/>
      <c r="N196" s="125"/>
      <c r="O196" s="125"/>
      <c r="P196" s="125"/>
      <c r="Q196" s="125"/>
      <c r="R196" s="125"/>
      <c r="S196" s="125"/>
      <c r="T196" s="125"/>
      <c r="U196" s="125"/>
      <c r="V196" s="125"/>
      <c r="W196" s="125"/>
      <c r="X196" s="125"/>
      <c r="Y196" s="125"/>
      <c r="Z196" s="125"/>
      <c r="AA196" s="125"/>
      <c r="AB196" s="4"/>
    </row>
    <row r="197" spans="1:28" s="10" customFormat="1" ht="18" customHeight="1" x14ac:dyDescent="0.4">
      <c r="A197" s="4"/>
      <c r="B197" s="684"/>
      <c r="C197" s="681"/>
      <c r="D197" s="666"/>
      <c r="E197" s="657"/>
      <c r="F197" s="562" t="s">
        <v>849</v>
      </c>
      <c r="G197" s="564">
        <v>15</v>
      </c>
      <c r="H197" s="125"/>
      <c r="I197" s="125"/>
      <c r="J197" s="125"/>
      <c r="K197" s="125"/>
      <c r="L197" s="125"/>
      <c r="M197" s="125"/>
      <c r="N197" s="125"/>
      <c r="O197" s="125"/>
      <c r="P197" s="125"/>
      <c r="Q197" s="125"/>
      <c r="R197" s="125"/>
      <c r="S197" s="125"/>
      <c r="T197" s="125"/>
      <c r="U197" s="125"/>
      <c r="V197" s="125"/>
      <c r="W197" s="125"/>
      <c r="X197" s="125"/>
      <c r="Y197" s="125"/>
      <c r="Z197" s="125"/>
      <c r="AA197" s="125"/>
      <c r="AB197" s="4"/>
    </row>
    <row r="198" spans="1:28" s="10" customFormat="1" ht="18" customHeight="1" x14ac:dyDescent="0.4">
      <c r="A198" s="4"/>
      <c r="B198" s="684"/>
      <c r="C198" s="681"/>
      <c r="D198" s="666"/>
      <c r="E198" s="657"/>
      <c r="F198" s="562" t="s">
        <v>850</v>
      </c>
      <c r="G198" s="564">
        <v>15</v>
      </c>
      <c r="H198" s="125"/>
      <c r="I198" s="125"/>
      <c r="J198" s="125"/>
      <c r="K198" s="125"/>
      <c r="L198" s="125"/>
      <c r="M198" s="125"/>
      <c r="N198" s="125"/>
      <c r="O198" s="125"/>
      <c r="P198" s="125"/>
      <c r="Q198" s="125"/>
      <c r="R198" s="125"/>
      <c r="S198" s="125"/>
      <c r="T198" s="125"/>
      <c r="U198" s="125"/>
      <c r="V198" s="125"/>
      <c r="W198" s="125"/>
      <c r="X198" s="125"/>
      <c r="Y198" s="125"/>
      <c r="Z198" s="125"/>
      <c r="AA198" s="125"/>
      <c r="AB198" s="4"/>
    </row>
    <row r="199" spans="1:28" s="10" customFormat="1" ht="18" customHeight="1" x14ac:dyDescent="0.4">
      <c r="A199" s="4"/>
      <c r="B199" s="684"/>
      <c r="C199" s="681"/>
      <c r="D199" s="666"/>
      <c r="E199" s="657"/>
      <c r="F199" s="562" t="s">
        <v>851</v>
      </c>
      <c r="G199" s="564">
        <v>15</v>
      </c>
      <c r="H199" s="125"/>
      <c r="I199" s="125"/>
      <c r="J199" s="125"/>
      <c r="K199" s="125"/>
      <c r="L199" s="125"/>
      <c r="M199" s="125"/>
      <c r="N199" s="125"/>
      <c r="O199" s="125"/>
      <c r="P199" s="125"/>
      <c r="Q199" s="125"/>
      <c r="R199" s="125"/>
      <c r="S199" s="125"/>
      <c r="T199" s="125"/>
      <c r="U199" s="125"/>
      <c r="V199" s="125"/>
      <c r="W199" s="125"/>
      <c r="X199" s="125"/>
      <c r="Y199" s="125"/>
      <c r="Z199" s="125"/>
      <c r="AA199" s="125"/>
      <c r="AB199" s="4"/>
    </row>
    <row r="200" spans="1:28" s="10" customFormat="1" ht="18" customHeight="1" x14ac:dyDescent="0.4">
      <c r="A200" s="4"/>
      <c r="B200" s="684"/>
      <c r="C200" s="681"/>
      <c r="D200" s="666"/>
      <c r="E200" s="657"/>
      <c r="F200" s="562" t="s">
        <v>852</v>
      </c>
      <c r="G200" s="564">
        <v>15</v>
      </c>
      <c r="H200" s="125"/>
      <c r="I200" s="125"/>
      <c r="J200" s="125"/>
      <c r="K200" s="125"/>
      <c r="L200" s="125"/>
      <c r="M200" s="125"/>
      <c r="N200" s="125"/>
      <c r="O200" s="125"/>
      <c r="P200" s="125"/>
      <c r="Q200" s="125"/>
      <c r="R200" s="125"/>
      <c r="S200" s="125"/>
      <c r="T200" s="125"/>
      <c r="U200" s="125"/>
      <c r="V200" s="125"/>
      <c r="W200" s="125"/>
      <c r="X200" s="125"/>
      <c r="Y200" s="125"/>
      <c r="Z200" s="125"/>
      <c r="AA200" s="125"/>
      <c r="AB200" s="4"/>
    </row>
    <row r="201" spans="1:28" s="10" customFormat="1" ht="18" customHeight="1" x14ac:dyDescent="0.4">
      <c r="A201" s="4"/>
      <c r="B201" s="684"/>
      <c r="C201" s="681"/>
      <c r="D201" s="666"/>
      <c r="E201" s="657"/>
      <c r="F201" s="562" t="s">
        <v>844</v>
      </c>
      <c r="G201" s="564">
        <v>15</v>
      </c>
      <c r="H201" s="125"/>
      <c r="I201" s="125"/>
      <c r="J201" s="125"/>
      <c r="K201" s="125"/>
      <c r="L201" s="125"/>
      <c r="M201" s="125"/>
      <c r="N201" s="125"/>
      <c r="O201" s="125"/>
      <c r="P201" s="125"/>
      <c r="Q201" s="125"/>
      <c r="R201" s="125"/>
      <c r="S201" s="125"/>
      <c r="T201" s="125"/>
      <c r="U201" s="125"/>
      <c r="V201" s="125"/>
      <c r="W201" s="125"/>
      <c r="X201" s="125"/>
      <c r="Y201" s="125"/>
      <c r="Z201" s="125"/>
      <c r="AA201" s="125"/>
      <c r="AB201" s="4"/>
    </row>
    <row r="202" spans="1:28" s="10" customFormat="1" ht="18" customHeight="1" x14ac:dyDescent="0.4">
      <c r="A202" s="4"/>
      <c r="B202" s="684"/>
      <c r="C202" s="681"/>
      <c r="D202" s="666"/>
      <c r="E202" s="657"/>
      <c r="F202" s="562" t="s">
        <v>845</v>
      </c>
      <c r="G202" s="564">
        <v>15</v>
      </c>
      <c r="H202" s="125"/>
      <c r="I202" s="125"/>
      <c r="J202" s="125"/>
      <c r="K202" s="125"/>
      <c r="L202" s="125"/>
      <c r="M202" s="125"/>
      <c r="N202" s="125"/>
      <c r="O202" s="125"/>
      <c r="P202" s="125"/>
      <c r="Q202" s="125"/>
      <c r="R202" s="125"/>
      <c r="S202" s="125"/>
      <c r="T202" s="125"/>
      <c r="U202" s="125"/>
      <c r="V202" s="125"/>
      <c r="W202" s="125"/>
      <c r="X202" s="125"/>
      <c r="Y202" s="125"/>
      <c r="Z202" s="125"/>
      <c r="AA202" s="125"/>
      <c r="AB202" s="4"/>
    </row>
    <row r="203" spans="1:28" s="10" customFormat="1" ht="18" customHeight="1" x14ac:dyDescent="0.4">
      <c r="A203" s="4"/>
      <c r="B203" s="684"/>
      <c r="C203" s="681"/>
      <c r="D203" s="666"/>
      <c r="E203" s="657"/>
      <c r="F203" s="562" t="s">
        <v>846</v>
      </c>
      <c r="G203" s="564">
        <v>15</v>
      </c>
      <c r="H203" s="125"/>
      <c r="I203" s="125"/>
      <c r="J203" s="125"/>
      <c r="K203" s="125"/>
      <c r="L203" s="125"/>
      <c r="M203" s="125"/>
      <c r="N203" s="125"/>
      <c r="O203" s="125"/>
      <c r="P203" s="125"/>
      <c r="Q203" s="125"/>
      <c r="R203" s="125"/>
      <c r="S203" s="125"/>
      <c r="T203" s="125"/>
      <c r="U203" s="125"/>
      <c r="V203" s="125"/>
      <c r="W203" s="125"/>
      <c r="X203" s="125"/>
      <c r="Y203" s="125"/>
      <c r="Z203" s="125"/>
      <c r="AA203" s="125"/>
      <c r="AB203" s="4"/>
    </row>
    <row r="204" spans="1:28" s="10" customFormat="1" ht="18" customHeight="1" x14ac:dyDescent="0.4">
      <c r="A204" s="4"/>
      <c r="B204" s="684"/>
      <c r="C204" s="681"/>
      <c r="D204" s="666"/>
      <c r="E204" s="657"/>
      <c r="F204" s="562" t="s">
        <v>210</v>
      </c>
      <c r="G204" s="564">
        <v>15</v>
      </c>
      <c r="H204" s="125"/>
      <c r="I204" s="125"/>
      <c r="J204" s="125"/>
      <c r="K204" s="125"/>
      <c r="L204" s="125"/>
      <c r="M204" s="125"/>
      <c r="N204" s="125"/>
      <c r="O204" s="125"/>
      <c r="P204" s="125"/>
      <c r="Q204" s="125"/>
      <c r="R204" s="125"/>
      <c r="S204" s="125"/>
      <c r="T204" s="125"/>
      <c r="U204" s="125"/>
      <c r="V204" s="125"/>
      <c r="W204" s="125"/>
      <c r="X204" s="125"/>
      <c r="Y204" s="125"/>
      <c r="Z204" s="125"/>
      <c r="AA204" s="125"/>
      <c r="AB204" s="4"/>
    </row>
    <row r="205" spans="1:28" s="10" customFormat="1" ht="18" customHeight="1" x14ac:dyDescent="0.4">
      <c r="A205" s="4"/>
      <c r="B205" s="684"/>
      <c r="C205" s="681"/>
      <c r="D205" s="666"/>
      <c r="E205" s="657"/>
      <c r="F205" s="562" t="s">
        <v>211</v>
      </c>
      <c r="G205" s="564">
        <v>15</v>
      </c>
      <c r="H205" s="125"/>
      <c r="I205" s="125"/>
      <c r="J205" s="125"/>
      <c r="K205" s="125"/>
      <c r="L205" s="125"/>
      <c r="M205" s="125"/>
      <c r="N205" s="125"/>
      <c r="O205" s="125"/>
      <c r="P205" s="125"/>
      <c r="Q205" s="125"/>
      <c r="R205" s="125"/>
      <c r="S205" s="125"/>
      <c r="T205" s="125"/>
      <c r="U205" s="125"/>
      <c r="V205" s="125"/>
      <c r="W205" s="125"/>
      <c r="X205" s="125"/>
      <c r="Y205" s="125"/>
      <c r="Z205" s="125"/>
      <c r="AA205" s="125"/>
      <c r="AB205" s="4"/>
    </row>
    <row r="206" spans="1:28" s="10" customFormat="1" ht="18" customHeight="1" x14ac:dyDescent="0.4">
      <c r="A206" s="4"/>
      <c r="B206" s="684"/>
      <c r="C206" s="681"/>
      <c r="D206" s="666"/>
      <c r="E206" s="657"/>
      <c r="F206" s="562" t="s">
        <v>212</v>
      </c>
      <c r="G206" s="564">
        <v>15</v>
      </c>
      <c r="H206" s="125"/>
      <c r="I206" s="125"/>
      <c r="J206" s="125"/>
      <c r="K206" s="125"/>
      <c r="L206" s="125"/>
      <c r="M206" s="125"/>
      <c r="N206" s="125"/>
      <c r="O206" s="125"/>
      <c r="P206" s="125"/>
      <c r="Q206" s="125"/>
      <c r="R206" s="125"/>
      <c r="S206" s="125"/>
      <c r="T206" s="125"/>
      <c r="U206" s="125"/>
      <c r="V206" s="125"/>
      <c r="W206" s="125"/>
      <c r="X206" s="125"/>
      <c r="Y206" s="125"/>
      <c r="Z206" s="125"/>
      <c r="AA206" s="125"/>
      <c r="AB206" s="4"/>
    </row>
    <row r="207" spans="1:28" s="10" customFormat="1" ht="18" customHeight="1" x14ac:dyDescent="0.4">
      <c r="A207" s="4"/>
      <c r="B207" s="684"/>
      <c r="C207" s="681"/>
      <c r="D207" s="666"/>
      <c r="E207" s="657"/>
      <c r="F207" s="562" t="s">
        <v>213</v>
      </c>
      <c r="G207" s="564">
        <v>15</v>
      </c>
      <c r="H207" s="125"/>
      <c r="I207" s="125"/>
      <c r="J207" s="125"/>
      <c r="K207" s="125"/>
      <c r="L207" s="125"/>
      <c r="M207" s="125"/>
      <c r="N207" s="125"/>
      <c r="O207" s="125"/>
      <c r="P207" s="125"/>
      <c r="Q207" s="125"/>
      <c r="R207" s="125"/>
      <c r="S207" s="125"/>
      <c r="T207" s="125"/>
      <c r="U207" s="125"/>
      <c r="V207" s="125"/>
      <c r="W207" s="125"/>
      <c r="X207" s="125"/>
      <c r="Y207" s="125"/>
      <c r="Z207" s="125"/>
      <c r="AA207" s="125"/>
      <c r="AB207" s="4"/>
    </row>
    <row r="208" spans="1:28" s="10" customFormat="1" ht="18" customHeight="1" x14ac:dyDescent="0.4">
      <c r="A208" s="4"/>
      <c r="B208" s="684"/>
      <c r="C208" s="681"/>
      <c r="D208" s="666"/>
      <c r="E208" s="657"/>
      <c r="F208" s="562" t="s">
        <v>214</v>
      </c>
      <c r="G208" s="564">
        <v>15</v>
      </c>
      <c r="H208" s="125"/>
      <c r="I208" s="125"/>
      <c r="J208" s="125"/>
      <c r="K208" s="125"/>
      <c r="L208" s="125"/>
      <c r="M208" s="125"/>
      <c r="N208" s="125"/>
      <c r="O208" s="125"/>
      <c r="P208" s="125"/>
      <c r="Q208" s="125"/>
      <c r="R208" s="125"/>
      <c r="S208" s="125"/>
      <c r="T208" s="125"/>
      <c r="U208" s="125"/>
      <c r="V208" s="125"/>
      <c r="W208" s="125"/>
      <c r="X208" s="125"/>
      <c r="Y208" s="125"/>
      <c r="Z208" s="125"/>
      <c r="AA208" s="125"/>
      <c r="AB208" s="4"/>
    </row>
    <row r="209" spans="1:28" s="10" customFormat="1" ht="18" customHeight="1" x14ac:dyDescent="0.4">
      <c r="A209" s="4"/>
      <c r="B209" s="684"/>
      <c r="C209" s="681"/>
      <c r="D209" s="666"/>
      <c r="E209" s="657"/>
      <c r="F209" s="562" t="s">
        <v>206</v>
      </c>
      <c r="G209" s="564">
        <v>15</v>
      </c>
      <c r="H209" s="125"/>
      <c r="I209" s="125"/>
      <c r="J209" s="125"/>
      <c r="K209" s="125"/>
      <c r="L209" s="125"/>
      <c r="M209" s="125"/>
      <c r="N209" s="125"/>
      <c r="O209" s="125"/>
      <c r="P209" s="125"/>
      <c r="Q209" s="125"/>
      <c r="R209" s="125"/>
      <c r="S209" s="125"/>
      <c r="T209" s="125"/>
      <c r="U209" s="125"/>
      <c r="V209" s="125"/>
      <c r="W209" s="125"/>
      <c r="X209" s="125"/>
      <c r="Y209" s="125"/>
      <c r="Z209" s="125"/>
      <c r="AA209" s="125"/>
      <c r="AB209" s="4"/>
    </row>
    <row r="210" spans="1:28" s="10" customFormat="1" ht="18" customHeight="1" x14ac:dyDescent="0.4">
      <c r="A210" s="4"/>
      <c r="B210" s="684"/>
      <c r="C210" s="681"/>
      <c r="D210" s="666"/>
      <c r="E210" s="657"/>
      <c r="F210" s="558" t="s">
        <v>215</v>
      </c>
      <c r="G210" s="564">
        <v>15</v>
      </c>
      <c r="H210" s="125"/>
      <c r="I210" s="125"/>
      <c r="J210" s="125"/>
      <c r="K210" s="125"/>
      <c r="L210" s="125"/>
      <c r="M210" s="125"/>
      <c r="N210" s="125"/>
      <c r="O210" s="125"/>
      <c r="P210" s="125"/>
      <c r="Q210" s="125"/>
      <c r="R210" s="125"/>
      <c r="S210" s="125"/>
      <c r="T210" s="125"/>
      <c r="U210" s="125"/>
      <c r="V210" s="125"/>
      <c r="W210" s="125"/>
      <c r="X210" s="125"/>
      <c r="Y210" s="125"/>
      <c r="Z210" s="125"/>
      <c r="AA210" s="125"/>
      <c r="AB210" s="4"/>
    </row>
    <row r="211" spans="1:28" s="10" customFormat="1" ht="18" customHeight="1" x14ac:dyDescent="0.4">
      <c r="A211" s="4"/>
      <c r="B211" s="684"/>
      <c r="C211" s="681"/>
      <c r="D211" s="666"/>
      <c r="E211" s="657"/>
      <c r="F211" s="558" t="s">
        <v>216</v>
      </c>
      <c r="G211" s="564">
        <v>15</v>
      </c>
      <c r="H211" s="125"/>
      <c r="I211" s="125"/>
      <c r="J211" s="125"/>
      <c r="K211" s="125"/>
      <c r="L211" s="125"/>
      <c r="M211" s="125"/>
      <c r="N211" s="125"/>
      <c r="O211" s="125"/>
      <c r="P211" s="125"/>
      <c r="Q211" s="125"/>
      <c r="R211" s="125"/>
      <c r="S211" s="125"/>
      <c r="T211" s="125"/>
      <c r="U211" s="125"/>
      <c r="V211" s="125"/>
      <c r="W211" s="125"/>
      <c r="X211" s="125"/>
      <c r="Y211" s="125"/>
      <c r="Z211" s="125"/>
      <c r="AA211" s="125"/>
      <c r="AB211" s="4"/>
    </row>
    <row r="212" spans="1:28" s="10" customFormat="1" ht="18" customHeight="1" x14ac:dyDescent="0.4">
      <c r="A212" s="4"/>
      <c r="B212" s="684"/>
      <c r="C212" s="681"/>
      <c r="D212" s="666"/>
      <c r="E212" s="658"/>
      <c r="F212" s="558" t="s">
        <v>217</v>
      </c>
      <c r="G212" s="564">
        <v>15</v>
      </c>
      <c r="H212" s="125"/>
      <c r="I212" s="125"/>
      <c r="J212" s="125"/>
      <c r="K212" s="125"/>
      <c r="L212" s="125"/>
      <c r="M212" s="125"/>
      <c r="N212" s="125"/>
      <c r="O212" s="125"/>
      <c r="P212" s="125"/>
      <c r="Q212" s="125"/>
      <c r="R212" s="125"/>
      <c r="S212" s="125"/>
      <c r="T212" s="125"/>
      <c r="U212" s="125"/>
      <c r="V212" s="125"/>
      <c r="W212" s="125"/>
      <c r="X212" s="125"/>
      <c r="Y212" s="125"/>
      <c r="Z212" s="125"/>
      <c r="AA212" s="125"/>
      <c r="AB212" s="4"/>
    </row>
    <row r="213" spans="1:28" s="10" customFormat="1" ht="18" customHeight="1" x14ac:dyDescent="0.15">
      <c r="A213" s="4"/>
      <c r="B213" s="684"/>
      <c r="C213" s="681"/>
      <c r="D213" s="666"/>
      <c r="E213" s="656" t="s">
        <v>218</v>
      </c>
      <c r="F213" s="128" t="s">
        <v>219</v>
      </c>
      <c r="G213" s="564">
        <v>15</v>
      </c>
      <c r="H213" s="125"/>
      <c r="I213" s="125"/>
      <c r="J213" s="125"/>
      <c r="K213" s="125"/>
      <c r="L213" s="125"/>
      <c r="M213" s="125"/>
      <c r="N213" s="125"/>
      <c r="O213" s="125"/>
      <c r="P213" s="125"/>
      <c r="Q213" s="125"/>
      <c r="R213" s="125"/>
      <c r="S213" s="125"/>
      <c r="T213" s="125"/>
      <c r="U213" s="125"/>
      <c r="V213" s="125"/>
      <c r="W213" s="125"/>
      <c r="X213" s="125"/>
      <c r="Y213" s="125"/>
      <c r="Z213" s="125"/>
      <c r="AA213" s="125"/>
      <c r="AB213" s="4"/>
    </row>
    <row r="214" spans="1:28" s="10" customFormat="1" ht="18" customHeight="1" x14ac:dyDescent="0.15">
      <c r="A214" s="4"/>
      <c r="B214" s="685"/>
      <c r="C214" s="682"/>
      <c r="D214" s="667"/>
      <c r="E214" s="658"/>
      <c r="F214" s="128" t="s">
        <v>214</v>
      </c>
      <c r="G214" s="564">
        <v>15</v>
      </c>
      <c r="H214" s="125"/>
      <c r="I214" s="125"/>
      <c r="J214" s="125"/>
      <c r="K214" s="125"/>
      <c r="L214" s="125"/>
      <c r="M214" s="125"/>
      <c r="N214" s="125"/>
      <c r="O214" s="125"/>
      <c r="P214" s="125"/>
      <c r="Q214" s="125"/>
      <c r="R214" s="125"/>
      <c r="S214" s="125"/>
      <c r="T214" s="125"/>
      <c r="U214" s="125"/>
      <c r="V214" s="125"/>
      <c r="W214" s="125"/>
      <c r="X214" s="125"/>
      <c r="Y214" s="125"/>
      <c r="Z214" s="125"/>
      <c r="AA214" s="125"/>
      <c r="AB214" s="4"/>
    </row>
    <row r="215" spans="1:28" s="127" customFormat="1" ht="18" customHeight="1" x14ac:dyDescent="0.4">
      <c r="A215" s="4"/>
      <c r="B215" s="695" t="s">
        <v>220</v>
      </c>
      <c r="C215" s="696"/>
      <c r="D215" s="696"/>
      <c r="E215" s="696"/>
      <c r="F215" s="696"/>
      <c r="G215" s="697"/>
      <c r="H215" s="569">
        <f t="shared" ref="H215:AA215" si="3">+SUM(H85:H214)</f>
        <v>0</v>
      </c>
      <c r="I215" s="569">
        <f t="shared" si="3"/>
        <v>0</v>
      </c>
      <c r="J215" s="569">
        <f t="shared" si="3"/>
        <v>0</v>
      </c>
      <c r="K215" s="569">
        <f t="shared" si="3"/>
        <v>0</v>
      </c>
      <c r="L215" s="569">
        <f t="shared" si="3"/>
        <v>0</v>
      </c>
      <c r="M215" s="569">
        <f t="shared" si="3"/>
        <v>0</v>
      </c>
      <c r="N215" s="569">
        <f t="shared" si="3"/>
        <v>0</v>
      </c>
      <c r="O215" s="569">
        <f t="shared" si="3"/>
        <v>0</v>
      </c>
      <c r="P215" s="569">
        <f t="shared" si="3"/>
        <v>0</v>
      </c>
      <c r="Q215" s="569">
        <f t="shared" si="3"/>
        <v>0</v>
      </c>
      <c r="R215" s="569">
        <f t="shared" si="3"/>
        <v>0</v>
      </c>
      <c r="S215" s="569">
        <f t="shared" si="3"/>
        <v>0</v>
      </c>
      <c r="T215" s="569">
        <f t="shared" si="3"/>
        <v>0</v>
      </c>
      <c r="U215" s="569">
        <f t="shared" si="3"/>
        <v>0</v>
      </c>
      <c r="V215" s="569">
        <f t="shared" si="3"/>
        <v>0</v>
      </c>
      <c r="W215" s="569">
        <f t="shared" si="3"/>
        <v>0</v>
      </c>
      <c r="X215" s="569">
        <f t="shared" si="3"/>
        <v>0</v>
      </c>
      <c r="Y215" s="569">
        <f t="shared" si="3"/>
        <v>0</v>
      </c>
      <c r="Z215" s="569">
        <f t="shared" si="3"/>
        <v>0</v>
      </c>
      <c r="AA215" s="569">
        <f t="shared" si="3"/>
        <v>0</v>
      </c>
      <c r="AB215" s="126"/>
    </row>
    <row r="216" spans="1:28" s="10" customFormat="1" ht="18" customHeight="1" x14ac:dyDescent="0.15">
      <c r="A216" s="4"/>
      <c r="B216" s="686">
        <v>5</v>
      </c>
      <c r="C216" s="689" t="s">
        <v>24</v>
      </c>
      <c r="D216" s="674" t="s">
        <v>25</v>
      </c>
      <c r="E216" s="656" t="s">
        <v>853</v>
      </c>
      <c r="F216" s="128" t="s">
        <v>854</v>
      </c>
      <c r="G216" s="50">
        <v>19</v>
      </c>
      <c r="H216" s="125"/>
      <c r="I216" s="125"/>
      <c r="J216" s="125"/>
      <c r="K216" s="125"/>
      <c r="L216" s="125"/>
      <c r="M216" s="125"/>
      <c r="N216" s="125"/>
      <c r="O216" s="125"/>
      <c r="P216" s="125"/>
      <c r="Q216" s="125"/>
      <c r="R216" s="125"/>
      <c r="S216" s="125"/>
      <c r="T216" s="125"/>
      <c r="U216" s="125"/>
      <c r="V216" s="125"/>
      <c r="W216" s="125"/>
      <c r="X216" s="125"/>
      <c r="Y216" s="125"/>
      <c r="Z216" s="125"/>
      <c r="AA216" s="125"/>
      <c r="AB216" s="4"/>
    </row>
    <row r="217" spans="1:28" s="10" customFormat="1" ht="18" customHeight="1" x14ac:dyDescent="0.15">
      <c r="A217" s="4"/>
      <c r="B217" s="687"/>
      <c r="C217" s="690"/>
      <c r="D217" s="675"/>
      <c r="E217" s="657"/>
      <c r="F217" s="128" t="s">
        <v>855</v>
      </c>
      <c r="G217" s="50">
        <v>19</v>
      </c>
      <c r="H217" s="125"/>
      <c r="I217" s="125"/>
      <c r="J217" s="125"/>
      <c r="K217" s="125"/>
      <c r="L217" s="125"/>
      <c r="M217" s="125"/>
      <c r="N217" s="125"/>
      <c r="O217" s="125"/>
      <c r="P217" s="125"/>
      <c r="Q217" s="125"/>
      <c r="R217" s="125"/>
      <c r="S217" s="125"/>
      <c r="T217" s="125"/>
      <c r="U217" s="125"/>
      <c r="V217" s="125"/>
      <c r="W217" s="125"/>
      <c r="X217" s="125"/>
      <c r="Y217" s="125"/>
      <c r="Z217" s="125"/>
      <c r="AA217" s="125"/>
      <c r="AB217" s="4"/>
    </row>
    <row r="218" spans="1:28" s="10" customFormat="1" ht="18" customHeight="1" x14ac:dyDescent="0.15">
      <c r="A218" s="4"/>
      <c r="B218" s="687"/>
      <c r="C218" s="690"/>
      <c r="D218" s="675"/>
      <c r="E218" s="658"/>
      <c r="F218" s="128" t="s">
        <v>221</v>
      </c>
      <c r="G218" s="50">
        <v>19</v>
      </c>
      <c r="H218" s="125"/>
      <c r="I218" s="125"/>
      <c r="J218" s="125"/>
      <c r="K218" s="125"/>
      <c r="L218" s="125"/>
      <c r="M218" s="125"/>
      <c r="N218" s="125"/>
      <c r="O218" s="125"/>
      <c r="P218" s="125"/>
      <c r="Q218" s="125"/>
      <c r="R218" s="125"/>
      <c r="S218" s="125"/>
      <c r="T218" s="125"/>
      <c r="U218" s="125"/>
      <c r="V218" s="125"/>
      <c r="W218" s="125"/>
      <c r="X218" s="125"/>
      <c r="Y218" s="125"/>
      <c r="Z218" s="125"/>
      <c r="AA218" s="125"/>
      <c r="AB218" s="4"/>
    </row>
    <row r="219" spans="1:28" s="10" customFormat="1" ht="18" customHeight="1" x14ac:dyDescent="0.15">
      <c r="A219" s="4"/>
      <c r="B219" s="687"/>
      <c r="C219" s="690"/>
      <c r="D219" s="675"/>
      <c r="E219" s="656" t="s">
        <v>856</v>
      </c>
      <c r="F219" s="128" t="s">
        <v>222</v>
      </c>
      <c r="G219" s="50">
        <v>15</v>
      </c>
      <c r="H219" s="125"/>
      <c r="I219" s="125"/>
      <c r="J219" s="125"/>
      <c r="K219" s="125"/>
      <c r="L219" s="125"/>
      <c r="M219" s="125"/>
      <c r="N219" s="125"/>
      <c r="O219" s="125"/>
      <c r="P219" s="125"/>
      <c r="Q219" s="125"/>
      <c r="R219" s="125"/>
      <c r="S219" s="125"/>
      <c r="T219" s="125"/>
      <c r="U219" s="125"/>
      <c r="V219" s="125"/>
      <c r="W219" s="125"/>
      <c r="X219" s="125"/>
      <c r="Y219" s="125"/>
      <c r="Z219" s="125"/>
      <c r="AA219" s="125"/>
      <c r="AB219" s="4"/>
    </row>
    <row r="220" spans="1:28" s="10" customFormat="1" ht="18" customHeight="1" x14ac:dyDescent="0.15">
      <c r="A220" s="4"/>
      <c r="B220" s="687"/>
      <c r="C220" s="690"/>
      <c r="D220" s="675"/>
      <c r="E220" s="657"/>
      <c r="F220" s="128" t="s">
        <v>223</v>
      </c>
      <c r="G220" s="50">
        <v>15</v>
      </c>
      <c r="H220" s="125"/>
      <c r="I220" s="125"/>
      <c r="J220" s="125"/>
      <c r="K220" s="125"/>
      <c r="L220" s="125"/>
      <c r="M220" s="125"/>
      <c r="N220" s="125"/>
      <c r="O220" s="125"/>
      <c r="P220" s="125"/>
      <c r="Q220" s="125"/>
      <c r="R220" s="125"/>
      <c r="S220" s="125"/>
      <c r="T220" s="125"/>
      <c r="U220" s="125"/>
      <c r="V220" s="125"/>
      <c r="W220" s="125"/>
      <c r="X220" s="125"/>
      <c r="Y220" s="125"/>
      <c r="Z220" s="125"/>
      <c r="AA220" s="125"/>
      <c r="AB220" s="4"/>
    </row>
    <row r="221" spans="1:28" s="10" customFormat="1" ht="18" customHeight="1" x14ac:dyDescent="0.15">
      <c r="A221" s="4"/>
      <c r="B221" s="687"/>
      <c r="C221" s="690"/>
      <c r="D221" s="675"/>
      <c r="E221" s="657"/>
      <c r="F221" s="128" t="s">
        <v>224</v>
      </c>
      <c r="G221" s="50">
        <v>15</v>
      </c>
      <c r="H221" s="125"/>
      <c r="I221" s="125"/>
      <c r="J221" s="125"/>
      <c r="K221" s="125"/>
      <c r="L221" s="125"/>
      <c r="M221" s="125"/>
      <c r="N221" s="125"/>
      <c r="O221" s="125"/>
      <c r="P221" s="125"/>
      <c r="Q221" s="125"/>
      <c r="R221" s="125"/>
      <c r="S221" s="125"/>
      <c r="T221" s="125"/>
      <c r="U221" s="125"/>
      <c r="V221" s="125"/>
      <c r="W221" s="125"/>
      <c r="X221" s="125"/>
      <c r="Y221" s="125"/>
      <c r="Z221" s="125"/>
      <c r="AA221" s="125"/>
      <c r="AB221" s="4"/>
    </row>
    <row r="222" spans="1:28" s="10" customFormat="1" ht="18" customHeight="1" x14ac:dyDescent="0.15">
      <c r="A222" s="4"/>
      <c r="B222" s="687"/>
      <c r="C222" s="690"/>
      <c r="D222" s="675"/>
      <c r="E222" s="657"/>
      <c r="F222" s="128" t="s">
        <v>225</v>
      </c>
      <c r="G222" s="50">
        <v>15</v>
      </c>
      <c r="H222" s="125"/>
      <c r="I222" s="125"/>
      <c r="J222" s="125"/>
      <c r="K222" s="125"/>
      <c r="L222" s="125"/>
      <c r="M222" s="125"/>
      <c r="N222" s="125"/>
      <c r="O222" s="125"/>
      <c r="P222" s="125"/>
      <c r="Q222" s="125"/>
      <c r="R222" s="125"/>
      <c r="S222" s="125"/>
      <c r="T222" s="125"/>
      <c r="U222" s="125"/>
      <c r="V222" s="125"/>
      <c r="W222" s="125"/>
      <c r="X222" s="125"/>
      <c r="Y222" s="125"/>
      <c r="Z222" s="125"/>
      <c r="AA222" s="125"/>
      <c r="AB222" s="4"/>
    </row>
    <row r="223" spans="1:28" s="10" customFormat="1" ht="18" customHeight="1" x14ac:dyDescent="0.15">
      <c r="A223" s="4"/>
      <c r="B223" s="687"/>
      <c r="C223" s="690"/>
      <c r="D223" s="675"/>
      <c r="E223" s="657"/>
      <c r="F223" s="128" t="s">
        <v>226</v>
      </c>
      <c r="G223" s="50">
        <v>15</v>
      </c>
      <c r="H223" s="125"/>
      <c r="I223" s="125"/>
      <c r="J223" s="125"/>
      <c r="K223" s="125"/>
      <c r="L223" s="125"/>
      <c r="M223" s="125"/>
      <c r="N223" s="125"/>
      <c r="O223" s="125"/>
      <c r="P223" s="125"/>
      <c r="Q223" s="125"/>
      <c r="R223" s="125"/>
      <c r="S223" s="125"/>
      <c r="T223" s="125"/>
      <c r="U223" s="125"/>
      <c r="V223" s="125"/>
      <c r="W223" s="125"/>
      <c r="X223" s="125"/>
      <c r="Y223" s="125"/>
      <c r="Z223" s="125"/>
      <c r="AA223" s="125"/>
      <c r="AB223" s="4"/>
    </row>
    <row r="224" spans="1:28" s="10" customFormat="1" ht="18" customHeight="1" x14ac:dyDescent="0.15">
      <c r="A224" s="4"/>
      <c r="B224" s="687"/>
      <c r="C224" s="690"/>
      <c r="D224" s="675"/>
      <c r="E224" s="658"/>
      <c r="F224" s="128" t="s">
        <v>227</v>
      </c>
      <c r="G224" s="50">
        <v>15</v>
      </c>
      <c r="H224" s="125"/>
      <c r="I224" s="125"/>
      <c r="J224" s="125"/>
      <c r="K224" s="125"/>
      <c r="L224" s="125"/>
      <c r="M224" s="125"/>
      <c r="N224" s="125"/>
      <c r="O224" s="125"/>
      <c r="P224" s="125"/>
      <c r="Q224" s="125"/>
      <c r="R224" s="125"/>
      <c r="S224" s="125"/>
      <c r="T224" s="125"/>
      <c r="U224" s="125"/>
      <c r="V224" s="125"/>
      <c r="W224" s="125"/>
      <c r="X224" s="125"/>
      <c r="Y224" s="125"/>
      <c r="Z224" s="125"/>
      <c r="AA224" s="125"/>
      <c r="AB224" s="4"/>
    </row>
    <row r="225" spans="1:28" s="10" customFormat="1" ht="18" customHeight="1" x14ac:dyDescent="0.4">
      <c r="A225" s="4"/>
      <c r="B225" s="687"/>
      <c r="C225" s="690"/>
      <c r="D225" s="675"/>
      <c r="E225" s="656" t="s">
        <v>857</v>
      </c>
      <c r="F225" s="562" t="s">
        <v>858</v>
      </c>
      <c r="G225" s="50">
        <v>19</v>
      </c>
      <c r="H225" s="125"/>
      <c r="I225" s="125"/>
      <c r="J225" s="125"/>
      <c r="K225" s="125"/>
      <c r="L225" s="125"/>
      <c r="M225" s="125"/>
      <c r="N225" s="125"/>
      <c r="O225" s="125"/>
      <c r="P225" s="125"/>
      <c r="Q225" s="125"/>
      <c r="R225" s="125"/>
      <c r="S225" s="125"/>
      <c r="T225" s="125"/>
      <c r="U225" s="125"/>
      <c r="V225" s="125"/>
      <c r="W225" s="125"/>
      <c r="X225" s="125"/>
      <c r="Y225" s="125"/>
      <c r="Z225" s="125"/>
      <c r="AA225" s="125"/>
      <c r="AB225" s="4"/>
    </row>
    <row r="226" spans="1:28" s="10" customFormat="1" ht="18" customHeight="1" x14ac:dyDescent="0.4">
      <c r="A226" s="4"/>
      <c r="B226" s="687"/>
      <c r="C226" s="690"/>
      <c r="D226" s="675"/>
      <c r="E226" s="657"/>
      <c r="F226" s="562" t="s">
        <v>859</v>
      </c>
      <c r="G226" s="50">
        <v>19</v>
      </c>
      <c r="H226" s="125"/>
      <c r="I226" s="125"/>
      <c r="J226" s="125"/>
      <c r="K226" s="125"/>
      <c r="L226" s="125"/>
      <c r="M226" s="125"/>
      <c r="N226" s="125"/>
      <c r="O226" s="125"/>
      <c r="P226" s="125"/>
      <c r="Q226" s="125"/>
      <c r="R226" s="125"/>
      <c r="S226" s="125"/>
      <c r="T226" s="125"/>
      <c r="U226" s="125"/>
      <c r="V226" s="125"/>
      <c r="W226" s="125"/>
      <c r="X226" s="125"/>
      <c r="Y226" s="125"/>
      <c r="Z226" s="125"/>
      <c r="AA226" s="125"/>
      <c r="AB226" s="4"/>
    </row>
    <row r="227" spans="1:28" s="10" customFormat="1" ht="18" customHeight="1" x14ac:dyDescent="0.4">
      <c r="A227" s="4"/>
      <c r="B227" s="687"/>
      <c r="C227" s="690"/>
      <c r="D227" s="675"/>
      <c r="E227" s="657"/>
      <c r="F227" s="562" t="s">
        <v>860</v>
      </c>
      <c r="G227" s="50">
        <v>19</v>
      </c>
      <c r="H227" s="125"/>
      <c r="I227" s="125"/>
      <c r="J227" s="125"/>
      <c r="K227" s="125"/>
      <c r="L227" s="125"/>
      <c r="M227" s="125"/>
      <c r="N227" s="125"/>
      <c r="O227" s="125"/>
      <c r="P227" s="125"/>
      <c r="Q227" s="125"/>
      <c r="R227" s="125"/>
      <c r="S227" s="125"/>
      <c r="T227" s="125"/>
      <c r="U227" s="125"/>
      <c r="V227" s="125"/>
      <c r="W227" s="125"/>
      <c r="X227" s="125"/>
      <c r="Y227" s="125"/>
      <c r="Z227" s="125"/>
      <c r="AA227" s="125"/>
      <c r="AB227" s="4"/>
    </row>
    <row r="228" spans="1:28" s="10" customFormat="1" ht="18" customHeight="1" x14ac:dyDescent="0.4">
      <c r="A228" s="4"/>
      <c r="B228" s="687"/>
      <c r="C228" s="690"/>
      <c r="D228" s="675"/>
      <c r="E228" s="657"/>
      <c r="F228" s="562" t="s">
        <v>861</v>
      </c>
      <c r="G228" s="50">
        <v>19</v>
      </c>
      <c r="H228" s="125"/>
      <c r="I228" s="125"/>
      <c r="J228" s="125"/>
      <c r="K228" s="125"/>
      <c r="L228" s="125"/>
      <c r="M228" s="125"/>
      <c r="N228" s="125"/>
      <c r="O228" s="125"/>
      <c r="P228" s="125"/>
      <c r="Q228" s="125"/>
      <c r="R228" s="125"/>
      <c r="S228" s="125"/>
      <c r="T228" s="125"/>
      <c r="U228" s="125"/>
      <c r="V228" s="125"/>
      <c r="W228" s="125"/>
      <c r="X228" s="125"/>
      <c r="Y228" s="125"/>
      <c r="Z228" s="125"/>
      <c r="AA228" s="125"/>
      <c r="AB228" s="4"/>
    </row>
    <row r="229" spans="1:28" s="10" customFormat="1" ht="18" customHeight="1" x14ac:dyDescent="0.4">
      <c r="A229" s="4"/>
      <c r="B229" s="687"/>
      <c r="C229" s="690"/>
      <c r="D229" s="675"/>
      <c r="E229" s="657"/>
      <c r="F229" s="562" t="s">
        <v>862</v>
      </c>
      <c r="G229" s="50">
        <v>19</v>
      </c>
      <c r="H229" s="125"/>
      <c r="I229" s="125"/>
      <c r="J229" s="125"/>
      <c r="K229" s="125"/>
      <c r="L229" s="125"/>
      <c r="M229" s="125"/>
      <c r="N229" s="125"/>
      <c r="O229" s="125"/>
      <c r="P229" s="125"/>
      <c r="Q229" s="125"/>
      <c r="R229" s="125"/>
      <c r="S229" s="125"/>
      <c r="T229" s="125"/>
      <c r="U229" s="125"/>
      <c r="V229" s="125"/>
      <c r="W229" s="125"/>
      <c r="X229" s="125"/>
      <c r="Y229" s="125"/>
      <c r="Z229" s="125"/>
      <c r="AA229" s="125"/>
      <c r="AB229" s="4"/>
    </row>
    <row r="230" spans="1:28" s="10" customFormat="1" ht="18" customHeight="1" x14ac:dyDescent="0.4">
      <c r="A230" s="4"/>
      <c r="B230" s="687"/>
      <c r="C230" s="690"/>
      <c r="D230" s="675"/>
      <c r="E230" s="657"/>
      <c r="F230" s="562" t="s">
        <v>863</v>
      </c>
      <c r="G230" s="50">
        <v>19</v>
      </c>
      <c r="H230" s="125"/>
      <c r="I230" s="125"/>
      <c r="J230" s="125"/>
      <c r="K230" s="125"/>
      <c r="L230" s="125"/>
      <c r="M230" s="125"/>
      <c r="N230" s="125"/>
      <c r="O230" s="125"/>
      <c r="P230" s="125"/>
      <c r="Q230" s="125"/>
      <c r="R230" s="125"/>
      <c r="S230" s="125"/>
      <c r="T230" s="125"/>
      <c r="U230" s="125"/>
      <c r="V230" s="125"/>
      <c r="W230" s="125"/>
      <c r="X230" s="125"/>
      <c r="Y230" s="125"/>
      <c r="Z230" s="125"/>
      <c r="AA230" s="125"/>
      <c r="AB230" s="4"/>
    </row>
    <row r="231" spans="1:28" s="10" customFormat="1" ht="18" customHeight="1" x14ac:dyDescent="0.4">
      <c r="A231" s="4"/>
      <c r="B231" s="687"/>
      <c r="C231" s="690"/>
      <c r="D231" s="675"/>
      <c r="E231" s="657"/>
      <c r="F231" s="562" t="s">
        <v>864</v>
      </c>
      <c r="G231" s="50">
        <v>19</v>
      </c>
      <c r="H231" s="125"/>
      <c r="I231" s="125"/>
      <c r="J231" s="125"/>
      <c r="K231" s="125"/>
      <c r="L231" s="125"/>
      <c r="M231" s="125"/>
      <c r="N231" s="125"/>
      <c r="O231" s="125"/>
      <c r="P231" s="125"/>
      <c r="Q231" s="125"/>
      <c r="R231" s="125"/>
      <c r="S231" s="125"/>
      <c r="T231" s="125"/>
      <c r="U231" s="125"/>
      <c r="V231" s="125"/>
      <c r="W231" s="125"/>
      <c r="X231" s="125"/>
      <c r="Y231" s="125"/>
      <c r="Z231" s="125"/>
      <c r="AA231" s="125"/>
      <c r="AB231" s="4"/>
    </row>
    <row r="232" spans="1:28" s="10" customFormat="1" ht="18" customHeight="1" x14ac:dyDescent="0.4">
      <c r="A232" s="4"/>
      <c r="B232" s="687"/>
      <c r="C232" s="690"/>
      <c r="D232" s="675"/>
      <c r="E232" s="657"/>
      <c r="F232" s="562" t="s">
        <v>865</v>
      </c>
      <c r="G232" s="50">
        <v>19</v>
      </c>
      <c r="H232" s="125"/>
      <c r="I232" s="125"/>
      <c r="J232" s="125"/>
      <c r="K232" s="125"/>
      <c r="L232" s="125"/>
      <c r="M232" s="125"/>
      <c r="N232" s="125"/>
      <c r="O232" s="125"/>
      <c r="P232" s="125"/>
      <c r="Q232" s="125"/>
      <c r="R232" s="125"/>
      <c r="S232" s="125"/>
      <c r="T232" s="125"/>
      <c r="U232" s="125"/>
      <c r="V232" s="125"/>
      <c r="W232" s="125"/>
      <c r="X232" s="125"/>
      <c r="Y232" s="125"/>
      <c r="Z232" s="125"/>
      <c r="AA232" s="125"/>
      <c r="AB232" s="4"/>
    </row>
    <row r="233" spans="1:28" s="10" customFormat="1" ht="18" customHeight="1" x14ac:dyDescent="0.4">
      <c r="A233" s="4"/>
      <c r="B233" s="687"/>
      <c r="C233" s="690"/>
      <c r="D233" s="675"/>
      <c r="E233" s="657"/>
      <c r="F233" s="562" t="s">
        <v>866</v>
      </c>
      <c r="G233" s="50">
        <v>19</v>
      </c>
      <c r="H233" s="125"/>
      <c r="I233" s="125"/>
      <c r="J233" s="125"/>
      <c r="K233" s="125"/>
      <c r="L233" s="125"/>
      <c r="M233" s="125"/>
      <c r="N233" s="125"/>
      <c r="O233" s="125"/>
      <c r="P233" s="125"/>
      <c r="Q233" s="125"/>
      <c r="R233" s="125"/>
      <c r="S233" s="125"/>
      <c r="T233" s="125"/>
      <c r="U233" s="125"/>
      <c r="V233" s="125"/>
      <c r="W233" s="125"/>
      <c r="X233" s="125"/>
      <c r="Y233" s="125"/>
      <c r="Z233" s="125"/>
      <c r="AA233" s="125"/>
      <c r="AB233" s="4"/>
    </row>
    <row r="234" spans="1:28" s="10" customFormat="1" ht="18" customHeight="1" x14ac:dyDescent="0.4">
      <c r="A234" s="4"/>
      <c r="B234" s="687"/>
      <c r="C234" s="690"/>
      <c r="D234" s="675"/>
      <c r="E234" s="657"/>
      <c r="F234" s="562" t="s">
        <v>867</v>
      </c>
      <c r="G234" s="50">
        <v>19</v>
      </c>
      <c r="H234" s="125"/>
      <c r="I234" s="125"/>
      <c r="J234" s="125"/>
      <c r="K234" s="125"/>
      <c r="L234" s="125"/>
      <c r="M234" s="125"/>
      <c r="N234" s="125"/>
      <c r="O234" s="125"/>
      <c r="P234" s="125"/>
      <c r="Q234" s="125"/>
      <c r="R234" s="125"/>
      <c r="S234" s="125"/>
      <c r="T234" s="125"/>
      <c r="U234" s="125"/>
      <c r="V234" s="125"/>
      <c r="W234" s="125"/>
      <c r="X234" s="125"/>
      <c r="Y234" s="125"/>
      <c r="Z234" s="125"/>
      <c r="AA234" s="125"/>
      <c r="AB234" s="4"/>
    </row>
    <row r="235" spans="1:28" s="10" customFormat="1" ht="18" customHeight="1" x14ac:dyDescent="0.4">
      <c r="A235" s="4"/>
      <c r="B235" s="687"/>
      <c r="C235" s="690"/>
      <c r="D235" s="675"/>
      <c r="E235" s="657"/>
      <c r="F235" s="562" t="s">
        <v>868</v>
      </c>
      <c r="G235" s="50">
        <v>19</v>
      </c>
      <c r="H235" s="125"/>
      <c r="I235" s="125"/>
      <c r="J235" s="125"/>
      <c r="K235" s="125"/>
      <c r="L235" s="125"/>
      <c r="M235" s="125"/>
      <c r="N235" s="125"/>
      <c r="O235" s="125"/>
      <c r="P235" s="125"/>
      <c r="Q235" s="125"/>
      <c r="R235" s="125"/>
      <c r="S235" s="125"/>
      <c r="T235" s="125"/>
      <c r="U235" s="125"/>
      <c r="V235" s="125"/>
      <c r="W235" s="125"/>
      <c r="X235" s="125"/>
      <c r="Y235" s="125"/>
      <c r="Z235" s="125"/>
      <c r="AA235" s="125"/>
      <c r="AB235" s="4"/>
    </row>
    <row r="236" spans="1:28" s="10" customFormat="1" ht="18" customHeight="1" x14ac:dyDescent="0.4">
      <c r="A236" s="4"/>
      <c r="B236" s="687"/>
      <c r="C236" s="690"/>
      <c r="D236" s="675"/>
      <c r="E236" s="657"/>
      <c r="F236" s="562" t="s">
        <v>869</v>
      </c>
      <c r="G236" s="50">
        <v>19</v>
      </c>
      <c r="H236" s="125"/>
      <c r="I236" s="125"/>
      <c r="J236" s="125"/>
      <c r="K236" s="125"/>
      <c r="L236" s="125"/>
      <c r="M236" s="125"/>
      <c r="N236" s="125"/>
      <c r="O236" s="125"/>
      <c r="P236" s="125"/>
      <c r="Q236" s="125"/>
      <c r="R236" s="125"/>
      <c r="S236" s="125"/>
      <c r="T236" s="125"/>
      <c r="U236" s="125"/>
      <c r="V236" s="125"/>
      <c r="W236" s="125"/>
      <c r="X236" s="125"/>
      <c r="Y236" s="125"/>
      <c r="Z236" s="125"/>
      <c r="AA236" s="125"/>
      <c r="AB236" s="4"/>
    </row>
    <row r="237" spans="1:28" s="10" customFormat="1" ht="18" customHeight="1" x14ac:dyDescent="0.4">
      <c r="A237" s="4"/>
      <c r="B237" s="687"/>
      <c r="C237" s="690"/>
      <c r="D237" s="675"/>
      <c r="E237" s="657"/>
      <c r="F237" s="562" t="s">
        <v>870</v>
      </c>
      <c r="G237" s="50">
        <v>19</v>
      </c>
      <c r="H237" s="125"/>
      <c r="I237" s="125"/>
      <c r="J237" s="125"/>
      <c r="K237" s="125"/>
      <c r="L237" s="125"/>
      <c r="M237" s="125"/>
      <c r="N237" s="125"/>
      <c r="O237" s="125"/>
      <c r="P237" s="125"/>
      <c r="Q237" s="125"/>
      <c r="R237" s="125"/>
      <c r="S237" s="125"/>
      <c r="T237" s="125"/>
      <c r="U237" s="125"/>
      <c r="V237" s="125"/>
      <c r="W237" s="125"/>
      <c r="X237" s="125"/>
      <c r="Y237" s="125"/>
      <c r="Z237" s="125"/>
      <c r="AA237" s="125"/>
      <c r="AB237" s="4"/>
    </row>
    <row r="238" spans="1:28" s="10" customFormat="1" ht="18" customHeight="1" x14ac:dyDescent="0.4">
      <c r="A238" s="4"/>
      <c r="B238" s="687"/>
      <c r="C238" s="690"/>
      <c r="D238" s="675"/>
      <c r="E238" s="657"/>
      <c r="F238" s="562" t="s">
        <v>871</v>
      </c>
      <c r="G238" s="50">
        <v>19</v>
      </c>
      <c r="H238" s="125"/>
      <c r="I238" s="125"/>
      <c r="J238" s="125"/>
      <c r="K238" s="125"/>
      <c r="L238" s="125"/>
      <c r="M238" s="125"/>
      <c r="N238" s="125"/>
      <c r="O238" s="125"/>
      <c r="P238" s="125"/>
      <c r="Q238" s="125"/>
      <c r="R238" s="125"/>
      <c r="S238" s="125"/>
      <c r="T238" s="125"/>
      <c r="U238" s="125"/>
      <c r="V238" s="125"/>
      <c r="W238" s="125"/>
      <c r="X238" s="125"/>
      <c r="Y238" s="125"/>
      <c r="Z238" s="125"/>
      <c r="AA238" s="125"/>
      <c r="AB238" s="4"/>
    </row>
    <row r="239" spans="1:28" s="10" customFormat="1" ht="18" customHeight="1" x14ac:dyDescent="0.4">
      <c r="A239" s="4"/>
      <c r="B239" s="687"/>
      <c r="C239" s="690"/>
      <c r="D239" s="675"/>
      <c r="E239" s="657"/>
      <c r="F239" s="562" t="s">
        <v>872</v>
      </c>
      <c r="G239" s="50">
        <v>19</v>
      </c>
      <c r="H239" s="125"/>
      <c r="I239" s="125"/>
      <c r="J239" s="125"/>
      <c r="K239" s="125"/>
      <c r="L239" s="125"/>
      <c r="M239" s="125"/>
      <c r="N239" s="125"/>
      <c r="O239" s="125"/>
      <c r="P239" s="125"/>
      <c r="Q239" s="125"/>
      <c r="R239" s="125"/>
      <c r="S239" s="125"/>
      <c r="T239" s="125"/>
      <c r="U239" s="125"/>
      <c r="V239" s="125"/>
      <c r="W239" s="125"/>
      <c r="X239" s="125"/>
      <c r="Y239" s="125"/>
      <c r="Z239" s="125"/>
      <c r="AA239" s="125"/>
      <c r="AB239" s="4"/>
    </row>
    <row r="240" spans="1:28" s="10" customFormat="1" ht="18" customHeight="1" x14ac:dyDescent="0.4">
      <c r="A240" s="4"/>
      <c r="B240" s="687"/>
      <c r="C240" s="690"/>
      <c r="D240" s="675"/>
      <c r="E240" s="657"/>
      <c r="F240" s="562" t="s">
        <v>873</v>
      </c>
      <c r="G240" s="50">
        <v>19</v>
      </c>
      <c r="H240" s="125"/>
      <c r="I240" s="125"/>
      <c r="J240" s="125"/>
      <c r="K240" s="125"/>
      <c r="L240" s="125"/>
      <c r="M240" s="125"/>
      <c r="N240" s="125"/>
      <c r="O240" s="125"/>
      <c r="P240" s="125"/>
      <c r="Q240" s="125"/>
      <c r="R240" s="125"/>
      <c r="S240" s="125"/>
      <c r="T240" s="125"/>
      <c r="U240" s="125"/>
      <c r="V240" s="125"/>
      <c r="W240" s="125"/>
      <c r="X240" s="125"/>
      <c r="Y240" s="125"/>
      <c r="Z240" s="125"/>
      <c r="AA240" s="125"/>
      <c r="AB240" s="4"/>
    </row>
    <row r="241" spans="1:28" s="10" customFormat="1" ht="18" customHeight="1" x14ac:dyDescent="0.4">
      <c r="A241" s="4"/>
      <c r="B241" s="687"/>
      <c r="C241" s="690"/>
      <c r="D241" s="675"/>
      <c r="E241" s="657"/>
      <c r="F241" s="562" t="s">
        <v>228</v>
      </c>
      <c r="G241" s="50">
        <v>19</v>
      </c>
      <c r="H241" s="125"/>
      <c r="I241" s="125"/>
      <c r="J241" s="125"/>
      <c r="K241" s="125"/>
      <c r="L241" s="125"/>
      <c r="M241" s="125"/>
      <c r="N241" s="125"/>
      <c r="O241" s="125"/>
      <c r="P241" s="125"/>
      <c r="Q241" s="125"/>
      <c r="R241" s="125"/>
      <c r="S241" s="125"/>
      <c r="T241" s="125"/>
      <c r="U241" s="125"/>
      <c r="V241" s="125"/>
      <c r="W241" s="125"/>
      <c r="X241" s="125"/>
      <c r="Y241" s="125"/>
      <c r="Z241" s="125"/>
      <c r="AA241" s="125"/>
      <c r="AB241" s="4"/>
    </row>
    <row r="242" spans="1:28" s="10" customFormat="1" ht="18" customHeight="1" x14ac:dyDescent="0.4">
      <c r="A242" s="4"/>
      <c r="B242" s="687"/>
      <c r="C242" s="690"/>
      <c r="D242" s="675"/>
      <c r="E242" s="657"/>
      <c r="F242" s="562" t="s">
        <v>229</v>
      </c>
      <c r="G242" s="50">
        <v>19</v>
      </c>
      <c r="H242" s="125"/>
      <c r="I242" s="125"/>
      <c r="J242" s="125"/>
      <c r="K242" s="125"/>
      <c r="L242" s="125"/>
      <c r="M242" s="125"/>
      <c r="N242" s="125"/>
      <c r="O242" s="125"/>
      <c r="P242" s="125"/>
      <c r="Q242" s="125"/>
      <c r="R242" s="125"/>
      <c r="S242" s="125"/>
      <c r="T242" s="125"/>
      <c r="U242" s="125"/>
      <c r="V242" s="125"/>
      <c r="W242" s="125"/>
      <c r="X242" s="125"/>
      <c r="Y242" s="125"/>
      <c r="Z242" s="125"/>
      <c r="AA242" s="125"/>
      <c r="AB242" s="4"/>
    </row>
    <row r="243" spans="1:28" s="10" customFormat="1" ht="18" customHeight="1" x14ac:dyDescent="0.4">
      <c r="A243" s="4"/>
      <c r="B243" s="687"/>
      <c r="C243" s="690"/>
      <c r="D243" s="675"/>
      <c r="E243" s="657"/>
      <c r="F243" s="558" t="s">
        <v>874</v>
      </c>
      <c r="G243" s="50">
        <v>19</v>
      </c>
      <c r="H243" s="125"/>
      <c r="I243" s="125"/>
      <c r="J243" s="125"/>
      <c r="K243" s="125"/>
      <c r="L243" s="125"/>
      <c r="M243" s="125"/>
      <c r="N243" s="125"/>
      <c r="O243" s="125"/>
      <c r="P243" s="125"/>
      <c r="Q243" s="125"/>
      <c r="R243" s="125"/>
      <c r="S243" s="125"/>
      <c r="T243" s="125"/>
      <c r="U243" s="125"/>
      <c r="V243" s="125"/>
      <c r="W243" s="125"/>
      <c r="X243" s="125"/>
      <c r="Y243" s="125"/>
      <c r="Z243" s="125"/>
      <c r="AA243" s="125"/>
      <c r="AB243" s="4"/>
    </row>
    <row r="244" spans="1:28" s="10" customFormat="1" ht="18" customHeight="1" x14ac:dyDescent="0.4">
      <c r="A244" s="4"/>
      <c r="B244" s="687"/>
      <c r="C244" s="690"/>
      <c r="D244" s="675"/>
      <c r="E244" s="657"/>
      <c r="F244" s="558" t="s">
        <v>875</v>
      </c>
      <c r="G244" s="50">
        <v>19</v>
      </c>
      <c r="H244" s="125"/>
      <c r="I244" s="125"/>
      <c r="J244" s="125"/>
      <c r="K244" s="125"/>
      <c r="L244" s="125"/>
      <c r="M244" s="125"/>
      <c r="N244" s="125"/>
      <c r="O244" s="125"/>
      <c r="P244" s="125"/>
      <c r="Q244" s="125"/>
      <c r="R244" s="125"/>
      <c r="S244" s="125"/>
      <c r="T244" s="125"/>
      <c r="U244" s="125"/>
      <c r="V244" s="125"/>
      <c r="W244" s="125"/>
      <c r="X244" s="125"/>
      <c r="Y244" s="125"/>
      <c r="Z244" s="125"/>
      <c r="AA244" s="125"/>
      <c r="AB244" s="4"/>
    </row>
    <row r="245" spans="1:28" s="10" customFormat="1" ht="18" customHeight="1" x14ac:dyDescent="0.4">
      <c r="A245" s="4"/>
      <c r="B245" s="687"/>
      <c r="C245" s="690"/>
      <c r="D245" s="675"/>
      <c r="E245" s="657"/>
      <c r="F245" s="558" t="s">
        <v>876</v>
      </c>
      <c r="G245" s="50">
        <v>19</v>
      </c>
      <c r="H245" s="125"/>
      <c r="I245" s="125"/>
      <c r="J245" s="125"/>
      <c r="K245" s="125"/>
      <c r="L245" s="125"/>
      <c r="M245" s="125"/>
      <c r="N245" s="125"/>
      <c r="O245" s="125"/>
      <c r="P245" s="125"/>
      <c r="Q245" s="125"/>
      <c r="R245" s="125"/>
      <c r="S245" s="125"/>
      <c r="T245" s="125"/>
      <c r="U245" s="125"/>
      <c r="V245" s="125"/>
      <c r="W245" s="125"/>
      <c r="X245" s="125"/>
      <c r="Y245" s="125"/>
      <c r="Z245" s="125"/>
      <c r="AA245" s="125"/>
      <c r="AB245" s="4"/>
    </row>
    <row r="246" spans="1:28" s="10" customFormat="1" ht="18" customHeight="1" x14ac:dyDescent="0.4">
      <c r="A246" s="4"/>
      <c r="B246" s="687"/>
      <c r="C246" s="690"/>
      <c r="D246" s="675"/>
      <c r="E246" s="658"/>
      <c r="F246" s="558" t="s">
        <v>877</v>
      </c>
      <c r="G246" s="50">
        <v>19</v>
      </c>
      <c r="H246" s="125"/>
      <c r="I246" s="125"/>
      <c r="J246" s="125"/>
      <c r="K246" s="125"/>
      <c r="L246" s="125"/>
      <c r="M246" s="125"/>
      <c r="N246" s="125"/>
      <c r="O246" s="125"/>
      <c r="P246" s="125"/>
      <c r="Q246" s="125"/>
      <c r="R246" s="125"/>
      <c r="S246" s="125"/>
      <c r="T246" s="125"/>
      <c r="U246" s="125"/>
      <c r="V246" s="125"/>
      <c r="W246" s="125"/>
      <c r="X246" s="125"/>
      <c r="Y246" s="125"/>
      <c r="Z246" s="125"/>
      <c r="AA246" s="125"/>
      <c r="AB246" s="4"/>
    </row>
    <row r="247" spans="1:28" s="10" customFormat="1" ht="18" customHeight="1" x14ac:dyDescent="0.4">
      <c r="A247" s="4"/>
      <c r="B247" s="687"/>
      <c r="C247" s="690"/>
      <c r="D247" s="675"/>
      <c r="E247" s="656" t="s">
        <v>230</v>
      </c>
      <c r="F247" s="562" t="s">
        <v>231</v>
      </c>
      <c r="G247" s="50">
        <v>10</v>
      </c>
      <c r="H247" s="125"/>
      <c r="I247" s="125"/>
      <c r="J247" s="125"/>
      <c r="K247" s="125"/>
      <c r="L247" s="125"/>
      <c r="M247" s="125"/>
      <c r="N247" s="125"/>
      <c r="O247" s="125"/>
      <c r="P247" s="125"/>
      <c r="Q247" s="125"/>
      <c r="R247" s="125"/>
      <c r="S247" s="125"/>
      <c r="T247" s="125"/>
      <c r="U247" s="125"/>
      <c r="V247" s="125"/>
      <c r="W247" s="125"/>
      <c r="X247" s="125"/>
      <c r="Y247" s="125"/>
      <c r="Z247" s="125"/>
      <c r="AA247" s="125"/>
      <c r="AB247" s="4"/>
    </row>
    <row r="248" spans="1:28" s="10" customFormat="1" ht="18" customHeight="1" x14ac:dyDescent="0.4">
      <c r="A248" s="4"/>
      <c r="B248" s="687"/>
      <c r="C248" s="690"/>
      <c r="D248" s="675"/>
      <c r="E248" s="657"/>
      <c r="F248" s="562" t="s">
        <v>232</v>
      </c>
      <c r="G248" s="50">
        <v>10</v>
      </c>
      <c r="H248" s="125"/>
      <c r="I248" s="125"/>
      <c r="J248" s="125"/>
      <c r="K248" s="125"/>
      <c r="L248" s="125"/>
      <c r="M248" s="125"/>
      <c r="N248" s="125"/>
      <c r="O248" s="125"/>
      <c r="P248" s="125"/>
      <c r="Q248" s="125"/>
      <c r="R248" s="125"/>
      <c r="S248" s="125"/>
      <c r="T248" s="125"/>
      <c r="U248" s="125"/>
      <c r="V248" s="125"/>
      <c r="W248" s="125"/>
      <c r="X248" s="125"/>
      <c r="Y248" s="125"/>
      <c r="Z248" s="125"/>
      <c r="AA248" s="125"/>
      <c r="AB248" s="4"/>
    </row>
    <row r="249" spans="1:28" s="10" customFormat="1" ht="18" customHeight="1" x14ac:dyDescent="0.4">
      <c r="A249" s="4"/>
      <c r="B249" s="687"/>
      <c r="C249" s="690"/>
      <c r="D249" s="675"/>
      <c r="E249" s="657"/>
      <c r="F249" s="562" t="s">
        <v>233</v>
      </c>
      <c r="G249" s="50">
        <v>10</v>
      </c>
      <c r="H249" s="125"/>
      <c r="I249" s="125"/>
      <c r="J249" s="125"/>
      <c r="K249" s="125"/>
      <c r="L249" s="125"/>
      <c r="M249" s="125"/>
      <c r="N249" s="125"/>
      <c r="O249" s="125"/>
      <c r="P249" s="125"/>
      <c r="Q249" s="125"/>
      <c r="R249" s="125"/>
      <c r="S249" s="125"/>
      <c r="T249" s="125"/>
      <c r="U249" s="125"/>
      <c r="V249" s="125"/>
      <c r="W249" s="125"/>
      <c r="X249" s="125"/>
      <c r="Y249" s="125"/>
      <c r="Z249" s="125"/>
      <c r="AA249" s="125"/>
      <c r="AB249" s="4"/>
    </row>
    <row r="250" spans="1:28" s="10" customFormat="1" ht="18" customHeight="1" x14ac:dyDescent="0.4">
      <c r="A250" s="4"/>
      <c r="B250" s="687"/>
      <c r="C250" s="690"/>
      <c r="D250" s="675"/>
      <c r="E250" s="657"/>
      <c r="F250" s="562" t="s">
        <v>234</v>
      </c>
      <c r="G250" s="50">
        <v>10</v>
      </c>
      <c r="H250" s="125"/>
      <c r="I250" s="125"/>
      <c r="J250" s="125"/>
      <c r="K250" s="125"/>
      <c r="L250" s="125"/>
      <c r="M250" s="125"/>
      <c r="N250" s="125"/>
      <c r="O250" s="125"/>
      <c r="P250" s="125"/>
      <c r="Q250" s="125"/>
      <c r="R250" s="125"/>
      <c r="S250" s="125"/>
      <c r="T250" s="125"/>
      <c r="U250" s="125"/>
      <c r="V250" s="125"/>
      <c r="W250" s="125"/>
      <c r="X250" s="125"/>
      <c r="Y250" s="125"/>
      <c r="Z250" s="125"/>
      <c r="AA250" s="125"/>
      <c r="AB250" s="4"/>
    </row>
    <row r="251" spans="1:28" s="10" customFormat="1" ht="18" customHeight="1" x14ac:dyDescent="0.4">
      <c r="A251" s="4"/>
      <c r="B251" s="687"/>
      <c r="C251" s="690"/>
      <c r="D251" s="675"/>
      <c r="E251" s="657"/>
      <c r="F251" s="562" t="s">
        <v>235</v>
      </c>
      <c r="G251" s="50">
        <v>10</v>
      </c>
      <c r="H251" s="125"/>
      <c r="I251" s="125"/>
      <c r="J251" s="125"/>
      <c r="K251" s="125"/>
      <c r="L251" s="125"/>
      <c r="M251" s="125"/>
      <c r="N251" s="125"/>
      <c r="O251" s="125"/>
      <c r="P251" s="125"/>
      <c r="Q251" s="125"/>
      <c r="R251" s="125"/>
      <c r="S251" s="125"/>
      <c r="T251" s="125"/>
      <c r="U251" s="125"/>
      <c r="V251" s="125"/>
      <c r="W251" s="125"/>
      <c r="X251" s="125"/>
      <c r="Y251" s="125"/>
      <c r="Z251" s="125"/>
      <c r="AA251" s="125"/>
      <c r="AB251" s="4"/>
    </row>
    <row r="252" spans="1:28" s="10" customFormat="1" ht="18" customHeight="1" x14ac:dyDescent="0.4">
      <c r="A252" s="4"/>
      <c r="B252" s="687"/>
      <c r="C252" s="690"/>
      <c r="D252" s="675"/>
      <c r="E252" s="657"/>
      <c r="F252" s="562" t="s">
        <v>236</v>
      </c>
      <c r="G252" s="50">
        <v>10</v>
      </c>
      <c r="H252" s="125"/>
      <c r="I252" s="125"/>
      <c r="J252" s="125"/>
      <c r="K252" s="125"/>
      <c r="L252" s="125"/>
      <c r="M252" s="125"/>
      <c r="N252" s="125"/>
      <c r="O252" s="125"/>
      <c r="P252" s="125"/>
      <c r="Q252" s="125"/>
      <c r="R252" s="125"/>
      <c r="S252" s="125"/>
      <c r="T252" s="125"/>
      <c r="U252" s="125"/>
      <c r="V252" s="125"/>
      <c r="W252" s="125"/>
      <c r="X252" s="125"/>
      <c r="Y252" s="125"/>
      <c r="Z252" s="125"/>
      <c r="AA252" s="125"/>
      <c r="AB252" s="4"/>
    </row>
    <row r="253" spans="1:28" s="10" customFormat="1" ht="18" customHeight="1" x14ac:dyDescent="0.4">
      <c r="A253" s="4"/>
      <c r="B253" s="687"/>
      <c r="C253" s="690"/>
      <c r="D253" s="675"/>
      <c r="E253" s="657"/>
      <c r="F253" s="562" t="s">
        <v>237</v>
      </c>
      <c r="G253" s="50">
        <v>10</v>
      </c>
      <c r="H253" s="125"/>
      <c r="I253" s="125"/>
      <c r="J253" s="125"/>
      <c r="K253" s="125"/>
      <c r="L253" s="125"/>
      <c r="M253" s="125"/>
      <c r="N253" s="125"/>
      <c r="O253" s="125"/>
      <c r="P253" s="125"/>
      <c r="Q253" s="125"/>
      <c r="R253" s="125"/>
      <c r="S253" s="125"/>
      <c r="T253" s="125"/>
      <c r="U253" s="125"/>
      <c r="V253" s="125"/>
      <c r="W253" s="125"/>
      <c r="X253" s="125"/>
      <c r="Y253" s="125"/>
      <c r="Z253" s="125"/>
      <c r="AA253" s="125"/>
      <c r="AB253" s="4"/>
    </row>
    <row r="254" spans="1:28" s="10" customFormat="1" ht="18" customHeight="1" x14ac:dyDescent="0.4">
      <c r="A254" s="4"/>
      <c r="B254" s="687"/>
      <c r="C254" s="690"/>
      <c r="D254" s="675"/>
      <c r="E254" s="657"/>
      <c r="F254" s="562" t="s">
        <v>238</v>
      </c>
      <c r="G254" s="50">
        <v>10</v>
      </c>
      <c r="H254" s="125"/>
      <c r="I254" s="125"/>
      <c r="J254" s="125"/>
      <c r="K254" s="125"/>
      <c r="L254" s="125"/>
      <c r="M254" s="125"/>
      <c r="N254" s="125"/>
      <c r="O254" s="125"/>
      <c r="P254" s="125"/>
      <c r="Q254" s="125"/>
      <c r="R254" s="125"/>
      <c r="S254" s="125"/>
      <c r="T254" s="125"/>
      <c r="U254" s="125"/>
      <c r="V254" s="125"/>
      <c r="W254" s="125"/>
      <c r="X254" s="125"/>
      <c r="Y254" s="125"/>
      <c r="Z254" s="125"/>
      <c r="AA254" s="125"/>
      <c r="AB254" s="4"/>
    </row>
    <row r="255" spans="1:28" s="10" customFormat="1" ht="18" customHeight="1" x14ac:dyDescent="0.4">
      <c r="A255" s="4"/>
      <c r="B255" s="687"/>
      <c r="C255" s="690"/>
      <c r="D255" s="675"/>
      <c r="E255" s="657"/>
      <c r="F255" s="562" t="s">
        <v>239</v>
      </c>
      <c r="G255" s="50">
        <v>10</v>
      </c>
      <c r="H255" s="125"/>
      <c r="I255" s="125"/>
      <c r="J255" s="125"/>
      <c r="K255" s="125"/>
      <c r="L255" s="125"/>
      <c r="M255" s="125"/>
      <c r="N255" s="125"/>
      <c r="O255" s="125"/>
      <c r="P255" s="125"/>
      <c r="Q255" s="125"/>
      <c r="R255" s="125"/>
      <c r="S255" s="125"/>
      <c r="T255" s="125"/>
      <c r="U255" s="125"/>
      <c r="V255" s="125"/>
      <c r="W255" s="125"/>
      <c r="X255" s="125"/>
      <c r="Y255" s="125"/>
      <c r="Z255" s="125"/>
      <c r="AA255" s="125"/>
      <c r="AB255" s="4"/>
    </row>
    <row r="256" spans="1:28" s="10" customFormat="1" ht="18" customHeight="1" x14ac:dyDescent="0.4">
      <c r="A256" s="4"/>
      <c r="B256" s="687"/>
      <c r="C256" s="690"/>
      <c r="D256" s="676"/>
      <c r="E256" s="658"/>
      <c r="F256" s="562" t="s">
        <v>240</v>
      </c>
      <c r="G256" s="50">
        <v>10</v>
      </c>
      <c r="H256" s="125"/>
      <c r="I256" s="125"/>
      <c r="J256" s="125"/>
      <c r="K256" s="125"/>
      <c r="L256" s="125"/>
      <c r="M256" s="125"/>
      <c r="N256" s="125"/>
      <c r="O256" s="125"/>
      <c r="P256" s="125"/>
      <c r="Q256" s="125"/>
      <c r="R256" s="125"/>
      <c r="S256" s="125"/>
      <c r="T256" s="125"/>
      <c r="U256" s="125"/>
      <c r="V256" s="125"/>
      <c r="W256" s="125"/>
      <c r="X256" s="125"/>
      <c r="Y256" s="125"/>
      <c r="Z256" s="125"/>
      <c r="AA256" s="125"/>
      <c r="AB256" s="4"/>
    </row>
    <row r="257" spans="1:28" s="10" customFormat="1" ht="18" customHeight="1" x14ac:dyDescent="0.4">
      <c r="A257" s="4"/>
      <c r="B257" s="687"/>
      <c r="C257" s="690"/>
      <c r="D257" s="671" t="s">
        <v>26</v>
      </c>
      <c r="E257" s="677" t="s">
        <v>241</v>
      </c>
      <c r="F257" s="563" t="s">
        <v>878</v>
      </c>
      <c r="G257" s="50">
        <v>17</v>
      </c>
      <c r="H257" s="125"/>
      <c r="I257" s="125"/>
      <c r="J257" s="125"/>
      <c r="K257" s="125"/>
      <c r="L257" s="125"/>
      <c r="M257" s="125"/>
      <c r="N257" s="125"/>
      <c r="O257" s="125"/>
      <c r="P257" s="125"/>
      <c r="Q257" s="125"/>
      <c r="R257" s="125"/>
      <c r="S257" s="125"/>
      <c r="T257" s="125"/>
      <c r="U257" s="125"/>
      <c r="V257" s="125"/>
      <c r="W257" s="125"/>
      <c r="X257" s="125"/>
      <c r="Y257" s="125"/>
      <c r="Z257" s="125"/>
      <c r="AA257" s="125"/>
      <c r="AB257" s="4"/>
    </row>
    <row r="258" spans="1:28" s="10" customFormat="1" ht="18" customHeight="1" x14ac:dyDescent="0.4">
      <c r="A258" s="4"/>
      <c r="B258" s="687"/>
      <c r="C258" s="690"/>
      <c r="D258" s="672"/>
      <c r="E258" s="678"/>
      <c r="F258" s="563" t="s">
        <v>879</v>
      </c>
      <c r="G258" s="50">
        <v>17</v>
      </c>
      <c r="H258" s="125"/>
      <c r="I258" s="125"/>
      <c r="J258" s="125"/>
      <c r="K258" s="125"/>
      <c r="L258" s="125"/>
      <c r="M258" s="125"/>
      <c r="N258" s="125"/>
      <c r="O258" s="125"/>
      <c r="P258" s="125"/>
      <c r="Q258" s="125"/>
      <c r="R258" s="125"/>
      <c r="S258" s="125"/>
      <c r="T258" s="125"/>
      <c r="U258" s="125"/>
      <c r="V258" s="125"/>
      <c r="W258" s="125"/>
      <c r="X258" s="125"/>
      <c r="Y258" s="125"/>
      <c r="Z258" s="125"/>
      <c r="AA258" s="125"/>
      <c r="AB258" s="4"/>
    </row>
    <row r="259" spans="1:28" s="10" customFormat="1" ht="18" customHeight="1" x14ac:dyDescent="0.4">
      <c r="A259" s="4"/>
      <c r="B259" s="687"/>
      <c r="C259" s="690"/>
      <c r="D259" s="672"/>
      <c r="E259" s="678"/>
      <c r="F259" s="563" t="s">
        <v>242</v>
      </c>
      <c r="G259" s="50">
        <v>17</v>
      </c>
      <c r="H259" s="125"/>
      <c r="I259" s="125"/>
      <c r="J259" s="125"/>
      <c r="K259" s="125"/>
      <c r="L259" s="125"/>
      <c r="M259" s="125"/>
      <c r="N259" s="125"/>
      <c r="O259" s="125"/>
      <c r="P259" s="125"/>
      <c r="Q259" s="125"/>
      <c r="R259" s="125"/>
      <c r="S259" s="125"/>
      <c r="T259" s="125"/>
      <c r="U259" s="125"/>
      <c r="V259" s="125"/>
      <c r="W259" s="125"/>
      <c r="X259" s="125"/>
      <c r="Y259" s="125"/>
      <c r="Z259" s="125"/>
      <c r="AA259" s="125"/>
      <c r="AB259" s="4"/>
    </row>
    <row r="260" spans="1:28" s="10" customFormat="1" ht="18" customHeight="1" x14ac:dyDescent="0.4">
      <c r="A260" s="4"/>
      <c r="B260" s="687"/>
      <c r="C260" s="690"/>
      <c r="D260" s="672"/>
      <c r="E260" s="678"/>
      <c r="F260" s="563" t="s">
        <v>243</v>
      </c>
      <c r="G260" s="50">
        <v>17</v>
      </c>
      <c r="H260" s="125"/>
      <c r="I260" s="125"/>
      <c r="J260" s="125"/>
      <c r="K260" s="125"/>
      <c r="L260" s="125"/>
      <c r="M260" s="125"/>
      <c r="N260" s="125"/>
      <c r="O260" s="125"/>
      <c r="P260" s="125"/>
      <c r="Q260" s="125"/>
      <c r="R260" s="125"/>
      <c r="S260" s="125"/>
      <c r="T260" s="125"/>
      <c r="U260" s="125"/>
      <c r="V260" s="125"/>
      <c r="W260" s="125"/>
      <c r="X260" s="125"/>
      <c r="Y260" s="125"/>
      <c r="Z260" s="125"/>
      <c r="AA260" s="125"/>
      <c r="AB260" s="4"/>
    </row>
    <row r="261" spans="1:28" s="10" customFormat="1" ht="18" customHeight="1" x14ac:dyDescent="0.4">
      <c r="A261" s="4"/>
      <c r="B261" s="687"/>
      <c r="C261" s="690"/>
      <c r="D261" s="672"/>
      <c r="E261" s="678"/>
      <c r="F261" s="563" t="s">
        <v>244</v>
      </c>
      <c r="G261" s="50">
        <v>17</v>
      </c>
      <c r="H261" s="125"/>
      <c r="I261" s="125"/>
      <c r="J261" s="125"/>
      <c r="K261" s="125"/>
      <c r="L261" s="125"/>
      <c r="M261" s="125"/>
      <c r="N261" s="125"/>
      <c r="O261" s="125"/>
      <c r="P261" s="125"/>
      <c r="Q261" s="125"/>
      <c r="R261" s="125"/>
      <c r="S261" s="125"/>
      <c r="T261" s="125"/>
      <c r="U261" s="125"/>
      <c r="V261" s="125"/>
      <c r="W261" s="125"/>
      <c r="X261" s="125"/>
      <c r="Y261" s="125"/>
      <c r="Z261" s="125"/>
      <c r="AA261" s="125"/>
      <c r="AB261" s="4"/>
    </row>
    <row r="262" spans="1:28" s="10" customFormat="1" ht="18" customHeight="1" x14ac:dyDescent="0.4">
      <c r="A262" s="4"/>
      <c r="B262" s="687"/>
      <c r="C262" s="690"/>
      <c r="D262" s="672"/>
      <c r="E262" s="678"/>
      <c r="F262" s="563" t="s">
        <v>880</v>
      </c>
      <c r="G262" s="50">
        <v>17</v>
      </c>
      <c r="H262" s="125"/>
      <c r="I262" s="125"/>
      <c r="J262" s="125"/>
      <c r="K262" s="125"/>
      <c r="L262" s="125"/>
      <c r="M262" s="125"/>
      <c r="N262" s="125"/>
      <c r="O262" s="125"/>
      <c r="P262" s="125"/>
      <c r="Q262" s="125"/>
      <c r="R262" s="125"/>
      <c r="S262" s="125"/>
      <c r="T262" s="125"/>
      <c r="U262" s="125"/>
      <c r="V262" s="125"/>
      <c r="W262" s="125"/>
      <c r="X262" s="125"/>
      <c r="Y262" s="125"/>
      <c r="Z262" s="125"/>
      <c r="AA262" s="125"/>
      <c r="AB262" s="4"/>
    </row>
    <row r="263" spans="1:28" s="10" customFormat="1" ht="18" customHeight="1" x14ac:dyDescent="0.4">
      <c r="A263" s="4"/>
      <c r="B263" s="687"/>
      <c r="C263" s="690"/>
      <c r="D263" s="672"/>
      <c r="E263" s="678"/>
      <c r="F263" s="563" t="s">
        <v>881</v>
      </c>
      <c r="G263" s="50">
        <v>17</v>
      </c>
      <c r="H263" s="125"/>
      <c r="I263" s="125"/>
      <c r="J263" s="125"/>
      <c r="K263" s="125"/>
      <c r="L263" s="125"/>
      <c r="M263" s="125"/>
      <c r="N263" s="125"/>
      <c r="O263" s="125"/>
      <c r="P263" s="125"/>
      <c r="Q263" s="125"/>
      <c r="R263" s="125"/>
      <c r="S263" s="125"/>
      <c r="T263" s="125"/>
      <c r="U263" s="125"/>
      <c r="V263" s="125"/>
      <c r="W263" s="125"/>
      <c r="X263" s="125"/>
      <c r="Y263" s="125"/>
      <c r="Z263" s="125"/>
      <c r="AA263" s="125"/>
      <c r="AB263" s="4"/>
    </row>
    <row r="264" spans="1:28" s="10" customFormat="1" ht="18" customHeight="1" x14ac:dyDescent="0.4">
      <c r="A264" s="4"/>
      <c r="B264" s="687"/>
      <c r="C264" s="690"/>
      <c r="D264" s="672"/>
      <c r="E264" s="678"/>
      <c r="F264" s="563" t="s">
        <v>245</v>
      </c>
      <c r="G264" s="50">
        <v>17</v>
      </c>
      <c r="H264" s="125"/>
      <c r="I264" s="125"/>
      <c r="J264" s="125"/>
      <c r="K264" s="125"/>
      <c r="L264" s="125"/>
      <c r="M264" s="125"/>
      <c r="N264" s="125"/>
      <c r="O264" s="125"/>
      <c r="P264" s="125"/>
      <c r="Q264" s="125"/>
      <c r="R264" s="125"/>
      <c r="S264" s="125"/>
      <c r="T264" s="125"/>
      <c r="U264" s="125"/>
      <c r="V264" s="125"/>
      <c r="W264" s="125"/>
      <c r="X264" s="125"/>
      <c r="Y264" s="125"/>
      <c r="Z264" s="125"/>
      <c r="AA264" s="125"/>
      <c r="AB264" s="4"/>
    </row>
    <row r="265" spans="1:28" s="10" customFormat="1" ht="18" customHeight="1" x14ac:dyDescent="0.4">
      <c r="A265" s="4"/>
      <c r="B265" s="687"/>
      <c r="C265" s="690"/>
      <c r="D265" s="672"/>
      <c r="E265" s="678"/>
      <c r="F265" s="563" t="s">
        <v>246</v>
      </c>
      <c r="G265" s="50">
        <v>17</v>
      </c>
      <c r="H265" s="125"/>
      <c r="I265" s="125"/>
      <c r="J265" s="125"/>
      <c r="K265" s="125"/>
      <c r="L265" s="125"/>
      <c r="M265" s="125"/>
      <c r="N265" s="125"/>
      <c r="O265" s="125"/>
      <c r="P265" s="125"/>
      <c r="Q265" s="125"/>
      <c r="R265" s="125"/>
      <c r="S265" s="125"/>
      <c r="T265" s="125"/>
      <c r="U265" s="125"/>
      <c r="V265" s="125"/>
      <c r="W265" s="125"/>
      <c r="X265" s="125"/>
      <c r="Y265" s="125"/>
      <c r="Z265" s="125"/>
      <c r="AA265" s="125"/>
      <c r="AB265" s="4"/>
    </row>
    <row r="266" spans="1:28" s="10" customFormat="1" ht="18" customHeight="1" x14ac:dyDescent="0.4">
      <c r="A266" s="4"/>
      <c r="B266" s="687"/>
      <c r="C266" s="690"/>
      <c r="D266" s="672"/>
      <c r="E266" s="678"/>
      <c r="F266" s="563" t="s">
        <v>247</v>
      </c>
      <c r="G266" s="50">
        <v>17</v>
      </c>
      <c r="H266" s="125"/>
      <c r="I266" s="125"/>
      <c r="J266" s="125"/>
      <c r="K266" s="125"/>
      <c r="L266" s="125"/>
      <c r="M266" s="125"/>
      <c r="N266" s="125"/>
      <c r="O266" s="125"/>
      <c r="P266" s="125"/>
      <c r="Q266" s="125"/>
      <c r="R266" s="125"/>
      <c r="S266" s="125"/>
      <c r="T266" s="125"/>
      <c r="U266" s="125"/>
      <c r="V266" s="125"/>
      <c r="W266" s="125"/>
      <c r="X266" s="125"/>
      <c r="Y266" s="125"/>
      <c r="Z266" s="125"/>
      <c r="AA266" s="125"/>
      <c r="AB266" s="4"/>
    </row>
    <row r="267" spans="1:28" s="10" customFormat="1" ht="18" customHeight="1" x14ac:dyDescent="0.4">
      <c r="A267" s="4"/>
      <c r="B267" s="688"/>
      <c r="C267" s="691"/>
      <c r="D267" s="673"/>
      <c r="E267" s="679"/>
      <c r="F267" s="558" t="s">
        <v>248</v>
      </c>
      <c r="G267" s="50">
        <v>15</v>
      </c>
      <c r="H267" s="125"/>
      <c r="I267" s="125"/>
      <c r="J267" s="125"/>
      <c r="K267" s="125"/>
      <c r="L267" s="125"/>
      <c r="M267" s="125"/>
      <c r="N267" s="125"/>
      <c r="O267" s="125"/>
      <c r="P267" s="125"/>
      <c r="Q267" s="125"/>
      <c r="R267" s="125"/>
      <c r="S267" s="125"/>
      <c r="T267" s="125"/>
      <c r="U267" s="125"/>
      <c r="V267" s="125"/>
      <c r="W267" s="125"/>
      <c r="X267" s="125"/>
      <c r="Y267" s="125"/>
      <c r="Z267" s="125"/>
      <c r="AA267" s="125"/>
      <c r="AB267" s="4"/>
    </row>
    <row r="268" spans="1:28" s="10" customFormat="1" ht="18" customHeight="1" x14ac:dyDescent="0.4">
      <c r="A268" s="4"/>
      <c r="B268" s="686">
        <v>5</v>
      </c>
      <c r="C268" s="689" t="s">
        <v>24</v>
      </c>
      <c r="D268" s="671" t="s">
        <v>26</v>
      </c>
      <c r="E268" s="656" t="s">
        <v>249</v>
      </c>
      <c r="F268" s="562" t="s">
        <v>250</v>
      </c>
      <c r="G268" s="315">
        <v>17</v>
      </c>
      <c r="H268" s="125"/>
      <c r="I268" s="125"/>
      <c r="J268" s="125"/>
      <c r="K268" s="125"/>
      <c r="L268" s="125"/>
      <c r="M268" s="125"/>
      <c r="N268" s="125"/>
      <c r="O268" s="125"/>
      <c r="P268" s="125"/>
      <c r="Q268" s="125"/>
      <c r="R268" s="125"/>
      <c r="S268" s="125"/>
      <c r="T268" s="125"/>
      <c r="U268" s="125"/>
      <c r="V268" s="125"/>
      <c r="W268" s="125"/>
      <c r="X268" s="125"/>
      <c r="Y268" s="125"/>
      <c r="Z268" s="125"/>
      <c r="AA268" s="125"/>
      <c r="AB268" s="4"/>
    </row>
    <row r="269" spans="1:28" s="10" customFormat="1" ht="18" customHeight="1" x14ac:dyDescent="0.4">
      <c r="A269" s="4"/>
      <c r="B269" s="687"/>
      <c r="C269" s="690"/>
      <c r="D269" s="672"/>
      <c r="E269" s="657"/>
      <c r="F269" s="562" t="s">
        <v>251</v>
      </c>
      <c r="G269" s="315">
        <v>17</v>
      </c>
      <c r="H269" s="125"/>
      <c r="I269" s="125"/>
      <c r="J269" s="125"/>
      <c r="K269" s="125"/>
      <c r="L269" s="125"/>
      <c r="M269" s="125"/>
      <c r="N269" s="125"/>
      <c r="O269" s="125"/>
      <c r="P269" s="125"/>
      <c r="Q269" s="125"/>
      <c r="R269" s="125"/>
      <c r="S269" s="125"/>
      <c r="T269" s="125"/>
      <c r="U269" s="125"/>
      <c r="V269" s="125"/>
      <c r="W269" s="125"/>
      <c r="X269" s="125"/>
      <c r="Y269" s="125"/>
      <c r="Z269" s="125"/>
      <c r="AA269" s="125"/>
      <c r="AB269" s="4"/>
    </row>
    <row r="270" spans="1:28" s="10" customFormat="1" ht="18" customHeight="1" x14ac:dyDescent="0.4">
      <c r="A270" s="4"/>
      <c r="B270" s="687"/>
      <c r="C270" s="690"/>
      <c r="D270" s="672"/>
      <c r="E270" s="657"/>
      <c r="F270" s="562" t="s">
        <v>252</v>
      </c>
      <c r="G270" s="315">
        <v>17</v>
      </c>
      <c r="H270" s="125"/>
      <c r="I270" s="125"/>
      <c r="J270" s="125"/>
      <c r="K270" s="125"/>
      <c r="L270" s="125"/>
      <c r="M270" s="125"/>
      <c r="N270" s="125"/>
      <c r="O270" s="125"/>
      <c r="P270" s="125"/>
      <c r="Q270" s="125"/>
      <c r="R270" s="125"/>
      <c r="S270" s="125"/>
      <c r="T270" s="125"/>
      <c r="U270" s="125"/>
      <c r="V270" s="125"/>
      <c r="W270" s="125"/>
      <c r="X270" s="125"/>
      <c r="Y270" s="125"/>
      <c r="Z270" s="125"/>
      <c r="AA270" s="125"/>
      <c r="AB270" s="4"/>
    </row>
    <row r="271" spans="1:28" s="10" customFormat="1" ht="18" customHeight="1" x14ac:dyDescent="0.4">
      <c r="A271" s="4"/>
      <c r="B271" s="687"/>
      <c r="C271" s="690"/>
      <c r="D271" s="672"/>
      <c r="E271" s="657"/>
      <c r="F271" s="562" t="s">
        <v>882</v>
      </c>
      <c r="G271" s="315">
        <v>17</v>
      </c>
      <c r="H271" s="125"/>
      <c r="I271" s="125"/>
      <c r="J271" s="125"/>
      <c r="K271" s="125"/>
      <c r="L271" s="125"/>
      <c r="M271" s="125"/>
      <c r="N271" s="125"/>
      <c r="O271" s="125"/>
      <c r="P271" s="125"/>
      <c r="Q271" s="125"/>
      <c r="R271" s="125"/>
      <c r="S271" s="125"/>
      <c r="T271" s="125"/>
      <c r="U271" s="125"/>
      <c r="V271" s="125"/>
      <c r="W271" s="125"/>
      <c r="X271" s="125"/>
      <c r="Y271" s="125"/>
      <c r="Z271" s="125"/>
      <c r="AA271" s="125"/>
      <c r="AB271" s="4"/>
    </row>
    <row r="272" spans="1:28" s="10" customFormat="1" ht="18" customHeight="1" x14ac:dyDescent="0.4">
      <c r="A272" s="4"/>
      <c r="B272" s="687"/>
      <c r="C272" s="690"/>
      <c r="D272" s="672"/>
      <c r="E272" s="657"/>
      <c r="F272" s="562" t="s">
        <v>883</v>
      </c>
      <c r="G272" s="315">
        <v>17</v>
      </c>
      <c r="H272" s="125"/>
      <c r="I272" s="125"/>
      <c r="J272" s="125"/>
      <c r="K272" s="125"/>
      <c r="L272" s="125"/>
      <c r="M272" s="125"/>
      <c r="N272" s="125"/>
      <c r="O272" s="125"/>
      <c r="P272" s="125"/>
      <c r="Q272" s="125"/>
      <c r="R272" s="125"/>
      <c r="S272" s="125"/>
      <c r="T272" s="125"/>
      <c r="U272" s="125"/>
      <c r="V272" s="125"/>
      <c r="W272" s="125"/>
      <c r="X272" s="125"/>
      <c r="Y272" s="125"/>
      <c r="Z272" s="125"/>
      <c r="AA272" s="125"/>
      <c r="AB272" s="4"/>
    </row>
    <row r="273" spans="1:28" s="10" customFormat="1" ht="18" customHeight="1" x14ac:dyDescent="0.4">
      <c r="A273" s="4"/>
      <c r="B273" s="687"/>
      <c r="C273" s="690"/>
      <c r="D273" s="672"/>
      <c r="E273" s="657"/>
      <c r="F273" s="562" t="s">
        <v>253</v>
      </c>
      <c r="G273" s="315">
        <v>17</v>
      </c>
      <c r="H273" s="125"/>
      <c r="I273" s="125"/>
      <c r="J273" s="125"/>
      <c r="K273" s="125"/>
      <c r="L273" s="125"/>
      <c r="M273" s="125"/>
      <c r="N273" s="125"/>
      <c r="O273" s="125"/>
      <c r="P273" s="125"/>
      <c r="Q273" s="125"/>
      <c r="R273" s="125"/>
      <c r="S273" s="125"/>
      <c r="T273" s="125"/>
      <c r="U273" s="125"/>
      <c r="V273" s="125"/>
      <c r="W273" s="125"/>
      <c r="X273" s="125"/>
      <c r="Y273" s="125"/>
      <c r="Z273" s="125"/>
      <c r="AA273" s="125"/>
      <c r="AB273" s="4"/>
    </row>
    <row r="274" spans="1:28" s="10" customFormat="1" ht="18" customHeight="1" x14ac:dyDescent="0.4">
      <c r="A274" s="4"/>
      <c r="B274" s="687"/>
      <c r="C274" s="690"/>
      <c r="D274" s="672"/>
      <c r="E274" s="657"/>
      <c r="F274" s="562" t="s">
        <v>884</v>
      </c>
      <c r="G274" s="315">
        <v>17</v>
      </c>
      <c r="H274" s="125"/>
      <c r="I274" s="125"/>
      <c r="J274" s="125"/>
      <c r="K274" s="125"/>
      <c r="L274" s="125"/>
      <c r="M274" s="125"/>
      <c r="N274" s="125"/>
      <c r="O274" s="125"/>
      <c r="P274" s="125"/>
      <c r="Q274" s="125"/>
      <c r="R274" s="125"/>
      <c r="S274" s="125"/>
      <c r="T274" s="125"/>
      <c r="U274" s="125"/>
      <c r="V274" s="125"/>
      <c r="W274" s="125"/>
      <c r="X274" s="125"/>
      <c r="Y274" s="125"/>
      <c r="Z274" s="125"/>
      <c r="AA274" s="125"/>
      <c r="AB274" s="4"/>
    </row>
    <row r="275" spans="1:28" s="10" customFormat="1" ht="18" customHeight="1" x14ac:dyDescent="0.4">
      <c r="A275" s="4"/>
      <c r="B275" s="687"/>
      <c r="C275" s="690"/>
      <c r="D275" s="672"/>
      <c r="E275" s="657"/>
      <c r="F275" s="562" t="s">
        <v>885</v>
      </c>
      <c r="G275" s="315">
        <v>17</v>
      </c>
      <c r="H275" s="125"/>
      <c r="I275" s="125"/>
      <c r="J275" s="125"/>
      <c r="K275" s="125"/>
      <c r="L275" s="125"/>
      <c r="M275" s="125"/>
      <c r="N275" s="125"/>
      <c r="O275" s="125"/>
      <c r="P275" s="125"/>
      <c r="Q275" s="125"/>
      <c r="R275" s="125"/>
      <c r="S275" s="125"/>
      <c r="T275" s="125"/>
      <c r="U275" s="125"/>
      <c r="V275" s="125"/>
      <c r="W275" s="125"/>
      <c r="X275" s="125"/>
      <c r="Y275" s="125"/>
      <c r="Z275" s="125"/>
      <c r="AA275" s="125"/>
      <c r="AB275" s="4"/>
    </row>
    <row r="276" spans="1:28" s="10" customFormat="1" ht="18" customHeight="1" x14ac:dyDescent="0.4">
      <c r="A276" s="4"/>
      <c r="B276" s="687"/>
      <c r="C276" s="690"/>
      <c r="D276" s="672"/>
      <c r="E276" s="657"/>
      <c r="F276" s="562" t="s">
        <v>886</v>
      </c>
      <c r="G276" s="315">
        <v>17</v>
      </c>
      <c r="H276" s="125"/>
      <c r="I276" s="125"/>
      <c r="J276" s="125"/>
      <c r="K276" s="125"/>
      <c r="L276" s="125"/>
      <c r="M276" s="125"/>
      <c r="N276" s="125"/>
      <c r="O276" s="125"/>
      <c r="P276" s="125"/>
      <c r="Q276" s="125"/>
      <c r="R276" s="125"/>
      <c r="S276" s="125"/>
      <c r="T276" s="125"/>
      <c r="U276" s="125"/>
      <c r="V276" s="125"/>
      <c r="W276" s="125"/>
      <c r="X276" s="125"/>
      <c r="Y276" s="125"/>
      <c r="Z276" s="125"/>
      <c r="AA276" s="125"/>
      <c r="AB276" s="4"/>
    </row>
    <row r="277" spans="1:28" s="10" customFormat="1" ht="18" customHeight="1" x14ac:dyDescent="0.4">
      <c r="A277" s="4"/>
      <c r="B277" s="687"/>
      <c r="C277" s="690"/>
      <c r="D277" s="672"/>
      <c r="E277" s="657"/>
      <c r="F277" s="562" t="s">
        <v>887</v>
      </c>
      <c r="G277" s="315">
        <v>17</v>
      </c>
      <c r="H277" s="125"/>
      <c r="I277" s="125"/>
      <c r="J277" s="125"/>
      <c r="K277" s="125"/>
      <c r="L277" s="125"/>
      <c r="M277" s="125"/>
      <c r="N277" s="125"/>
      <c r="O277" s="125"/>
      <c r="P277" s="125"/>
      <c r="Q277" s="125"/>
      <c r="R277" s="125"/>
      <c r="S277" s="125"/>
      <c r="T277" s="125"/>
      <c r="U277" s="125"/>
      <c r="V277" s="125"/>
      <c r="W277" s="125"/>
      <c r="X277" s="125"/>
      <c r="Y277" s="125"/>
      <c r="Z277" s="125"/>
      <c r="AA277" s="125"/>
      <c r="AB277" s="4"/>
    </row>
    <row r="278" spans="1:28" s="10" customFormat="1" ht="18" customHeight="1" x14ac:dyDescent="0.4">
      <c r="A278" s="4"/>
      <c r="B278" s="687"/>
      <c r="C278" s="690"/>
      <c r="D278" s="672"/>
      <c r="E278" s="657"/>
      <c r="F278" s="562" t="s">
        <v>888</v>
      </c>
      <c r="G278" s="315">
        <v>17</v>
      </c>
      <c r="H278" s="125"/>
      <c r="I278" s="125"/>
      <c r="J278" s="125"/>
      <c r="K278" s="125"/>
      <c r="L278" s="125"/>
      <c r="M278" s="125"/>
      <c r="N278" s="125"/>
      <c r="O278" s="125"/>
      <c r="P278" s="125"/>
      <c r="Q278" s="125"/>
      <c r="R278" s="125"/>
      <c r="S278" s="125"/>
      <c r="T278" s="125"/>
      <c r="U278" s="125"/>
      <c r="V278" s="125"/>
      <c r="W278" s="125"/>
      <c r="X278" s="125"/>
      <c r="Y278" s="125"/>
      <c r="Z278" s="125"/>
      <c r="AA278" s="125"/>
      <c r="AB278" s="4"/>
    </row>
    <row r="279" spans="1:28" s="10" customFormat="1" ht="18" customHeight="1" x14ac:dyDescent="0.4">
      <c r="A279" s="4"/>
      <c r="B279" s="687"/>
      <c r="C279" s="690"/>
      <c r="D279" s="672"/>
      <c r="E279" s="657"/>
      <c r="F279" s="562" t="s">
        <v>889</v>
      </c>
      <c r="G279" s="315">
        <v>17</v>
      </c>
      <c r="H279" s="125"/>
      <c r="I279" s="125"/>
      <c r="J279" s="125"/>
      <c r="K279" s="125"/>
      <c r="L279" s="125"/>
      <c r="M279" s="125"/>
      <c r="N279" s="125"/>
      <c r="O279" s="125"/>
      <c r="P279" s="125"/>
      <c r="Q279" s="125"/>
      <c r="R279" s="125"/>
      <c r="S279" s="125"/>
      <c r="T279" s="125"/>
      <c r="U279" s="125"/>
      <c r="V279" s="125"/>
      <c r="W279" s="125"/>
      <c r="X279" s="125"/>
      <c r="Y279" s="125"/>
      <c r="Z279" s="125"/>
      <c r="AA279" s="125"/>
      <c r="AB279" s="4"/>
    </row>
    <row r="280" spans="1:28" s="10" customFormat="1" ht="18" customHeight="1" x14ac:dyDescent="0.4">
      <c r="A280" s="4"/>
      <c r="B280" s="687"/>
      <c r="C280" s="690"/>
      <c r="D280" s="672"/>
      <c r="E280" s="657"/>
      <c r="F280" s="562" t="s">
        <v>254</v>
      </c>
      <c r="G280" s="315">
        <v>17</v>
      </c>
      <c r="H280" s="125"/>
      <c r="I280" s="125"/>
      <c r="J280" s="125"/>
      <c r="K280" s="125"/>
      <c r="L280" s="125"/>
      <c r="M280" s="125"/>
      <c r="N280" s="125"/>
      <c r="O280" s="125"/>
      <c r="P280" s="125"/>
      <c r="Q280" s="125"/>
      <c r="R280" s="125"/>
      <c r="S280" s="125"/>
      <c r="T280" s="125"/>
      <c r="U280" s="125"/>
      <c r="V280" s="125"/>
      <c r="W280" s="125"/>
      <c r="X280" s="125"/>
      <c r="Y280" s="125"/>
      <c r="Z280" s="125"/>
      <c r="AA280" s="125"/>
      <c r="AB280" s="4"/>
    </row>
    <row r="281" spans="1:28" s="10" customFormat="1" ht="18" customHeight="1" x14ac:dyDescent="0.4">
      <c r="A281" s="4"/>
      <c r="B281" s="687"/>
      <c r="C281" s="690"/>
      <c r="D281" s="672"/>
      <c r="E281" s="657"/>
      <c r="F281" s="562" t="s">
        <v>255</v>
      </c>
      <c r="G281" s="315">
        <v>17</v>
      </c>
      <c r="H281" s="125"/>
      <c r="I281" s="125"/>
      <c r="J281" s="125"/>
      <c r="K281" s="125"/>
      <c r="L281" s="125"/>
      <c r="M281" s="125"/>
      <c r="N281" s="125"/>
      <c r="O281" s="125"/>
      <c r="P281" s="125"/>
      <c r="Q281" s="125"/>
      <c r="R281" s="125"/>
      <c r="S281" s="125"/>
      <c r="T281" s="125"/>
      <c r="U281" s="125"/>
      <c r="V281" s="125"/>
      <c r="W281" s="125"/>
      <c r="X281" s="125"/>
      <c r="Y281" s="125"/>
      <c r="Z281" s="125"/>
      <c r="AA281" s="125"/>
      <c r="AB281" s="4"/>
    </row>
    <row r="282" spans="1:28" s="10" customFormat="1" ht="18" customHeight="1" x14ac:dyDescent="0.4">
      <c r="A282" s="4"/>
      <c r="B282" s="687"/>
      <c r="C282" s="690"/>
      <c r="D282" s="672"/>
      <c r="E282" s="657"/>
      <c r="F282" s="562" t="s">
        <v>256</v>
      </c>
      <c r="G282" s="315">
        <v>17</v>
      </c>
      <c r="H282" s="125"/>
      <c r="I282" s="125"/>
      <c r="J282" s="125"/>
      <c r="K282" s="125"/>
      <c r="L282" s="125"/>
      <c r="M282" s="125"/>
      <c r="N282" s="125"/>
      <c r="O282" s="125"/>
      <c r="P282" s="125"/>
      <c r="Q282" s="125"/>
      <c r="R282" s="125"/>
      <c r="S282" s="125"/>
      <c r="T282" s="125"/>
      <c r="U282" s="125"/>
      <c r="V282" s="125"/>
      <c r="W282" s="125"/>
      <c r="X282" s="125"/>
      <c r="Y282" s="125"/>
      <c r="Z282" s="125"/>
      <c r="AA282" s="125"/>
      <c r="AB282" s="4"/>
    </row>
    <row r="283" spans="1:28" s="10" customFormat="1" ht="18" customHeight="1" x14ac:dyDescent="0.4">
      <c r="A283" s="4"/>
      <c r="B283" s="687"/>
      <c r="C283" s="690"/>
      <c r="D283" s="672"/>
      <c r="E283" s="657"/>
      <c r="F283" s="562" t="s">
        <v>257</v>
      </c>
      <c r="G283" s="315">
        <v>17</v>
      </c>
      <c r="H283" s="125"/>
      <c r="I283" s="125"/>
      <c r="J283" s="125"/>
      <c r="K283" s="125"/>
      <c r="L283" s="125"/>
      <c r="M283" s="125"/>
      <c r="N283" s="125"/>
      <c r="O283" s="125"/>
      <c r="P283" s="125"/>
      <c r="Q283" s="125"/>
      <c r="R283" s="125"/>
      <c r="S283" s="125"/>
      <c r="T283" s="125"/>
      <c r="U283" s="125"/>
      <c r="V283" s="125"/>
      <c r="W283" s="125"/>
      <c r="X283" s="125"/>
      <c r="Y283" s="125"/>
      <c r="Z283" s="125"/>
      <c r="AA283" s="125"/>
      <c r="AB283" s="4"/>
    </row>
    <row r="284" spans="1:28" s="10" customFormat="1" ht="18" customHeight="1" x14ac:dyDescent="0.4">
      <c r="A284" s="4"/>
      <c r="B284" s="687"/>
      <c r="C284" s="690"/>
      <c r="D284" s="672"/>
      <c r="E284" s="657"/>
      <c r="F284" s="562" t="s">
        <v>258</v>
      </c>
      <c r="G284" s="315">
        <v>17</v>
      </c>
      <c r="H284" s="125"/>
      <c r="I284" s="125"/>
      <c r="J284" s="125"/>
      <c r="K284" s="125"/>
      <c r="L284" s="125"/>
      <c r="M284" s="125"/>
      <c r="N284" s="125"/>
      <c r="O284" s="125"/>
      <c r="P284" s="125"/>
      <c r="Q284" s="125"/>
      <c r="R284" s="125"/>
      <c r="S284" s="125"/>
      <c r="T284" s="125"/>
      <c r="U284" s="125"/>
      <c r="V284" s="125"/>
      <c r="W284" s="125"/>
      <c r="X284" s="125"/>
      <c r="Y284" s="125"/>
      <c r="Z284" s="125"/>
      <c r="AA284" s="125"/>
      <c r="AB284" s="4"/>
    </row>
    <row r="285" spans="1:28" s="10" customFormat="1" ht="18" customHeight="1" x14ac:dyDescent="0.4">
      <c r="A285" s="4"/>
      <c r="B285" s="687"/>
      <c r="C285" s="690"/>
      <c r="D285" s="672"/>
      <c r="E285" s="657"/>
      <c r="F285" s="562" t="s">
        <v>259</v>
      </c>
      <c r="G285" s="315">
        <v>17</v>
      </c>
      <c r="H285" s="125"/>
      <c r="I285" s="125"/>
      <c r="J285" s="125"/>
      <c r="K285" s="125"/>
      <c r="L285" s="125"/>
      <c r="M285" s="125"/>
      <c r="N285" s="125"/>
      <c r="O285" s="125"/>
      <c r="P285" s="125"/>
      <c r="Q285" s="125"/>
      <c r="R285" s="125"/>
      <c r="S285" s="125"/>
      <c r="T285" s="125"/>
      <c r="U285" s="125"/>
      <c r="V285" s="125"/>
      <c r="W285" s="125"/>
      <c r="X285" s="125"/>
      <c r="Y285" s="125"/>
      <c r="Z285" s="125"/>
      <c r="AA285" s="125"/>
      <c r="AB285" s="4"/>
    </row>
    <row r="286" spans="1:28" s="10" customFormat="1" ht="18" customHeight="1" x14ac:dyDescent="0.4">
      <c r="A286" s="4"/>
      <c r="B286" s="687"/>
      <c r="C286" s="690"/>
      <c r="D286" s="672"/>
      <c r="E286" s="658"/>
      <c r="F286" s="562" t="s">
        <v>260</v>
      </c>
      <c r="G286" s="315">
        <v>15</v>
      </c>
      <c r="H286" s="125"/>
      <c r="I286" s="125"/>
      <c r="J286" s="125"/>
      <c r="K286" s="125"/>
      <c r="L286" s="125"/>
      <c r="M286" s="125"/>
      <c r="N286" s="125"/>
      <c r="O286" s="125"/>
      <c r="P286" s="125"/>
      <c r="Q286" s="125"/>
      <c r="R286" s="125"/>
      <c r="S286" s="125"/>
      <c r="T286" s="125"/>
      <c r="U286" s="125"/>
      <c r="V286" s="125"/>
      <c r="W286" s="125"/>
      <c r="X286" s="125"/>
      <c r="Y286" s="125"/>
      <c r="Z286" s="125"/>
      <c r="AA286" s="125"/>
      <c r="AB286" s="4"/>
    </row>
    <row r="287" spans="1:28" s="10" customFormat="1" ht="18" customHeight="1" x14ac:dyDescent="0.15">
      <c r="A287" s="4"/>
      <c r="B287" s="687"/>
      <c r="C287" s="690"/>
      <c r="D287" s="672"/>
      <c r="E287" s="128" t="s">
        <v>261</v>
      </c>
      <c r="F287" s="128" t="s">
        <v>262</v>
      </c>
      <c r="G287" s="315">
        <v>17</v>
      </c>
      <c r="H287" s="125"/>
      <c r="I287" s="125"/>
      <c r="J287" s="125"/>
      <c r="K287" s="125"/>
      <c r="L287" s="125"/>
      <c r="M287" s="125"/>
      <c r="N287" s="125"/>
      <c r="O287" s="125"/>
      <c r="P287" s="125"/>
      <c r="Q287" s="125"/>
      <c r="R287" s="125"/>
      <c r="S287" s="125"/>
      <c r="T287" s="125"/>
      <c r="U287" s="125"/>
      <c r="V287" s="125"/>
      <c r="W287" s="125"/>
      <c r="X287" s="125"/>
      <c r="Y287" s="125"/>
      <c r="Z287" s="125"/>
      <c r="AA287" s="125"/>
      <c r="AB287" s="4"/>
    </row>
    <row r="288" spans="1:28" s="10" customFormat="1" ht="18" customHeight="1" x14ac:dyDescent="0.15">
      <c r="A288" s="4"/>
      <c r="B288" s="687"/>
      <c r="C288" s="690"/>
      <c r="D288" s="672"/>
      <c r="E288" s="128" t="s">
        <v>890</v>
      </c>
      <c r="F288" s="128" t="s">
        <v>263</v>
      </c>
      <c r="G288" s="315">
        <v>17</v>
      </c>
      <c r="H288" s="125"/>
      <c r="I288" s="125"/>
      <c r="J288" s="125"/>
      <c r="K288" s="125"/>
      <c r="L288" s="125"/>
      <c r="M288" s="125"/>
      <c r="N288" s="125"/>
      <c r="O288" s="125"/>
      <c r="P288" s="125"/>
      <c r="Q288" s="125"/>
      <c r="R288" s="125"/>
      <c r="S288" s="125"/>
      <c r="T288" s="125"/>
      <c r="U288" s="125"/>
      <c r="V288" s="125"/>
      <c r="W288" s="125"/>
      <c r="X288" s="125"/>
      <c r="Y288" s="125"/>
      <c r="Z288" s="125"/>
      <c r="AA288" s="125"/>
      <c r="AB288" s="4"/>
    </row>
    <row r="289" spans="1:28" s="10" customFormat="1" ht="18" customHeight="1" x14ac:dyDescent="0.15">
      <c r="A289" s="4"/>
      <c r="B289" s="687"/>
      <c r="C289" s="690"/>
      <c r="D289" s="672"/>
      <c r="E289" s="128" t="s">
        <v>264</v>
      </c>
      <c r="F289" s="128" t="s">
        <v>251</v>
      </c>
      <c r="G289" s="315">
        <v>17</v>
      </c>
      <c r="H289" s="125"/>
      <c r="I289" s="125"/>
      <c r="J289" s="125"/>
      <c r="K289" s="125"/>
      <c r="L289" s="125"/>
      <c r="M289" s="125"/>
      <c r="N289" s="125"/>
      <c r="O289" s="125"/>
      <c r="P289" s="125"/>
      <c r="Q289" s="125"/>
      <c r="R289" s="125"/>
      <c r="S289" s="125"/>
      <c r="T289" s="125"/>
      <c r="U289" s="125"/>
      <c r="V289" s="125"/>
      <c r="W289" s="125"/>
      <c r="X289" s="125"/>
      <c r="Y289" s="125"/>
      <c r="Z289" s="125"/>
      <c r="AA289" s="125"/>
      <c r="AB289" s="4"/>
    </row>
    <row r="290" spans="1:28" s="10" customFormat="1" ht="18" customHeight="1" x14ac:dyDescent="0.15">
      <c r="A290" s="4"/>
      <c r="B290" s="687"/>
      <c r="C290" s="690"/>
      <c r="D290" s="672"/>
      <c r="E290" s="656" t="s">
        <v>891</v>
      </c>
      <c r="F290" s="128" t="s">
        <v>265</v>
      </c>
      <c r="G290" s="315">
        <v>20</v>
      </c>
      <c r="H290" s="125"/>
      <c r="I290" s="125"/>
      <c r="J290" s="125"/>
      <c r="K290" s="125"/>
      <c r="L290" s="125"/>
      <c r="M290" s="125"/>
      <c r="N290" s="125"/>
      <c r="O290" s="125"/>
      <c r="P290" s="125"/>
      <c r="Q290" s="125"/>
      <c r="R290" s="125"/>
      <c r="S290" s="125"/>
      <c r="T290" s="125"/>
      <c r="U290" s="125"/>
      <c r="V290" s="125"/>
      <c r="W290" s="125"/>
      <c r="X290" s="125"/>
      <c r="Y290" s="125"/>
      <c r="Z290" s="125"/>
      <c r="AA290" s="125"/>
      <c r="AB290" s="4"/>
    </row>
    <row r="291" spans="1:28" s="10" customFormat="1" ht="18" customHeight="1" x14ac:dyDescent="0.15">
      <c r="A291" s="4"/>
      <c r="B291" s="687"/>
      <c r="C291" s="690"/>
      <c r="D291" s="672"/>
      <c r="E291" s="657"/>
      <c r="F291" s="128" t="s">
        <v>266</v>
      </c>
      <c r="G291" s="315">
        <v>20</v>
      </c>
      <c r="H291" s="125"/>
      <c r="I291" s="125"/>
      <c r="J291" s="125"/>
      <c r="K291" s="125"/>
      <c r="L291" s="125"/>
      <c r="M291" s="125"/>
      <c r="N291" s="125"/>
      <c r="O291" s="125"/>
      <c r="P291" s="125"/>
      <c r="Q291" s="125"/>
      <c r="R291" s="125"/>
      <c r="S291" s="125"/>
      <c r="T291" s="125"/>
      <c r="U291" s="125"/>
      <c r="V291" s="125"/>
      <c r="W291" s="125"/>
      <c r="X291" s="125"/>
      <c r="Y291" s="125"/>
      <c r="Z291" s="125"/>
      <c r="AA291" s="125"/>
      <c r="AB291" s="4"/>
    </row>
    <row r="292" spans="1:28" s="10" customFormat="1" ht="18" customHeight="1" x14ac:dyDescent="0.15">
      <c r="A292" s="4"/>
      <c r="B292" s="687"/>
      <c r="C292" s="690"/>
      <c r="D292" s="672"/>
      <c r="E292" s="657"/>
      <c r="F292" s="128" t="s">
        <v>267</v>
      </c>
      <c r="G292" s="315">
        <v>20</v>
      </c>
      <c r="H292" s="125"/>
      <c r="I292" s="125"/>
      <c r="J292" s="125"/>
      <c r="K292" s="125"/>
      <c r="L292" s="125"/>
      <c r="M292" s="125"/>
      <c r="N292" s="125"/>
      <c r="O292" s="125"/>
      <c r="P292" s="125"/>
      <c r="Q292" s="125"/>
      <c r="R292" s="125"/>
      <c r="S292" s="125"/>
      <c r="T292" s="125"/>
      <c r="U292" s="125"/>
      <c r="V292" s="125"/>
      <c r="W292" s="125"/>
      <c r="X292" s="125"/>
      <c r="Y292" s="125"/>
      <c r="Z292" s="125"/>
      <c r="AA292" s="125"/>
      <c r="AB292" s="4"/>
    </row>
    <row r="293" spans="1:28" s="10" customFormat="1" ht="18" customHeight="1" x14ac:dyDescent="0.15">
      <c r="A293" s="4"/>
      <c r="B293" s="687"/>
      <c r="C293" s="690"/>
      <c r="D293" s="672"/>
      <c r="E293" s="657"/>
      <c r="F293" s="128" t="s">
        <v>268</v>
      </c>
      <c r="G293" s="315">
        <v>20</v>
      </c>
      <c r="H293" s="125"/>
      <c r="I293" s="125"/>
      <c r="J293" s="125"/>
      <c r="K293" s="125"/>
      <c r="L293" s="125"/>
      <c r="M293" s="125"/>
      <c r="N293" s="125"/>
      <c r="O293" s="125"/>
      <c r="P293" s="125"/>
      <c r="Q293" s="125"/>
      <c r="R293" s="125"/>
      <c r="S293" s="125"/>
      <c r="T293" s="125"/>
      <c r="U293" s="125"/>
      <c r="V293" s="125"/>
      <c r="W293" s="125"/>
      <c r="X293" s="125"/>
      <c r="Y293" s="125"/>
      <c r="Z293" s="125"/>
      <c r="AA293" s="125"/>
      <c r="AB293" s="4"/>
    </row>
    <row r="294" spans="1:28" s="10" customFormat="1" ht="18" customHeight="1" x14ac:dyDescent="0.15">
      <c r="A294" s="4"/>
      <c r="B294" s="687"/>
      <c r="C294" s="690"/>
      <c r="D294" s="672"/>
      <c r="E294" s="657"/>
      <c r="F294" s="128" t="s">
        <v>269</v>
      </c>
      <c r="G294" s="315">
        <v>20</v>
      </c>
      <c r="H294" s="125"/>
      <c r="I294" s="125"/>
      <c r="J294" s="125"/>
      <c r="K294" s="125"/>
      <c r="L294" s="125"/>
      <c r="M294" s="125"/>
      <c r="N294" s="125"/>
      <c r="O294" s="125"/>
      <c r="P294" s="125"/>
      <c r="Q294" s="125"/>
      <c r="R294" s="125"/>
      <c r="S294" s="125"/>
      <c r="T294" s="125"/>
      <c r="U294" s="125"/>
      <c r="V294" s="125"/>
      <c r="W294" s="125"/>
      <c r="X294" s="125"/>
      <c r="Y294" s="125"/>
      <c r="Z294" s="125"/>
      <c r="AA294" s="125"/>
      <c r="AB294" s="4"/>
    </row>
    <row r="295" spans="1:28" s="10" customFormat="1" ht="18" customHeight="1" x14ac:dyDescent="0.15">
      <c r="A295" s="4"/>
      <c r="B295" s="687"/>
      <c r="C295" s="690"/>
      <c r="D295" s="672"/>
      <c r="E295" s="657"/>
      <c r="F295" s="128" t="s">
        <v>270</v>
      </c>
      <c r="G295" s="315">
        <v>20</v>
      </c>
      <c r="H295" s="125"/>
      <c r="I295" s="125"/>
      <c r="J295" s="125"/>
      <c r="K295" s="125"/>
      <c r="L295" s="125"/>
      <c r="M295" s="125"/>
      <c r="N295" s="125"/>
      <c r="O295" s="125"/>
      <c r="P295" s="125"/>
      <c r="Q295" s="125"/>
      <c r="R295" s="125"/>
      <c r="S295" s="125"/>
      <c r="T295" s="125"/>
      <c r="U295" s="125"/>
      <c r="V295" s="125"/>
      <c r="W295" s="125"/>
      <c r="X295" s="125"/>
      <c r="Y295" s="125"/>
      <c r="Z295" s="125"/>
      <c r="AA295" s="125"/>
      <c r="AB295" s="4"/>
    </row>
    <row r="296" spans="1:28" s="10" customFormat="1" ht="18" customHeight="1" x14ac:dyDescent="0.15">
      <c r="A296" s="4"/>
      <c r="B296" s="687"/>
      <c r="C296" s="690"/>
      <c r="D296" s="672"/>
      <c r="E296" s="657"/>
      <c r="F296" s="128" t="s">
        <v>271</v>
      </c>
      <c r="G296" s="315">
        <v>20</v>
      </c>
      <c r="H296" s="125"/>
      <c r="I296" s="125"/>
      <c r="J296" s="125"/>
      <c r="K296" s="125"/>
      <c r="L296" s="125"/>
      <c r="M296" s="125"/>
      <c r="N296" s="125"/>
      <c r="O296" s="125"/>
      <c r="P296" s="125"/>
      <c r="Q296" s="125"/>
      <c r="R296" s="125"/>
      <c r="S296" s="125"/>
      <c r="T296" s="125"/>
      <c r="U296" s="125"/>
      <c r="V296" s="125"/>
      <c r="W296" s="125"/>
      <c r="X296" s="125"/>
      <c r="Y296" s="125"/>
      <c r="Z296" s="125"/>
      <c r="AA296" s="125"/>
      <c r="AB296" s="4"/>
    </row>
    <row r="297" spans="1:28" s="10" customFormat="1" ht="18" customHeight="1" x14ac:dyDescent="0.15">
      <c r="A297" s="4"/>
      <c r="B297" s="687"/>
      <c r="C297" s="690"/>
      <c r="D297" s="672"/>
      <c r="E297" s="657"/>
      <c r="F297" s="128" t="s">
        <v>272</v>
      </c>
      <c r="G297" s="315">
        <v>20</v>
      </c>
      <c r="H297" s="125"/>
      <c r="I297" s="125"/>
      <c r="J297" s="125"/>
      <c r="K297" s="125"/>
      <c r="L297" s="125"/>
      <c r="M297" s="125"/>
      <c r="N297" s="125"/>
      <c r="O297" s="125"/>
      <c r="P297" s="125"/>
      <c r="Q297" s="125"/>
      <c r="R297" s="125"/>
      <c r="S297" s="125"/>
      <c r="T297" s="125"/>
      <c r="U297" s="125"/>
      <c r="V297" s="125"/>
      <c r="W297" s="125"/>
      <c r="X297" s="125"/>
      <c r="Y297" s="125"/>
      <c r="Z297" s="125"/>
      <c r="AA297" s="125"/>
      <c r="AB297" s="4"/>
    </row>
    <row r="298" spans="1:28" s="10" customFormat="1" ht="18" customHeight="1" x14ac:dyDescent="0.15">
      <c r="A298" s="4"/>
      <c r="B298" s="687"/>
      <c r="C298" s="690"/>
      <c r="D298" s="672"/>
      <c r="E298" s="657"/>
      <c r="F298" s="128" t="s">
        <v>273</v>
      </c>
      <c r="G298" s="315">
        <v>20</v>
      </c>
      <c r="H298" s="125"/>
      <c r="I298" s="125"/>
      <c r="J298" s="125"/>
      <c r="K298" s="125"/>
      <c r="L298" s="125"/>
      <c r="M298" s="125"/>
      <c r="N298" s="125"/>
      <c r="O298" s="125"/>
      <c r="P298" s="125"/>
      <c r="Q298" s="125"/>
      <c r="R298" s="125"/>
      <c r="S298" s="125"/>
      <c r="T298" s="125"/>
      <c r="U298" s="125"/>
      <c r="V298" s="125"/>
      <c r="W298" s="125"/>
      <c r="X298" s="125"/>
      <c r="Y298" s="125"/>
      <c r="Z298" s="125"/>
      <c r="AA298" s="125"/>
      <c r="AB298" s="4"/>
    </row>
    <row r="299" spans="1:28" s="10" customFormat="1" ht="18" customHeight="1" x14ac:dyDescent="0.15">
      <c r="A299" s="4"/>
      <c r="B299" s="687"/>
      <c r="C299" s="690"/>
      <c r="D299" s="672"/>
      <c r="E299" s="657"/>
      <c r="F299" s="128" t="s">
        <v>274</v>
      </c>
      <c r="G299" s="315">
        <v>20</v>
      </c>
      <c r="H299" s="125"/>
      <c r="I299" s="125"/>
      <c r="J299" s="125"/>
      <c r="K299" s="125"/>
      <c r="L299" s="125"/>
      <c r="M299" s="125"/>
      <c r="N299" s="125"/>
      <c r="O299" s="125"/>
      <c r="P299" s="125"/>
      <c r="Q299" s="125"/>
      <c r="R299" s="125"/>
      <c r="S299" s="125"/>
      <c r="T299" s="125"/>
      <c r="U299" s="125"/>
      <c r="V299" s="125"/>
      <c r="W299" s="125"/>
      <c r="X299" s="125"/>
      <c r="Y299" s="125"/>
      <c r="Z299" s="125"/>
      <c r="AA299" s="125"/>
      <c r="AB299" s="4"/>
    </row>
    <row r="300" spans="1:28" s="10" customFormat="1" ht="18" customHeight="1" x14ac:dyDescent="0.15">
      <c r="A300" s="4"/>
      <c r="B300" s="687"/>
      <c r="C300" s="690"/>
      <c r="D300" s="672"/>
      <c r="E300" s="657"/>
      <c r="F300" s="128" t="s">
        <v>275</v>
      </c>
      <c r="G300" s="315">
        <v>20</v>
      </c>
      <c r="H300" s="125"/>
      <c r="I300" s="125"/>
      <c r="J300" s="125"/>
      <c r="K300" s="125"/>
      <c r="L300" s="125"/>
      <c r="M300" s="125"/>
      <c r="N300" s="125"/>
      <c r="O300" s="125"/>
      <c r="P300" s="125"/>
      <c r="Q300" s="125"/>
      <c r="R300" s="125"/>
      <c r="S300" s="125"/>
      <c r="T300" s="125"/>
      <c r="U300" s="125"/>
      <c r="V300" s="125"/>
      <c r="W300" s="125"/>
      <c r="X300" s="125"/>
      <c r="Y300" s="125"/>
      <c r="Z300" s="125"/>
      <c r="AA300" s="125"/>
      <c r="AB300" s="4"/>
    </row>
    <row r="301" spans="1:28" s="10" customFormat="1" ht="18" customHeight="1" x14ac:dyDescent="0.15">
      <c r="A301" s="4"/>
      <c r="B301" s="687"/>
      <c r="C301" s="690"/>
      <c r="D301" s="672"/>
      <c r="E301" s="657"/>
      <c r="F301" s="128" t="s">
        <v>276</v>
      </c>
      <c r="G301" s="315">
        <v>20</v>
      </c>
      <c r="H301" s="125"/>
      <c r="I301" s="125"/>
      <c r="J301" s="125"/>
      <c r="K301" s="125"/>
      <c r="L301" s="125"/>
      <c r="M301" s="125"/>
      <c r="N301" s="125"/>
      <c r="O301" s="125"/>
      <c r="P301" s="125"/>
      <c r="Q301" s="125"/>
      <c r="R301" s="125"/>
      <c r="S301" s="125"/>
      <c r="T301" s="125"/>
      <c r="U301" s="125"/>
      <c r="V301" s="125"/>
      <c r="W301" s="125"/>
      <c r="X301" s="125"/>
      <c r="Y301" s="125"/>
      <c r="Z301" s="125"/>
      <c r="AA301" s="125"/>
      <c r="AB301" s="4"/>
    </row>
    <row r="302" spans="1:28" s="10" customFormat="1" ht="18" customHeight="1" x14ac:dyDescent="0.15">
      <c r="A302" s="4"/>
      <c r="B302" s="687"/>
      <c r="C302" s="690"/>
      <c r="D302" s="672"/>
      <c r="E302" s="657"/>
      <c r="F302" s="128" t="s">
        <v>277</v>
      </c>
      <c r="G302" s="315">
        <v>20</v>
      </c>
      <c r="H302" s="125"/>
      <c r="I302" s="125"/>
      <c r="J302" s="125"/>
      <c r="K302" s="125"/>
      <c r="L302" s="125"/>
      <c r="M302" s="125"/>
      <c r="N302" s="125"/>
      <c r="O302" s="125"/>
      <c r="P302" s="125"/>
      <c r="Q302" s="125"/>
      <c r="R302" s="125"/>
      <c r="S302" s="125"/>
      <c r="T302" s="125"/>
      <c r="U302" s="125"/>
      <c r="V302" s="125"/>
      <c r="W302" s="125"/>
      <c r="X302" s="125"/>
      <c r="Y302" s="125"/>
      <c r="Z302" s="125"/>
      <c r="AA302" s="125"/>
      <c r="AB302" s="4"/>
    </row>
    <row r="303" spans="1:28" s="10" customFormat="1" ht="18" customHeight="1" x14ac:dyDescent="0.15">
      <c r="A303" s="4"/>
      <c r="B303" s="687"/>
      <c r="C303" s="690"/>
      <c r="D303" s="672"/>
      <c r="E303" s="657"/>
      <c r="F303" s="128" t="s">
        <v>278</v>
      </c>
      <c r="G303" s="315">
        <v>20</v>
      </c>
      <c r="H303" s="125"/>
      <c r="I303" s="125"/>
      <c r="J303" s="125"/>
      <c r="K303" s="125"/>
      <c r="L303" s="125"/>
      <c r="M303" s="125"/>
      <c r="N303" s="125"/>
      <c r="O303" s="125"/>
      <c r="P303" s="125"/>
      <c r="Q303" s="125"/>
      <c r="R303" s="125"/>
      <c r="S303" s="125"/>
      <c r="T303" s="125"/>
      <c r="U303" s="125"/>
      <c r="V303" s="125"/>
      <c r="W303" s="125"/>
      <c r="X303" s="125"/>
      <c r="Y303" s="125"/>
      <c r="Z303" s="125"/>
      <c r="AA303" s="125"/>
      <c r="AB303" s="4"/>
    </row>
    <row r="304" spans="1:28" s="10" customFormat="1" ht="18" customHeight="1" x14ac:dyDescent="0.15">
      <c r="A304" s="4"/>
      <c r="B304" s="687"/>
      <c r="C304" s="690"/>
      <c r="D304" s="672"/>
      <c r="E304" s="657"/>
      <c r="F304" s="128" t="s">
        <v>279</v>
      </c>
      <c r="G304" s="315">
        <v>20</v>
      </c>
      <c r="H304" s="125"/>
      <c r="I304" s="125"/>
      <c r="J304" s="125"/>
      <c r="K304" s="125"/>
      <c r="L304" s="125"/>
      <c r="M304" s="125"/>
      <c r="N304" s="125"/>
      <c r="O304" s="125"/>
      <c r="P304" s="125"/>
      <c r="Q304" s="125"/>
      <c r="R304" s="125"/>
      <c r="S304" s="125"/>
      <c r="T304" s="125"/>
      <c r="U304" s="125"/>
      <c r="V304" s="125"/>
      <c r="W304" s="125"/>
      <c r="X304" s="125"/>
      <c r="Y304" s="125"/>
      <c r="Z304" s="125"/>
      <c r="AA304" s="125"/>
      <c r="AB304" s="4"/>
    </row>
    <row r="305" spans="1:28" s="10" customFormat="1" ht="18" customHeight="1" x14ac:dyDescent="0.15">
      <c r="A305" s="4"/>
      <c r="B305" s="687"/>
      <c r="C305" s="690"/>
      <c r="D305" s="672"/>
      <c r="E305" s="657"/>
      <c r="F305" s="128" t="s">
        <v>280</v>
      </c>
      <c r="G305" s="315">
        <v>20</v>
      </c>
      <c r="H305" s="125"/>
      <c r="I305" s="125"/>
      <c r="J305" s="125"/>
      <c r="K305" s="125"/>
      <c r="L305" s="125"/>
      <c r="M305" s="125"/>
      <c r="N305" s="125"/>
      <c r="O305" s="125"/>
      <c r="P305" s="125"/>
      <c r="Q305" s="125"/>
      <c r="R305" s="125"/>
      <c r="S305" s="125"/>
      <c r="T305" s="125"/>
      <c r="U305" s="125"/>
      <c r="V305" s="125"/>
      <c r="W305" s="125"/>
      <c r="X305" s="125"/>
      <c r="Y305" s="125"/>
      <c r="Z305" s="125"/>
      <c r="AA305" s="125"/>
      <c r="AB305" s="4"/>
    </row>
    <row r="306" spans="1:28" s="10" customFormat="1" ht="18" customHeight="1" x14ac:dyDescent="0.15">
      <c r="A306" s="4"/>
      <c r="B306" s="687"/>
      <c r="C306" s="690"/>
      <c r="D306" s="673"/>
      <c r="E306" s="658"/>
      <c r="F306" s="128" t="s">
        <v>281</v>
      </c>
      <c r="G306" s="315">
        <v>20</v>
      </c>
      <c r="H306" s="125"/>
      <c r="I306" s="125"/>
      <c r="J306" s="125"/>
      <c r="K306" s="125"/>
      <c r="L306" s="125"/>
      <c r="M306" s="125"/>
      <c r="N306" s="125"/>
      <c r="O306" s="125"/>
      <c r="P306" s="125"/>
      <c r="Q306" s="125"/>
      <c r="R306" s="125"/>
      <c r="S306" s="125"/>
      <c r="T306" s="125"/>
      <c r="U306" s="125"/>
      <c r="V306" s="125"/>
      <c r="W306" s="125"/>
      <c r="X306" s="125"/>
      <c r="Y306" s="125"/>
      <c r="Z306" s="125"/>
      <c r="AA306" s="125"/>
      <c r="AB306" s="4"/>
    </row>
    <row r="307" spans="1:28" s="10" customFormat="1" ht="18" customHeight="1" x14ac:dyDescent="0.4">
      <c r="A307" s="4"/>
      <c r="B307" s="687"/>
      <c r="C307" s="690"/>
      <c r="D307" s="662" t="s">
        <v>502</v>
      </c>
      <c r="E307" s="629" t="s">
        <v>503</v>
      </c>
      <c r="F307" s="559" t="s">
        <v>504</v>
      </c>
      <c r="G307" s="564">
        <v>20</v>
      </c>
      <c r="H307" s="125"/>
      <c r="I307" s="125"/>
      <c r="J307" s="125"/>
      <c r="K307" s="125"/>
      <c r="L307" s="125"/>
      <c r="M307" s="125"/>
      <c r="N307" s="125"/>
      <c r="O307" s="125"/>
      <c r="P307" s="125"/>
      <c r="Q307" s="125"/>
      <c r="R307" s="125"/>
      <c r="S307" s="125"/>
      <c r="T307" s="125"/>
      <c r="U307" s="125"/>
      <c r="V307" s="125"/>
      <c r="W307" s="125"/>
      <c r="X307" s="125"/>
      <c r="Y307" s="125"/>
      <c r="Z307" s="125"/>
      <c r="AA307" s="125"/>
      <c r="AB307" s="4"/>
    </row>
    <row r="308" spans="1:28" s="10" customFormat="1" ht="18" customHeight="1" x14ac:dyDescent="0.4">
      <c r="A308" s="4"/>
      <c r="B308" s="687"/>
      <c r="C308" s="690"/>
      <c r="D308" s="663"/>
      <c r="E308" s="630"/>
      <c r="F308" s="559" t="s">
        <v>505</v>
      </c>
      <c r="G308" s="564">
        <v>20</v>
      </c>
      <c r="H308" s="125"/>
      <c r="I308" s="125"/>
      <c r="J308" s="125"/>
      <c r="K308" s="125"/>
      <c r="L308" s="125"/>
      <c r="M308" s="125"/>
      <c r="N308" s="125"/>
      <c r="O308" s="125"/>
      <c r="P308" s="125"/>
      <c r="Q308" s="125"/>
      <c r="R308" s="125"/>
      <c r="S308" s="125"/>
      <c r="T308" s="125"/>
      <c r="U308" s="125"/>
      <c r="V308" s="125"/>
      <c r="W308" s="125"/>
      <c r="X308" s="125"/>
      <c r="Y308" s="125"/>
      <c r="Z308" s="125"/>
      <c r="AA308" s="125"/>
      <c r="AB308" s="4"/>
    </row>
    <row r="309" spans="1:28" s="10" customFormat="1" ht="18" customHeight="1" x14ac:dyDescent="0.4">
      <c r="A309" s="4"/>
      <c r="B309" s="687"/>
      <c r="C309" s="690"/>
      <c r="D309" s="663"/>
      <c r="E309" s="630"/>
      <c r="F309" s="559" t="s">
        <v>506</v>
      </c>
      <c r="G309" s="564">
        <v>20</v>
      </c>
      <c r="H309" s="125"/>
      <c r="I309" s="125"/>
      <c r="J309" s="125"/>
      <c r="K309" s="125"/>
      <c r="L309" s="125"/>
      <c r="M309" s="125"/>
      <c r="N309" s="125"/>
      <c r="O309" s="125"/>
      <c r="P309" s="125"/>
      <c r="Q309" s="125"/>
      <c r="R309" s="125"/>
      <c r="S309" s="125"/>
      <c r="T309" s="125"/>
      <c r="U309" s="125"/>
      <c r="V309" s="125"/>
      <c r="W309" s="125"/>
      <c r="X309" s="125"/>
      <c r="Y309" s="125"/>
      <c r="Z309" s="125"/>
      <c r="AA309" s="125"/>
      <c r="AB309" s="4"/>
    </row>
    <row r="310" spans="1:28" s="10" customFormat="1" ht="18" customHeight="1" x14ac:dyDescent="0.4">
      <c r="A310" s="4"/>
      <c r="B310" s="687"/>
      <c r="C310" s="690"/>
      <c r="D310" s="663"/>
      <c r="E310" s="630"/>
      <c r="F310" s="559" t="s">
        <v>507</v>
      </c>
      <c r="G310" s="564">
        <v>20</v>
      </c>
      <c r="H310" s="125"/>
      <c r="I310" s="125"/>
      <c r="J310" s="125"/>
      <c r="K310" s="125"/>
      <c r="L310" s="125"/>
      <c r="M310" s="125"/>
      <c r="N310" s="125"/>
      <c r="O310" s="125"/>
      <c r="P310" s="125"/>
      <c r="Q310" s="125"/>
      <c r="R310" s="125"/>
      <c r="S310" s="125"/>
      <c r="T310" s="125"/>
      <c r="U310" s="125"/>
      <c r="V310" s="125"/>
      <c r="W310" s="125"/>
      <c r="X310" s="125"/>
      <c r="Y310" s="125"/>
      <c r="Z310" s="125"/>
      <c r="AA310" s="125"/>
      <c r="AB310" s="4"/>
    </row>
    <row r="311" spans="1:28" s="10" customFormat="1" ht="18" customHeight="1" x14ac:dyDescent="0.4">
      <c r="A311" s="4"/>
      <c r="B311" s="687"/>
      <c r="C311" s="690"/>
      <c r="D311" s="663"/>
      <c r="E311" s="631"/>
      <c r="F311" s="559" t="s">
        <v>508</v>
      </c>
      <c r="G311" s="564">
        <v>20</v>
      </c>
      <c r="H311" s="125"/>
      <c r="I311" s="125"/>
      <c r="J311" s="125"/>
      <c r="K311" s="125"/>
      <c r="L311" s="125"/>
      <c r="M311" s="125"/>
      <c r="N311" s="125"/>
      <c r="O311" s="125"/>
      <c r="P311" s="125"/>
      <c r="Q311" s="125"/>
      <c r="R311" s="125"/>
      <c r="S311" s="125"/>
      <c r="T311" s="125"/>
      <c r="U311" s="125"/>
      <c r="V311" s="125"/>
      <c r="W311" s="125"/>
      <c r="X311" s="125"/>
      <c r="Y311" s="125"/>
      <c r="Z311" s="125"/>
      <c r="AA311" s="125"/>
      <c r="AB311" s="4"/>
    </row>
    <row r="312" spans="1:28" s="10" customFormat="1" ht="18" customHeight="1" x14ac:dyDescent="0.4">
      <c r="A312" s="4"/>
      <c r="B312" s="687"/>
      <c r="C312" s="690"/>
      <c r="D312" s="663"/>
      <c r="E312" s="559" t="s">
        <v>923</v>
      </c>
      <c r="F312" s="559" t="s">
        <v>282</v>
      </c>
      <c r="G312" s="564">
        <v>20</v>
      </c>
      <c r="H312" s="125"/>
      <c r="I312" s="125"/>
      <c r="J312" s="125"/>
      <c r="K312" s="125"/>
      <c r="L312" s="125"/>
      <c r="M312" s="125"/>
      <c r="N312" s="125"/>
      <c r="O312" s="125"/>
      <c r="P312" s="125"/>
      <c r="Q312" s="125"/>
      <c r="R312" s="125"/>
      <c r="S312" s="125"/>
      <c r="T312" s="125"/>
      <c r="U312" s="125"/>
      <c r="V312" s="125"/>
      <c r="W312" s="125"/>
      <c r="X312" s="125"/>
      <c r="Y312" s="125"/>
      <c r="Z312" s="125"/>
      <c r="AA312" s="125"/>
      <c r="AB312" s="4"/>
    </row>
    <row r="313" spans="1:28" s="10" customFormat="1" ht="18" customHeight="1" x14ac:dyDescent="0.4">
      <c r="A313" s="4"/>
      <c r="B313" s="687"/>
      <c r="C313" s="690"/>
      <c r="D313" s="663"/>
      <c r="E313" s="559" t="s">
        <v>509</v>
      </c>
      <c r="F313" s="559" t="s">
        <v>510</v>
      </c>
      <c r="G313" s="564">
        <v>20</v>
      </c>
      <c r="H313" s="125"/>
      <c r="I313" s="125"/>
      <c r="J313" s="125"/>
      <c r="K313" s="125"/>
      <c r="L313" s="125"/>
      <c r="M313" s="125"/>
      <c r="N313" s="125"/>
      <c r="O313" s="125"/>
      <c r="P313" s="125"/>
      <c r="Q313" s="125"/>
      <c r="R313" s="125"/>
      <c r="S313" s="125"/>
      <c r="T313" s="125"/>
      <c r="U313" s="125"/>
      <c r="V313" s="125"/>
      <c r="W313" s="125"/>
      <c r="X313" s="125"/>
      <c r="Y313" s="125"/>
      <c r="Z313" s="125"/>
      <c r="AA313" s="125"/>
      <c r="AB313" s="4"/>
    </row>
    <row r="314" spans="1:28" s="10" customFormat="1" ht="18" customHeight="1" x14ac:dyDescent="0.4">
      <c r="A314" s="4"/>
      <c r="B314" s="687"/>
      <c r="C314" s="690"/>
      <c r="D314" s="663"/>
      <c r="E314" s="559" t="s">
        <v>924</v>
      </c>
      <c r="F314" s="559" t="s">
        <v>283</v>
      </c>
      <c r="G314" s="564">
        <v>9</v>
      </c>
      <c r="H314" s="125"/>
      <c r="I314" s="125"/>
      <c r="J314" s="125"/>
      <c r="K314" s="125"/>
      <c r="L314" s="125"/>
      <c r="M314" s="125"/>
      <c r="N314" s="125"/>
      <c r="O314" s="125"/>
      <c r="P314" s="125"/>
      <c r="Q314" s="125"/>
      <c r="R314" s="125"/>
      <c r="S314" s="125"/>
      <c r="T314" s="125"/>
      <c r="U314" s="125"/>
      <c r="V314" s="125"/>
      <c r="W314" s="125"/>
      <c r="X314" s="125"/>
      <c r="Y314" s="125"/>
      <c r="Z314" s="125"/>
      <c r="AA314" s="125"/>
      <c r="AB314" s="4"/>
    </row>
    <row r="315" spans="1:28" s="10" customFormat="1" ht="18" customHeight="1" x14ac:dyDescent="0.4">
      <c r="A315" s="4"/>
      <c r="B315" s="687"/>
      <c r="C315" s="690"/>
      <c r="D315" s="663"/>
      <c r="E315" s="559" t="s">
        <v>511</v>
      </c>
      <c r="F315" s="559" t="s">
        <v>512</v>
      </c>
      <c r="G315" s="564">
        <v>11</v>
      </c>
      <c r="H315" s="125"/>
      <c r="I315" s="125"/>
      <c r="J315" s="125"/>
      <c r="K315" s="125"/>
      <c r="L315" s="125"/>
      <c r="M315" s="125"/>
      <c r="N315" s="125"/>
      <c r="O315" s="125"/>
      <c r="P315" s="125"/>
      <c r="Q315" s="125"/>
      <c r="R315" s="125"/>
      <c r="S315" s="125"/>
      <c r="T315" s="125"/>
      <c r="U315" s="125"/>
      <c r="V315" s="125"/>
      <c r="W315" s="125"/>
      <c r="X315" s="125"/>
      <c r="Y315" s="125"/>
      <c r="Z315" s="125"/>
      <c r="AA315" s="125"/>
      <c r="AB315" s="4"/>
    </row>
    <row r="316" spans="1:28" s="10" customFormat="1" ht="18" customHeight="1" x14ac:dyDescent="0.4">
      <c r="A316" s="4"/>
      <c r="B316" s="687"/>
      <c r="C316" s="690"/>
      <c r="D316" s="663"/>
      <c r="E316" s="559" t="s">
        <v>513</v>
      </c>
      <c r="F316" s="559" t="s">
        <v>514</v>
      </c>
      <c r="G316" s="564">
        <v>10</v>
      </c>
      <c r="H316" s="125"/>
      <c r="I316" s="125"/>
      <c r="J316" s="125"/>
      <c r="K316" s="125"/>
      <c r="L316" s="125"/>
      <c r="M316" s="125"/>
      <c r="N316" s="125"/>
      <c r="O316" s="125"/>
      <c r="P316" s="125"/>
      <c r="Q316" s="125"/>
      <c r="R316" s="125"/>
      <c r="S316" s="125"/>
      <c r="T316" s="125"/>
      <c r="U316" s="125"/>
      <c r="V316" s="125"/>
      <c r="W316" s="125"/>
      <c r="X316" s="125"/>
      <c r="Y316" s="125"/>
      <c r="Z316" s="125"/>
      <c r="AA316" s="125"/>
      <c r="AB316" s="4"/>
    </row>
    <row r="317" spans="1:28" s="10" customFormat="1" ht="18" customHeight="1" x14ac:dyDescent="0.4">
      <c r="A317" s="4"/>
      <c r="B317" s="688"/>
      <c r="C317" s="691"/>
      <c r="D317" s="664"/>
      <c r="E317" s="559" t="s">
        <v>515</v>
      </c>
      <c r="F317" s="559" t="s">
        <v>516</v>
      </c>
      <c r="G317" s="564">
        <v>17</v>
      </c>
      <c r="H317" s="125"/>
      <c r="I317" s="125"/>
      <c r="J317" s="125"/>
      <c r="K317" s="125"/>
      <c r="L317" s="125"/>
      <c r="M317" s="125"/>
      <c r="N317" s="125"/>
      <c r="O317" s="125"/>
      <c r="P317" s="125"/>
      <c r="Q317" s="125"/>
      <c r="R317" s="125"/>
      <c r="S317" s="125"/>
      <c r="T317" s="125"/>
      <c r="U317" s="125"/>
      <c r="V317" s="125"/>
      <c r="W317" s="125"/>
      <c r="X317" s="125"/>
      <c r="Y317" s="125"/>
      <c r="Z317" s="125"/>
      <c r="AA317" s="125"/>
      <c r="AB317" s="4"/>
    </row>
    <row r="318" spans="1:28" s="127" customFormat="1" ht="18" customHeight="1" x14ac:dyDescent="0.4">
      <c r="A318" s="4"/>
      <c r="B318" s="695" t="s">
        <v>284</v>
      </c>
      <c r="C318" s="696"/>
      <c r="D318" s="696"/>
      <c r="E318" s="696"/>
      <c r="F318" s="696"/>
      <c r="G318" s="697"/>
      <c r="H318" s="569">
        <f t="shared" ref="H318:AA318" si="4">+SUM(H216:H317)</f>
        <v>0</v>
      </c>
      <c r="I318" s="569">
        <f t="shared" si="4"/>
        <v>0</v>
      </c>
      <c r="J318" s="569">
        <f t="shared" si="4"/>
        <v>0</v>
      </c>
      <c r="K318" s="569">
        <f t="shared" si="4"/>
        <v>0</v>
      </c>
      <c r="L318" s="569">
        <f t="shared" si="4"/>
        <v>0</v>
      </c>
      <c r="M318" s="569">
        <f t="shared" si="4"/>
        <v>0</v>
      </c>
      <c r="N318" s="569">
        <f t="shared" si="4"/>
        <v>0</v>
      </c>
      <c r="O318" s="569">
        <f t="shared" si="4"/>
        <v>0</v>
      </c>
      <c r="P318" s="569">
        <f t="shared" si="4"/>
        <v>0</v>
      </c>
      <c r="Q318" s="569">
        <f t="shared" si="4"/>
        <v>0</v>
      </c>
      <c r="R318" s="569">
        <f t="shared" si="4"/>
        <v>0</v>
      </c>
      <c r="S318" s="569">
        <f t="shared" si="4"/>
        <v>0</v>
      </c>
      <c r="T318" s="569">
        <f t="shared" si="4"/>
        <v>0</v>
      </c>
      <c r="U318" s="569">
        <f t="shared" si="4"/>
        <v>0</v>
      </c>
      <c r="V318" s="569">
        <f t="shared" si="4"/>
        <v>0</v>
      </c>
      <c r="W318" s="569">
        <f t="shared" si="4"/>
        <v>0</v>
      </c>
      <c r="X318" s="569">
        <f t="shared" si="4"/>
        <v>0</v>
      </c>
      <c r="Y318" s="569">
        <f t="shared" si="4"/>
        <v>0</v>
      </c>
      <c r="Z318" s="569">
        <f t="shared" si="4"/>
        <v>0</v>
      </c>
      <c r="AA318" s="569">
        <f t="shared" si="4"/>
        <v>0</v>
      </c>
      <c r="AB318" s="126"/>
    </row>
    <row r="319" spans="1:28" s="127" customFormat="1" ht="18" customHeight="1" x14ac:dyDescent="0.4">
      <c r="A319" s="4"/>
      <c r="B319" s="604" t="s">
        <v>664</v>
      </c>
      <c r="C319" s="605"/>
      <c r="D319" s="605"/>
      <c r="E319" s="605"/>
      <c r="F319" s="605"/>
      <c r="G319" s="606"/>
      <c r="H319" s="570">
        <f t="shared" ref="H319:AA319" si="5">+SUM(H318,H215,H84,H69,H44)</f>
        <v>0</v>
      </c>
      <c r="I319" s="570">
        <f t="shared" si="5"/>
        <v>0</v>
      </c>
      <c r="J319" s="570">
        <f t="shared" si="5"/>
        <v>0</v>
      </c>
      <c r="K319" s="570">
        <f t="shared" si="5"/>
        <v>0</v>
      </c>
      <c r="L319" s="570">
        <f t="shared" si="5"/>
        <v>0</v>
      </c>
      <c r="M319" s="570">
        <f t="shared" si="5"/>
        <v>0</v>
      </c>
      <c r="N319" s="570">
        <f t="shared" si="5"/>
        <v>0</v>
      </c>
      <c r="O319" s="570">
        <f t="shared" si="5"/>
        <v>0</v>
      </c>
      <c r="P319" s="570">
        <f t="shared" si="5"/>
        <v>0</v>
      </c>
      <c r="Q319" s="570">
        <f t="shared" si="5"/>
        <v>0</v>
      </c>
      <c r="R319" s="570">
        <f t="shared" si="5"/>
        <v>0</v>
      </c>
      <c r="S319" s="570">
        <f t="shared" si="5"/>
        <v>0</v>
      </c>
      <c r="T319" s="570">
        <f t="shared" si="5"/>
        <v>0</v>
      </c>
      <c r="U319" s="570">
        <f t="shared" si="5"/>
        <v>0</v>
      </c>
      <c r="V319" s="570">
        <f t="shared" si="5"/>
        <v>0</v>
      </c>
      <c r="W319" s="570">
        <f t="shared" si="5"/>
        <v>0</v>
      </c>
      <c r="X319" s="570">
        <f t="shared" si="5"/>
        <v>0</v>
      </c>
      <c r="Y319" s="570">
        <f t="shared" si="5"/>
        <v>0</v>
      </c>
      <c r="Z319" s="570">
        <f t="shared" si="5"/>
        <v>0</v>
      </c>
      <c r="AA319" s="570">
        <f t="shared" si="5"/>
        <v>0</v>
      </c>
      <c r="AB319" s="126"/>
    </row>
    <row r="320" spans="1:28" ht="18" customHeight="1" x14ac:dyDescent="0.4">
      <c r="C320" s="93"/>
      <c r="D320" s="93"/>
      <c r="E320" s="93"/>
      <c r="F320" s="93"/>
      <c r="G320" s="15"/>
      <c r="H320" s="15"/>
      <c r="I320" s="15"/>
      <c r="J320" s="15"/>
      <c r="K320" s="15"/>
      <c r="L320" s="15"/>
      <c r="M320" s="15"/>
      <c r="N320" s="15"/>
      <c r="O320" s="15"/>
      <c r="P320" s="15"/>
      <c r="Q320" s="15"/>
      <c r="R320" s="15"/>
      <c r="S320" s="15"/>
    </row>
    <row r="321" spans="1:11" ht="18" customHeight="1" x14ac:dyDescent="0.4">
      <c r="B321" s="39" t="s">
        <v>785</v>
      </c>
      <c r="D321" s="4"/>
      <c r="F321" s="7"/>
    </row>
    <row r="322" spans="1:11" ht="18" customHeight="1" x14ac:dyDescent="0.4">
      <c r="A322" s="75"/>
      <c r="B322" s="585" t="s">
        <v>916</v>
      </c>
      <c r="C322" s="111"/>
      <c r="D322" s="111"/>
      <c r="E322" s="111"/>
      <c r="F322" s="101"/>
      <c r="G322" s="101"/>
      <c r="H322" s="101"/>
      <c r="I322" s="81"/>
      <c r="J322" s="433"/>
      <c r="K322" s="7"/>
    </row>
    <row r="323" spans="1:11" ht="18" customHeight="1" x14ac:dyDescent="0.4">
      <c r="B323" s="101" t="s">
        <v>784</v>
      </c>
      <c r="C323" s="4"/>
      <c r="D323" s="4"/>
    </row>
    <row r="324" spans="1:11" ht="18" customHeight="1" x14ac:dyDescent="0.4">
      <c r="B324" s="586" t="s">
        <v>917</v>
      </c>
      <c r="C324" s="4"/>
      <c r="D324" s="4"/>
    </row>
    <row r="325" spans="1:11" ht="18" customHeight="1" x14ac:dyDescent="0.4">
      <c r="B325" s="111" t="s">
        <v>635</v>
      </c>
      <c r="C325" s="4"/>
      <c r="D325" s="4"/>
    </row>
    <row r="326" spans="1:11" ht="18" customHeight="1" x14ac:dyDescent="0.4">
      <c r="C326" s="4"/>
      <c r="D326" s="4"/>
    </row>
    <row r="327" spans="1:11" ht="18" customHeight="1" x14ac:dyDescent="0.4">
      <c r="C327" s="4"/>
      <c r="D327" s="4"/>
    </row>
    <row r="328" spans="1:11" ht="18" customHeight="1" x14ac:dyDescent="0.4">
      <c r="C328" s="4"/>
      <c r="D328" s="4"/>
    </row>
    <row r="329" spans="1:11" ht="18" customHeight="1" x14ac:dyDescent="0.4">
      <c r="C329" s="4"/>
      <c r="D329" s="4"/>
    </row>
    <row r="330" spans="1:11" ht="18" customHeight="1" x14ac:dyDescent="0.4">
      <c r="C330" s="4"/>
      <c r="D330" s="4"/>
    </row>
    <row r="331" spans="1:11" ht="18" customHeight="1" x14ac:dyDescent="0.4">
      <c r="C331" s="4"/>
      <c r="D331" s="4"/>
    </row>
    <row r="332" spans="1:11" ht="18" customHeight="1" x14ac:dyDescent="0.4">
      <c r="C332" s="4"/>
      <c r="D332" s="4"/>
    </row>
    <row r="333" spans="1:11" ht="18" customHeight="1" x14ac:dyDescent="0.4">
      <c r="C333" s="4"/>
      <c r="D333" s="4"/>
    </row>
    <row r="334" spans="1:11" ht="18" customHeight="1" x14ac:dyDescent="0.4">
      <c r="C334" s="4"/>
      <c r="D334" s="4"/>
    </row>
    <row r="335" spans="1:11" ht="18" customHeight="1" x14ac:dyDescent="0.4">
      <c r="C335" s="4"/>
      <c r="D335" s="4"/>
    </row>
    <row r="336" spans="1:11" ht="18" customHeight="1" x14ac:dyDescent="0.4">
      <c r="C336" s="4"/>
      <c r="D336" s="4"/>
    </row>
    <row r="337" spans="3:13" ht="18" customHeight="1" x14ac:dyDescent="0.4">
      <c r="C337" s="4"/>
      <c r="D337" s="4"/>
    </row>
    <row r="338" spans="3:13" ht="18" customHeight="1" x14ac:dyDescent="0.4">
      <c r="C338" s="4"/>
      <c r="D338" s="4"/>
    </row>
    <row r="339" spans="3:13" ht="18" customHeight="1" x14ac:dyDescent="0.4">
      <c r="C339" s="4"/>
      <c r="D339" s="4"/>
    </row>
    <row r="340" spans="3:13" ht="18" customHeight="1" x14ac:dyDescent="0.4">
      <c r="C340" s="4"/>
      <c r="D340" s="4"/>
    </row>
    <row r="341" spans="3:13" ht="18" customHeight="1" x14ac:dyDescent="0.4">
      <c r="C341" s="4"/>
      <c r="D341" s="4"/>
    </row>
    <row r="342" spans="3:13" ht="18" customHeight="1" x14ac:dyDescent="0.4">
      <c r="C342" s="4"/>
      <c r="D342" s="4"/>
    </row>
    <row r="343" spans="3:13" ht="18" customHeight="1" x14ac:dyDescent="0.4">
      <c r="C343" s="4"/>
      <c r="D343" s="4"/>
    </row>
    <row r="344" spans="3:13" ht="18" customHeight="1" x14ac:dyDescent="0.4">
      <c r="C344" s="4"/>
      <c r="D344" s="4"/>
    </row>
    <row r="345" spans="3:13" ht="18" customHeight="1" x14ac:dyDescent="0.4">
      <c r="C345" s="4"/>
      <c r="D345" s="4"/>
    </row>
    <row r="346" spans="3:13" ht="18" customHeight="1" x14ac:dyDescent="0.4">
      <c r="C346" s="4"/>
      <c r="D346" s="4"/>
    </row>
    <row r="347" spans="3:13" ht="18" customHeight="1" x14ac:dyDescent="0.4">
      <c r="C347" s="4"/>
      <c r="D347" s="4"/>
    </row>
    <row r="348" spans="3:13" ht="18" customHeight="1" x14ac:dyDescent="0.4">
      <c r="C348" s="4"/>
      <c r="D348" s="4"/>
    </row>
    <row r="349" spans="3:13" ht="18" customHeight="1" x14ac:dyDescent="0.4">
      <c r="D349" s="15"/>
      <c r="E349" s="7"/>
      <c r="F349" s="7"/>
      <c r="H349" s="8"/>
      <c r="I349" s="8"/>
      <c r="J349" s="8"/>
      <c r="K349" s="8"/>
      <c r="L349" s="8"/>
      <c r="M349" s="8"/>
    </row>
    <row r="350" spans="3:13" ht="18" customHeight="1" x14ac:dyDescent="0.4">
      <c r="D350" s="15"/>
      <c r="E350" s="7"/>
      <c r="F350" s="7"/>
      <c r="G350" s="7"/>
    </row>
    <row r="438" spans="3:7" ht="18" customHeight="1" x14ac:dyDescent="0.4">
      <c r="C438" s="4"/>
      <c r="D438" s="4"/>
      <c r="G438" s="8"/>
    </row>
    <row r="439" spans="3:7" ht="18" customHeight="1" x14ac:dyDescent="0.4">
      <c r="C439" s="4"/>
      <c r="D439" s="4"/>
      <c r="G439" s="8"/>
    </row>
    <row r="440" spans="3:7" ht="18" customHeight="1" x14ac:dyDescent="0.4">
      <c r="C440" s="4"/>
      <c r="D440" s="4"/>
      <c r="G440" s="8"/>
    </row>
    <row r="441" spans="3:7" ht="18" customHeight="1" x14ac:dyDescent="0.4">
      <c r="C441" s="4"/>
      <c r="D441" s="4"/>
      <c r="G441" s="8"/>
    </row>
  </sheetData>
  <mergeCells count="82">
    <mergeCell ref="C180:C214"/>
    <mergeCell ref="B180:B214"/>
    <mergeCell ref="C85:C179"/>
    <mergeCell ref="B85:B179"/>
    <mergeCell ref="B268:B317"/>
    <mergeCell ref="C268:C317"/>
    <mergeCell ref="B216:B267"/>
    <mergeCell ref="C216:C267"/>
    <mergeCell ref="E142:E147"/>
    <mergeCell ref="D257:D267"/>
    <mergeCell ref="D268:D306"/>
    <mergeCell ref="D174:D179"/>
    <mergeCell ref="E177:E178"/>
    <mergeCell ref="D216:D256"/>
    <mergeCell ref="E216:E218"/>
    <mergeCell ref="E219:E224"/>
    <mergeCell ref="E225:E246"/>
    <mergeCell ref="E247:E256"/>
    <mergeCell ref="E257:E267"/>
    <mergeCell ref="E268:E286"/>
    <mergeCell ref="E290:E306"/>
    <mergeCell ref="E105:E126"/>
    <mergeCell ref="E127:E130"/>
    <mergeCell ref="D307:D317"/>
    <mergeCell ref="E307:E311"/>
    <mergeCell ref="E148:E153"/>
    <mergeCell ref="E156:E158"/>
    <mergeCell ref="E159:E160"/>
    <mergeCell ref="D161:D173"/>
    <mergeCell ref="E161:E165"/>
    <mergeCell ref="E166:E172"/>
    <mergeCell ref="D180:D214"/>
    <mergeCell ref="E180:E192"/>
    <mergeCell ref="E195:E212"/>
    <mergeCell ref="E213:E214"/>
    <mergeCell ref="D132:D160"/>
    <mergeCell ref="E132:E141"/>
    <mergeCell ref="E34:E35"/>
    <mergeCell ref="D37:D43"/>
    <mergeCell ref="E41:E43"/>
    <mergeCell ref="B45:B68"/>
    <mergeCell ref="C45:C68"/>
    <mergeCell ref="D45:D47"/>
    <mergeCell ref="D48:D51"/>
    <mergeCell ref="D52:D54"/>
    <mergeCell ref="D55:D56"/>
    <mergeCell ref="D57:D58"/>
    <mergeCell ref="D59:D62"/>
    <mergeCell ref="D63:D66"/>
    <mergeCell ref="B44:G44"/>
    <mergeCell ref="H5:AA5"/>
    <mergeCell ref="G5:G7"/>
    <mergeCell ref="B8:B43"/>
    <mergeCell ref="C8:C43"/>
    <mergeCell ref="D8:D20"/>
    <mergeCell ref="E10:E18"/>
    <mergeCell ref="D21:D23"/>
    <mergeCell ref="E22:E23"/>
    <mergeCell ref="D24:D31"/>
    <mergeCell ref="E28:E31"/>
    <mergeCell ref="D33:D36"/>
    <mergeCell ref="B5:B7"/>
    <mergeCell ref="C5:C7"/>
    <mergeCell ref="D5:D7"/>
    <mergeCell ref="E5:E7"/>
    <mergeCell ref="F5:F7"/>
    <mergeCell ref="B69:G69"/>
    <mergeCell ref="B84:G84"/>
    <mergeCell ref="B215:G215"/>
    <mergeCell ref="B318:G318"/>
    <mergeCell ref="B319:G319"/>
    <mergeCell ref="B70:B83"/>
    <mergeCell ref="C70:C83"/>
    <mergeCell ref="D72:D83"/>
    <mergeCell ref="E72:E74"/>
    <mergeCell ref="E75:E83"/>
    <mergeCell ref="D85:D94"/>
    <mergeCell ref="E86:E89"/>
    <mergeCell ref="E90:E93"/>
    <mergeCell ref="D95:D131"/>
    <mergeCell ref="E95:E99"/>
    <mergeCell ref="E100:E104"/>
  </mergeCells>
  <phoneticPr fontId="4"/>
  <pageMargins left="0.7" right="0.7" top="0.75" bottom="0.75" header="0.3" footer="0.3"/>
  <rowBreaks count="3" manualBreakCount="3">
    <brk id="84" max="26" man="1"/>
    <brk id="179" max="26" man="1"/>
    <brk id="267"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443"/>
  <sheetViews>
    <sheetView view="pageBreakPreview" zoomScale="85" zoomScaleNormal="70" zoomScaleSheetLayoutView="85" zoomScalePageLayoutView="40" workbookViewId="0"/>
  </sheetViews>
  <sheetFormatPr defaultColWidth="9" defaultRowHeight="18" customHeight="1" x14ac:dyDescent="0.4"/>
  <cols>
    <col min="1" max="1" width="3" style="4" customWidth="1"/>
    <col min="2" max="2" width="5.5" style="4" customWidth="1"/>
    <col min="3" max="3" width="5.5" style="9" customWidth="1"/>
    <col min="4" max="4" width="27.5" style="9" customWidth="1"/>
    <col min="5" max="6" width="33.625" style="4" customWidth="1"/>
    <col min="7" max="7" width="13.125" style="4" customWidth="1"/>
    <col min="8" max="27" width="15" style="4" customWidth="1"/>
    <col min="28" max="28" width="13.125" style="4" customWidth="1"/>
    <col min="29" max="16384" width="9" style="4"/>
  </cols>
  <sheetData>
    <row r="1" spans="1:28" ht="18" customHeight="1" x14ac:dyDescent="0.4">
      <c r="A1" s="107" t="s">
        <v>696</v>
      </c>
      <c r="C1" s="4"/>
      <c r="D1" s="4"/>
    </row>
    <row r="2" spans="1:28" ht="18" customHeight="1" x14ac:dyDescent="0.4">
      <c r="A2" s="107"/>
      <c r="C2" s="4"/>
      <c r="D2" s="299"/>
      <c r="E2" s="91" t="s">
        <v>634</v>
      </c>
    </row>
    <row r="3" spans="1:28" ht="18" customHeight="1" x14ac:dyDescent="0.4">
      <c r="A3" s="36"/>
      <c r="B3" s="36"/>
      <c r="C3" s="238"/>
      <c r="D3" s="4"/>
      <c r="G3" s="13"/>
      <c r="H3" s="13"/>
      <c r="I3" s="13"/>
      <c r="J3" s="13"/>
      <c r="K3" s="13"/>
      <c r="L3" s="13"/>
      <c r="M3" s="13"/>
    </row>
    <row r="4" spans="1:28" ht="18" customHeight="1" x14ac:dyDescent="0.4">
      <c r="A4" s="75"/>
      <c r="B4" s="550" t="s">
        <v>667</v>
      </c>
      <c r="C4" s="82"/>
      <c r="D4" s="551"/>
      <c r="E4" s="551"/>
      <c r="F4" s="551"/>
      <c r="G4" s="551"/>
      <c r="H4" s="551"/>
      <c r="I4" s="551"/>
      <c r="J4" s="301"/>
      <c r="K4" s="301"/>
      <c r="L4" s="301"/>
      <c r="M4" s="301"/>
      <c r="N4" s="301"/>
      <c r="O4" s="301"/>
      <c r="P4" s="301"/>
      <c r="Q4" s="552"/>
      <c r="R4" s="552"/>
      <c r="S4" s="552"/>
      <c r="T4" s="552"/>
      <c r="U4" s="552"/>
      <c r="V4" s="552"/>
      <c r="W4" s="552"/>
      <c r="X4" s="552"/>
      <c r="Y4" s="552"/>
      <c r="Z4" s="552"/>
      <c r="AA4" s="553" t="s">
        <v>766</v>
      </c>
    </row>
    <row r="5" spans="1:28" s="10" customFormat="1" ht="18" customHeight="1" x14ac:dyDescent="0.4">
      <c r="A5" s="4"/>
      <c r="B5" s="623" t="s">
        <v>497</v>
      </c>
      <c r="C5" s="623" t="s">
        <v>2</v>
      </c>
      <c r="D5" s="623" t="s">
        <v>3</v>
      </c>
      <c r="E5" s="623" t="s">
        <v>56</v>
      </c>
      <c r="F5" s="623" t="s">
        <v>57</v>
      </c>
      <c r="G5" s="608" t="s">
        <v>915</v>
      </c>
      <c r="H5" s="607" t="s">
        <v>679</v>
      </c>
      <c r="I5" s="607"/>
      <c r="J5" s="607"/>
      <c r="K5" s="607"/>
      <c r="L5" s="607"/>
      <c r="M5" s="607"/>
      <c r="N5" s="607"/>
      <c r="O5" s="607"/>
      <c r="P5" s="607"/>
      <c r="Q5" s="607"/>
      <c r="R5" s="607"/>
      <c r="S5" s="607"/>
      <c r="T5" s="607"/>
      <c r="U5" s="607"/>
      <c r="V5" s="607"/>
      <c r="W5" s="607"/>
      <c r="X5" s="607"/>
      <c r="Y5" s="607"/>
      <c r="Z5" s="607"/>
      <c r="AA5" s="607"/>
      <c r="AB5" s="4"/>
    </row>
    <row r="6" spans="1:28" s="10" customFormat="1" ht="18" customHeight="1" x14ac:dyDescent="0.4">
      <c r="A6" s="4"/>
      <c r="B6" s="624"/>
      <c r="C6" s="624"/>
      <c r="D6" s="624"/>
      <c r="E6" s="624"/>
      <c r="F6" s="624"/>
      <c r="G6" s="609"/>
      <c r="H6" s="137">
        <v>3</v>
      </c>
      <c r="I6" s="137">
        <v>4</v>
      </c>
      <c r="J6" s="137">
        <v>5</v>
      </c>
      <c r="K6" s="137">
        <v>6</v>
      </c>
      <c r="L6" s="137">
        <v>7</v>
      </c>
      <c r="M6" s="137">
        <v>8</v>
      </c>
      <c r="N6" s="137">
        <v>9</v>
      </c>
      <c r="O6" s="137">
        <v>10</v>
      </c>
      <c r="P6" s="137">
        <v>11</v>
      </c>
      <c r="Q6" s="137">
        <v>12</v>
      </c>
      <c r="R6" s="137">
        <v>13</v>
      </c>
      <c r="S6" s="137">
        <v>14</v>
      </c>
      <c r="T6" s="137">
        <v>15</v>
      </c>
      <c r="U6" s="137">
        <v>16</v>
      </c>
      <c r="V6" s="137">
        <v>17</v>
      </c>
      <c r="W6" s="137">
        <v>18</v>
      </c>
      <c r="X6" s="137">
        <v>19</v>
      </c>
      <c r="Y6" s="137">
        <v>20</v>
      </c>
      <c r="Z6" s="137">
        <v>21</v>
      </c>
      <c r="AA6" s="137">
        <v>22</v>
      </c>
      <c r="AB6" s="4"/>
    </row>
    <row r="7" spans="1:28" s="10" customFormat="1" ht="18" customHeight="1" x14ac:dyDescent="0.4">
      <c r="A7" s="4"/>
      <c r="B7" s="625"/>
      <c r="C7" s="625"/>
      <c r="D7" s="625"/>
      <c r="E7" s="625"/>
      <c r="F7" s="625"/>
      <c r="G7" s="610"/>
      <c r="H7" s="138" t="s">
        <v>519</v>
      </c>
      <c r="I7" s="138" t="s">
        <v>520</v>
      </c>
      <c r="J7" s="138" t="s">
        <v>521</v>
      </c>
      <c r="K7" s="138" t="s">
        <v>522</v>
      </c>
      <c r="L7" s="138" t="s">
        <v>523</v>
      </c>
      <c r="M7" s="138" t="s">
        <v>524</v>
      </c>
      <c r="N7" s="138" t="s">
        <v>525</v>
      </c>
      <c r="O7" s="138" t="s">
        <v>526</v>
      </c>
      <c r="P7" s="138" t="s">
        <v>527</v>
      </c>
      <c r="Q7" s="138" t="s">
        <v>528</v>
      </c>
      <c r="R7" s="138" t="s">
        <v>529</v>
      </c>
      <c r="S7" s="138" t="s">
        <v>530</v>
      </c>
      <c r="T7" s="138" t="s">
        <v>531</v>
      </c>
      <c r="U7" s="138" t="s">
        <v>532</v>
      </c>
      <c r="V7" s="138" t="s">
        <v>533</v>
      </c>
      <c r="W7" s="138" t="s">
        <v>534</v>
      </c>
      <c r="X7" s="138" t="s">
        <v>535</v>
      </c>
      <c r="Y7" s="138" t="s">
        <v>536</v>
      </c>
      <c r="Z7" s="138" t="s">
        <v>537</v>
      </c>
      <c r="AA7" s="138" t="s">
        <v>538</v>
      </c>
      <c r="AB7" s="4"/>
    </row>
    <row r="8" spans="1:28" s="10" customFormat="1" ht="18" customHeight="1" x14ac:dyDescent="0.4">
      <c r="A8" s="4"/>
      <c r="B8" s="611">
        <v>1</v>
      </c>
      <c r="C8" s="614" t="s">
        <v>4</v>
      </c>
      <c r="D8" s="617" t="s">
        <v>5</v>
      </c>
      <c r="E8" s="571" t="s">
        <v>58</v>
      </c>
      <c r="F8" s="571"/>
      <c r="G8" s="564">
        <v>40</v>
      </c>
      <c r="H8" s="125"/>
      <c r="I8" s="125"/>
      <c r="J8" s="125"/>
      <c r="K8" s="125"/>
      <c r="L8" s="125"/>
      <c r="M8" s="125"/>
      <c r="N8" s="125"/>
      <c r="O8" s="125"/>
      <c r="P8" s="125"/>
      <c r="Q8" s="125"/>
      <c r="R8" s="125"/>
      <c r="S8" s="125"/>
      <c r="T8" s="125"/>
      <c r="U8" s="125"/>
      <c r="V8" s="125"/>
      <c r="W8" s="125"/>
      <c r="X8" s="125"/>
      <c r="Y8" s="125"/>
      <c r="Z8" s="125"/>
      <c r="AA8" s="125"/>
      <c r="AB8" s="4"/>
    </row>
    <row r="9" spans="1:28" s="10" customFormat="1" ht="18" customHeight="1" x14ac:dyDescent="0.4">
      <c r="A9" s="4"/>
      <c r="B9" s="612"/>
      <c r="C9" s="615"/>
      <c r="D9" s="618"/>
      <c r="E9" s="572" t="s">
        <v>422</v>
      </c>
      <c r="F9" s="572"/>
      <c r="G9" s="131">
        <v>40</v>
      </c>
      <c r="H9" s="124"/>
      <c r="I9" s="124"/>
      <c r="J9" s="124"/>
      <c r="K9" s="124"/>
      <c r="L9" s="124"/>
      <c r="M9" s="124"/>
      <c r="N9" s="124"/>
      <c r="O9" s="124"/>
      <c r="P9" s="124"/>
      <c r="Q9" s="124"/>
      <c r="R9" s="124"/>
      <c r="S9" s="124"/>
      <c r="T9" s="124"/>
      <c r="U9" s="124"/>
      <c r="V9" s="124"/>
      <c r="W9" s="124"/>
      <c r="X9" s="124"/>
      <c r="Y9" s="124"/>
      <c r="Z9" s="124"/>
      <c r="AA9" s="124"/>
      <c r="AB9" s="4"/>
    </row>
    <row r="10" spans="1:28" s="10" customFormat="1" ht="18" customHeight="1" x14ac:dyDescent="0.4">
      <c r="A10" s="4"/>
      <c r="B10" s="612"/>
      <c r="C10" s="615"/>
      <c r="D10" s="618"/>
      <c r="E10" s="699" t="s">
        <v>60</v>
      </c>
      <c r="F10" s="571" t="s">
        <v>61</v>
      </c>
      <c r="G10" s="564">
        <v>40</v>
      </c>
      <c r="H10" s="125"/>
      <c r="I10" s="125"/>
      <c r="J10" s="125"/>
      <c r="K10" s="125"/>
      <c r="L10" s="125"/>
      <c r="M10" s="125"/>
      <c r="N10" s="125"/>
      <c r="O10" s="125"/>
      <c r="P10" s="125"/>
      <c r="Q10" s="125"/>
      <c r="R10" s="125"/>
      <c r="S10" s="125"/>
      <c r="T10" s="125"/>
      <c r="U10" s="125"/>
      <c r="V10" s="125"/>
      <c r="W10" s="125"/>
      <c r="X10" s="125"/>
      <c r="Y10" s="125"/>
      <c r="Z10" s="125"/>
      <c r="AA10" s="125"/>
      <c r="AB10" s="4"/>
    </row>
    <row r="11" spans="1:28" s="10" customFormat="1" ht="18" customHeight="1" x14ac:dyDescent="0.4">
      <c r="A11" s="4"/>
      <c r="B11" s="612"/>
      <c r="C11" s="615"/>
      <c r="D11" s="618"/>
      <c r="E11" s="699"/>
      <c r="F11" s="571" t="s">
        <v>62</v>
      </c>
      <c r="G11" s="564">
        <v>40</v>
      </c>
      <c r="H11" s="125"/>
      <c r="I11" s="125"/>
      <c r="J11" s="125"/>
      <c r="K11" s="125"/>
      <c r="L11" s="125"/>
      <c r="M11" s="125"/>
      <c r="N11" s="125"/>
      <c r="O11" s="125"/>
      <c r="P11" s="125"/>
      <c r="Q11" s="125"/>
      <c r="R11" s="125"/>
      <c r="S11" s="125"/>
      <c r="T11" s="125"/>
      <c r="U11" s="125"/>
      <c r="V11" s="125"/>
      <c r="W11" s="125"/>
      <c r="X11" s="125"/>
      <c r="Y11" s="125"/>
      <c r="Z11" s="125"/>
      <c r="AA11" s="125"/>
      <c r="AB11" s="4"/>
    </row>
    <row r="12" spans="1:28" s="10" customFormat="1" ht="18" customHeight="1" x14ac:dyDescent="0.4">
      <c r="A12" s="4"/>
      <c r="B12" s="612"/>
      <c r="C12" s="615"/>
      <c r="D12" s="618"/>
      <c r="E12" s="699"/>
      <c r="F12" s="571" t="s">
        <v>63</v>
      </c>
      <c r="G12" s="564">
        <v>40</v>
      </c>
      <c r="H12" s="135"/>
      <c r="I12" s="135"/>
      <c r="J12" s="135"/>
      <c r="K12" s="135"/>
      <c r="L12" s="135"/>
      <c r="M12" s="135"/>
      <c r="N12" s="125"/>
      <c r="O12" s="125"/>
      <c r="P12" s="125"/>
      <c r="Q12" s="125"/>
      <c r="R12" s="125"/>
      <c r="S12" s="125"/>
      <c r="T12" s="125"/>
      <c r="U12" s="125"/>
      <c r="V12" s="125"/>
      <c r="W12" s="125"/>
      <c r="X12" s="125"/>
      <c r="Y12" s="125"/>
      <c r="Z12" s="125"/>
      <c r="AA12" s="125"/>
      <c r="AB12" s="4"/>
    </row>
    <row r="13" spans="1:28" s="10" customFormat="1" ht="18" customHeight="1" x14ac:dyDescent="0.4">
      <c r="A13" s="4"/>
      <c r="B13" s="612"/>
      <c r="C13" s="615"/>
      <c r="D13" s="618"/>
      <c r="E13" s="699"/>
      <c r="F13" s="571" t="s">
        <v>64</v>
      </c>
      <c r="G13" s="564">
        <v>40</v>
      </c>
      <c r="H13" s="135"/>
      <c r="I13" s="135"/>
      <c r="J13" s="135"/>
      <c r="K13" s="135"/>
      <c r="L13" s="135"/>
      <c r="M13" s="135"/>
      <c r="N13" s="125"/>
      <c r="O13" s="125"/>
      <c r="P13" s="125"/>
      <c r="Q13" s="125"/>
      <c r="R13" s="125"/>
      <c r="S13" s="125"/>
      <c r="T13" s="125"/>
      <c r="U13" s="125"/>
      <c r="V13" s="125"/>
      <c r="W13" s="125"/>
      <c r="X13" s="125"/>
      <c r="Y13" s="125"/>
      <c r="Z13" s="125"/>
      <c r="AA13" s="125"/>
      <c r="AB13" s="4"/>
    </row>
    <row r="14" spans="1:28" s="10" customFormat="1" ht="18" customHeight="1" x14ac:dyDescent="0.4">
      <c r="A14" s="4"/>
      <c r="B14" s="612"/>
      <c r="C14" s="615"/>
      <c r="D14" s="618"/>
      <c r="E14" s="699"/>
      <c r="F14" s="571" t="s">
        <v>65</v>
      </c>
      <c r="G14" s="564">
        <v>40</v>
      </c>
      <c r="H14" s="135"/>
      <c r="I14" s="135"/>
      <c r="J14" s="135"/>
      <c r="K14" s="135"/>
      <c r="L14" s="135"/>
      <c r="M14" s="135"/>
      <c r="N14" s="125"/>
      <c r="O14" s="125"/>
      <c r="P14" s="125"/>
      <c r="Q14" s="125"/>
      <c r="R14" s="125"/>
      <c r="S14" s="125"/>
      <c r="T14" s="125"/>
      <c r="U14" s="125"/>
      <c r="V14" s="125"/>
      <c r="W14" s="125"/>
      <c r="X14" s="125"/>
      <c r="Y14" s="125"/>
      <c r="Z14" s="125"/>
      <c r="AA14" s="125"/>
      <c r="AB14" s="4"/>
    </row>
    <row r="15" spans="1:28" s="10" customFormat="1" ht="18" customHeight="1" x14ac:dyDescent="0.4">
      <c r="A15" s="4"/>
      <c r="B15" s="612"/>
      <c r="C15" s="615"/>
      <c r="D15" s="618"/>
      <c r="E15" s="699"/>
      <c r="F15" s="571" t="s">
        <v>66</v>
      </c>
      <c r="G15" s="564">
        <v>40</v>
      </c>
      <c r="H15" s="135"/>
      <c r="I15" s="135"/>
      <c r="J15" s="135"/>
      <c r="K15" s="135"/>
      <c r="L15" s="135"/>
      <c r="M15" s="135"/>
      <c r="N15" s="125"/>
      <c r="O15" s="125"/>
      <c r="P15" s="125"/>
      <c r="Q15" s="125"/>
      <c r="R15" s="125"/>
      <c r="S15" s="125"/>
      <c r="T15" s="125"/>
      <c r="U15" s="125"/>
      <c r="V15" s="125"/>
      <c r="W15" s="125"/>
      <c r="X15" s="125"/>
      <c r="Y15" s="125"/>
      <c r="Z15" s="125"/>
      <c r="AA15" s="125"/>
      <c r="AB15" s="4"/>
    </row>
    <row r="16" spans="1:28" s="10" customFormat="1" ht="18" customHeight="1" x14ac:dyDescent="0.4">
      <c r="A16" s="4"/>
      <c r="B16" s="612"/>
      <c r="C16" s="615"/>
      <c r="D16" s="618"/>
      <c r="E16" s="699"/>
      <c r="F16" s="571" t="s">
        <v>67</v>
      </c>
      <c r="G16" s="564">
        <v>40</v>
      </c>
      <c r="H16" s="135"/>
      <c r="I16" s="135"/>
      <c r="J16" s="135"/>
      <c r="K16" s="135"/>
      <c r="L16" s="135"/>
      <c r="M16" s="135"/>
      <c r="N16" s="125"/>
      <c r="O16" s="125"/>
      <c r="P16" s="125"/>
      <c r="Q16" s="125"/>
      <c r="R16" s="125"/>
      <c r="S16" s="125"/>
      <c r="T16" s="125"/>
      <c r="U16" s="125"/>
      <c r="V16" s="125"/>
      <c r="W16" s="125"/>
      <c r="X16" s="125"/>
      <c r="Y16" s="125"/>
      <c r="Z16" s="125"/>
      <c r="AA16" s="125"/>
      <c r="AB16" s="4"/>
    </row>
    <row r="17" spans="1:28" s="10" customFormat="1" ht="18" customHeight="1" x14ac:dyDescent="0.4">
      <c r="A17" s="4"/>
      <c r="B17" s="612"/>
      <c r="C17" s="615"/>
      <c r="D17" s="618"/>
      <c r="E17" s="699"/>
      <c r="F17" s="571" t="s">
        <v>68</v>
      </c>
      <c r="G17" s="564">
        <v>40</v>
      </c>
      <c r="H17" s="135"/>
      <c r="I17" s="135"/>
      <c r="J17" s="135"/>
      <c r="K17" s="135"/>
      <c r="L17" s="135"/>
      <c r="M17" s="135"/>
      <c r="N17" s="125"/>
      <c r="O17" s="125"/>
      <c r="P17" s="125"/>
      <c r="Q17" s="125"/>
      <c r="R17" s="125"/>
      <c r="S17" s="125"/>
      <c r="T17" s="125"/>
      <c r="U17" s="125"/>
      <c r="V17" s="125"/>
      <c r="W17" s="125"/>
      <c r="X17" s="125"/>
      <c r="Y17" s="125"/>
      <c r="Z17" s="125"/>
      <c r="AA17" s="125"/>
      <c r="AB17" s="4"/>
    </row>
    <row r="18" spans="1:28" s="10" customFormat="1" ht="18" customHeight="1" x14ac:dyDescent="0.4">
      <c r="A18" s="4"/>
      <c r="B18" s="612"/>
      <c r="C18" s="615"/>
      <c r="D18" s="618"/>
      <c r="E18" s="699"/>
      <c r="F18" s="571" t="s">
        <v>69</v>
      </c>
      <c r="G18" s="564">
        <v>45</v>
      </c>
      <c r="H18" s="135"/>
      <c r="I18" s="135"/>
      <c r="J18" s="135"/>
      <c r="K18" s="135"/>
      <c r="L18" s="135"/>
      <c r="M18" s="135"/>
      <c r="N18" s="125"/>
      <c r="O18" s="125"/>
      <c r="P18" s="125"/>
      <c r="Q18" s="125"/>
      <c r="R18" s="125"/>
      <c r="S18" s="125"/>
      <c r="T18" s="125"/>
      <c r="U18" s="125"/>
      <c r="V18" s="125"/>
      <c r="W18" s="125"/>
      <c r="X18" s="125"/>
      <c r="Y18" s="125"/>
      <c r="Z18" s="125"/>
      <c r="AA18" s="125"/>
      <c r="AB18" s="4"/>
    </row>
    <row r="19" spans="1:28" s="10" customFormat="1" ht="18" customHeight="1" x14ac:dyDescent="0.4">
      <c r="A19" s="4"/>
      <c r="B19" s="612"/>
      <c r="C19" s="615"/>
      <c r="D19" s="618"/>
      <c r="E19" s="571" t="s">
        <v>70</v>
      </c>
      <c r="F19" s="571"/>
      <c r="G19" s="564">
        <v>40</v>
      </c>
      <c r="H19" s="135"/>
      <c r="I19" s="135"/>
      <c r="J19" s="135"/>
      <c r="K19" s="135"/>
      <c r="L19" s="135"/>
      <c r="M19" s="135"/>
      <c r="N19" s="125"/>
      <c r="O19" s="125"/>
      <c r="P19" s="125"/>
      <c r="Q19" s="125"/>
      <c r="R19" s="125"/>
      <c r="S19" s="125"/>
      <c r="T19" s="125"/>
      <c r="U19" s="125"/>
      <c r="V19" s="125"/>
      <c r="W19" s="125"/>
      <c r="X19" s="125"/>
      <c r="Y19" s="125"/>
      <c r="Z19" s="125"/>
      <c r="AA19" s="125"/>
      <c r="AB19" s="4"/>
    </row>
    <row r="20" spans="1:28" s="10" customFormat="1" ht="18" customHeight="1" x14ac:dyDescent="0.4">
      <c r="A20" s="4"/>
      <c r="B20" s="612"/>
      <c r="C20" s="615"/>
      <c r="D20" s="619"/>
      <c r="E20" s="571" t="s">
        <v>820</v>
      </c>
      <c r="F20" s="571"/>
      <c r="G20" s="564">
        <v>40</v>
      </c>
      <c r="H20" s="135"/>
      <c r="I20" s="135"/>
      <c r="J20" s="135"/>
      <c r="K20" s="135"/>
      <c r="L20" s="135"/>
      <c r="M20" s="135"/>
      <c r="N20" s="125"/>
      <c r="O20" s="125"/>
      <c r="P20" s="125"/>
      <c r="Q20" s="125"/>
      <c r="R20" s="125"/>
      <c r="S20" s="125"/>
      <c r="T20" s="125"/>
      <c r="U20" s="125"/>
      <c r="V20" s="125"/>
      <c r="W20" s="125"/>
      <c r="X20" s="125"/>
      <c r="Y20" s="125"/>
      <c r="Z20" s="125"/>
      <c r="AA20" s="125"/>
      <c r="AB20" s="4"/>
    </row>
    <row r="21" spans="1:28" s="10" customFormat="1" ht="18" customHeight="1" x14ac:dyDescent="0.4">
      <c r="A21" s="4"/>
      <c r="B21" s="612"/>
      <c r="C21" s="615"/>
      <c r="D21" s="617" t="s">
        <v>498</v>
      </c>
      <c r="E21" s="572" t="s">
        <v>423</v>
      </c>
      <c r="F21" s="572"/>
      <c r="G21" s="131">
        <v>50</v>
      </c>
      <c r="H21" s="124"/>
      <c r="I21" s="124"/>
      <c r="J21" s="124"/>
      <c r="K21" s="124"/>
      <c r="L21" s="124"/>
      <c r="M21" s="124"/>
      <c r="N21" s="124"/>
      <c r="O21" s="124"/>
      <c r="P21" s="124"/>
      <c r="Q21" s="124"/>
      <c r="R21" s="124"/>
      <c r="S21" s="124"/>
      <c r="T21" s="124"/>
      <c r="U21" s="124"/>
      <c r="V21" s="124"/>
      <c r="W21" s="124"/>
      <c r="X21" s="124"/>
      <c r="Y21" s="124"/>
      <c r="Z21" s="124"/>
      <c r="AA21" s="124"/>
      <c r="AB21" s="4"/>
    </row>
    <row r="22" spans="1:28" s="10" customFormat="1" ht="18" customHeight="1" x14ac:dyDescent="0.4">
      <c r="A22" s="4"/>
      <c r="B22" s="612"/>
      <c r="C22" s="615"/>
      <c r="D22" s="618"/>
      <c r="E22" s="699" t="s">
        <v>71</v>
      </c>
      <c r="F22" s="571" t="s">
        <v>72</v>
      </c>
      <c r="G22" s="564">
        <v>50</v>
      </c>
      <c r="H22" s="125"/>
      <c r="I22" s="125"/>
      <c r="J22" s="125"/>
      <c r="K22" s="125"/>
      <c r="L22" s="125"/>
      <c r="M22" s="125"/>
      <c r="N22" s="125"/>
      <c r="O22" s="125"/>
      <c r="P22" s="125"/>
      <c r="Q22" s="125"/>
      <c r="R22" s="125"/>
      <c r="S22" s="125"/>
      <c r="T22" s="125"/>
      <c r="U22" s="125"/>
      <c r="V22" s="125"/>
      <c r="W22" s="125"/>
      <c r="X22" s="125"/>
      <c r="Y22" s="125"/>
      <c r="Z22" s="125"/>
      <c r="AA22" s="125"/>
      <c r="AB22" s="4"/>
    </row>
    <row r="23" spans="1:28" s="10" customFormat="1" ht="18" customHeight="1" x14ac:dyDescent="0.4">
      <c r="A23" s="4"/>
      <c r="B23" s="612"/>
      <c r="C23" s="615"/>
      <c r="D23" s="619"/>
      <c r="E23" s="699"/>
      <c r="F23" s="571" t="s">
        <v>73</v>
      </c>
      <c r="G23" s="564">
        <v>50</v>
      </c>
      <c r="H23" s="125"/>
      <c r="I23" s="125"/>
      <c r="J23" s="125"/>
      <c r="K23" s="125"/>
      <c r="L23" s="125"/>
      <c r="M23" s="125"/>
      <c r="N23" s="125"/>
      <c r="O23" s="125"/>
      <c r="P23" s="125"/>
      <c r="Q23" s="125"/>
      <c r="R23" s="125"/>
      <c r="S23" s="125"/>
      <c r="T23" s="125"/>
      <c r="U23" s="125"/>
      <c r="V23" s="125"/>
      <c r="W23" s="125"/>
      <c r="X23" s="125"/>
      <c r="Y23" s="125"/>
      <c r="Z23" s="125"/>
      <c r="AA23" s="125"/>
      <c r="AB23" s="4"/>
    </row>
    <row r="24" spans="1:28" s="10" customFormat="1" ht="18" customHeight="1" x14ac:dyDescent="0.4">
      <c r="A24" s="4"/>
      <c r="B24" s="612"/>
      <c r="C24" s="615"/>
      <c r="D24" s="617" t="s">
        <v>6</v>
      </c>
      <c r="E24" s="571" t="s">
        <v>74</v>
      </c>
      <c r="F24" s="571"/>
      <c r="G24" s="564">
        <v>60</v>
      </c>
      <c r="H24" s="135"/>
      <c r="I24" s="135"/>
      <c r="J24" s="135"/>
      <c r="K24" s="135"/>
      <c r="L24" s="135"/>
      <c r="M24" s="135"/>
      <c r="N24" s="135"/>
      <c r="O24" s="125"/>
      <c r="P24" s="125"/>
      <c r="Q24" s="125"/>
      <c r="R24" s="125"/>
      <c r="S24" s="125"/>
      <c r="T24" s="125"/>
      <c r="U24" s="125"/>
      <c r="V24" s="125"/>
      <c r="W24" s="125"/>
      <c r="X24" s="125"/>
      <c r="Y24" s="125"/>
      <c r="Z24" s="125"/>
      <c r="AA24" s="125"/>
      <c r="AB24" s="4"/>
    </row>
    <row r="25" spans="1:28" s="10" customFormat="1" ht="18" customHeight="1" x14ac:dyDescent="0.4">
      <c r="A25" s="4"/>
      <c r="B25" s="612"/>
      <c r="C25" s="615"/>
      <c r="D25" s="618"/>
      <c r="E25" s="571" t="s">
        <v>75</v>
      </c>
      <c r="F25" s="571"/>
      <c r="G25" s="564">
        <v>60</v>
      </c>
      <c r="H25" s="135"/>
      <c r="I25" s="135"/>
      <c r="J25" s="135"/>
      <c r="K25" s="135"/>
      <c r="L25" s="135"/>
      <c r="M25" s="135"/>
      <c r="N25" s="135"/>
      <c r="O25" s="125"/>
      <c r="P25" s="125"/>
      <c r="Q25" s="125"/>
      <c r="R25" s="125"/>
      <c r="S25" s="125"/>
      <c r="T25" s="125"/>
      <c r="U25" s="125"/>
      <c r="V25" s="125"/>
      <c r="W25" s="125"/>
      <c r="X25" s="125"/>
      <c r="Y25" s="125"/>
      <c r="Z25" s="125"/>
      <c r="AA25" s="125"/>
      <c r="AB25" s="4"/>
    </row>
    <row r="26" spans="1:28" s="10" customFormat="1" ht="18" customHeight="1" x14ac:dyDescent="0.4">
      <c r="A26" s="4"/>
      <c r="B26" s="612"/>
      <c r="C26" s="615"/>
      <c r="D26" s="618"/>
      <c r="E26" s="571" t="s">
        <v>76</v>
      </c>
      <c r="F26" s="571"/>
      <c r="G26" s="564">
        <v>60</v>
      </c>
      <c r="H26" s="135"/>
      <c r="I26" s="135"/>
      <c r="J26" s="135"/>
      <c r="K26" s="135"/>
      <c r="L26" s="135"/>
      <c r="M26" s="135"/>
      <c r="N26" s="135"/>
      <c r="O26" s="125"/>
      <c r="P26" s="125"/>
      <c r="Q26" s="125"/>
      <c r="R26" s="125"/>
      <c r="S26" s="125"/>
      <c r="T26" s="125"/>
      <c r="U26" s="125"/>
      <c r="V26" s="125"/>
      <c r="W26" s="125"/>
      <c r="X26" s="125"/>
      <c r="Y26" s="125"/>
      <c r="Z26" s="125"/>
      <c r="AA26" s="125"/>
      <c r="AB26" s="4"/>
    </row>
    <row r="27" spans="1:28" s="10" customFormat="1" ht="18" customHeight="1" x14ac:dyDescent="0.4">
      <c r="A27" s="4"/>
      <c r="B27" s="612"/>
      <c r="C27" s="615"/>
      <c r="D27" s="618"/>
      <c r="E27" s="571" t="s">
        <v>77</v>
      </c>
      <c r="F27" s="571"/>
      <c r="G27" s="564">
        <v>60</v>
      </c>
      <c r="H27" s="135"/>
      <c r="I27" s="135"/>
      <c r="J27" s="135"/>
      <c r="K27" s="135"/>
      <c r="L27" s="135"/>
      <c r="M27" s="135"/>
      <c r="N27" s="135"/>
      <c r="O27" s="125"/>
      <c r="P27" s="125"/>
      <c r="Q27" s="125"/>
      <c r="R27" s="125"/>
      <c r="S27" s="125"/>
      <c r="T27" s="125"/>
      <c r="U27" s="125"/>
      <c r="V27" s="125"/>
      <c r="W27" s="125"/>
      <c r="X27" s="125"/>
      <c r="Y27" s="125"/>
      <c r="Z27" s="125"/>
      <c r="AA27" s="125"/>
      <c r="AB27" s="4"/>
    </row>
    <row r="28" spans="1:28" s="10" customFormat="1" ht="18" customHeight="1" x14ac:dyDescent="0.4">
      <c r="A28" s="4"/>
      <c r="B28" s="612"/>
      <c r="C28" s="615"/>
      <c r="D28" s="618"/>
      <c r="E28" s="699" t="s">
        <v>78</v>
      </c>
      <c r="F28" s="571" t="s">
        <v>79</v>
      </c>
      <c r="G28" s="564">
        <v>60</v>
      </c>
      <c r="H28" s="135"/>
      <c r="I28" s="135"/>
      <c r="J28" s="135"/>
      <c r="K28" s="135"/>
      <c r="L28" s="135"/>
      <c r="M28" s="135"/>
      <c r="N28" s="135"/>
      <c r="O28" s="125"/>
      <c r="P28" s="125"/>
      <c r="Q28" s="125"/>
      <c r="R28" s="125"/>
      <c r="S28" s="125"/>
      <c r="T28" s="125"/>
      <c r="U28" s="125"/>
      <c r="V28" s="125"/>
      <c r="W28" s="125"/>
      <c r="X28" s="125"/>
      <c r="Y28" s="125"/>
      <c r="Z28" s="125"/>
      <c r="AA28" s="125"/>
      <c r="AB28" s="4"/>
    </row>
    <row r="29" spans="1:28" s="10" customFormat="1" ht="18" customHeight="1" x14ac:dyDescent="0.4">
      <c r="A29" s="4"/>
      <c r="B29" s="612"/>
      <c r="C29" s="615"/>
      <c r="D29" s="618"/>
      <c r="E29" s="699"/>
      <c r="F29" s="571" t="s">
        <v>80</v>
      </c>
      <c r="G29" s="564">
        <v>60</v>
      </c>
      <c r="H29" s="135"/>
      <c r="I29" s="135"/>
      <c r="J29" s="135"/>
      <c r="K29" s="135"/>
      <c r="L29" s="135"/>
      <c r="M29" s="135"/>
      <c r="N29" s="135"/>
      <c r="O29" s="125"/>
      <c r="P29" s="125"/>
      <c r="Q29" s="125"/>
      <c r="R29" s="125"/>
      <c r="S29" s="125"/>
      <c r="T29" s="125"/>
      <c r="U29" s="125"/>
      <c r="V29" s="125"/>
      <c r="W29" s="125"/>
      <c r="X29" s="125"/>
      <c r="Y29" s="125"/>
      <c r="Z29" s="125"/>
      <c r="AA29" s="125"/>
      <c r="AB29" s="4"/>
    </row>
    <row r="30" spans="1:28" s="10" customFormat="1" ht="18" customHeight="1" x14ac:dyDescent="0.4">
      <c r="A30" s="4"/>
      <c r="B30" s="612"/>
      <c r="C30" s="615"/>
      <c r="D30" s="618"/>
      <c r="E30" s="699"/>
      <c r="F30" s="571" t="s">
        <v>81</v>
      </c>
      <c r="G30" s="564">
        <v>60</v>
      </c>
      <c r="H30" s="125"/>
      <c r="I30" s="125"/>
      <c r="J30" s="125"/>
      <c r="K30" s="125"/>
      <c r="L30" s="125"/>
      <c r="M30" s="125"/>
      <c r="N30" s="125"/>
      <c r="O30" s="125"/>
      <c r="P30" s="125"/>
      <c r="Q30" s="125"/>
      <c r="R30" s="125"/>
      <c r="S30" s="125"/>
      <c r="T30" s="125"/>
      <c r="U30" s="125"/>
      <c r="V30" s="125"/>
      <c r="W30" s="125"/>
      <c r="X30" s="125"/>
      <c r="Y30" s="125"/>
      <c r="Z30" s="125"/>
      <c r="AA30" s="125"/>
      <c r="AB30" s="4"/>
    </row>
    <row r="31" spans="1:28" s="10" customFormat="1" ht="18" customHeight="1" x14ac:dyDescent="0.4">
      <c r="A31" s="4"/>
      <c r="B31" s="612"/>
      <c r="C31" s="615"/>
      <c r="D31" s="619"/>
      <c r="E31" s="699"/>
      <c r="F31" s="571" t="s">
        <v>82</v>
      </c>
      <c r="G31" s="564">
        <v>60</v>
      </c>
      <c r="H31" s="125"/>
      <c r="I31" s="125"/>
      <c r="J31" s="125"/>
      <c r="K31" s="125"/>
      <c r="L31" s="125"/>
      <c r="M31" s="125"/>
      <c r="N31" s="125"/>
      <c r="O31" s="125"/>
      <c r="P31" s="125"/>
      <c r="Q31" s="125"/>
      <c r="R31" s="125"/>
      <c r="S31" s="125"/>
      <c r="T31" s="125"/>
      <c r="U31" s="125"/>
      <c r="V31" s="125"/>
      <c r="W31" s="125"/>
      <c r="X31" s="125"/>
      <c r="Y31" s="125"/>
      <c r="Z31" s="125"/>
      <c r="AA31" s="125"/>
      <c r="AB31" s="4"/>
    </row>
    <row r="32" spans="1:28" s="10" customFormat="1" ht="18" customHeight="1" x14ac:dyDescent="0.4">
      <c r="A32" s="4"/>
      <c r="B32" s="612"/>
      <c r="C32" s="615"/>
      <c r="D32" s="565" t="s">
        <v>424</v>
      </c>
      <c r="E32" s="572" t="s">
        <v>425</v>
      </c>
      <c r="F32" s="572"/>
      <c r="G32" s="131">
        <v>30</v>
      </c>
      <c r="H32" s="124"/>
      <c r="I32" s="124"/>
      <c r="J32" s="124"/>
      <c r="K32" s="124"/>
      <c r="L32" s="124"/>
      <c r="M32" s="124"/>
      <c r="N32" s="124"/>
      <c r="O32" s="124"/>
      <c r="P32" s="124"/>
      <c r="Q32" s="124"/>
      <c r="R32" s="124"/>
      <c r="S32" s="124"/>
      <c r="T32" s="124"/>
      <c r="U32" s="124"/>
      <c r="V32" s="124"/>
      <c r="W32" s="124"/>
      <c r="X32" s="124"/>
      <c r="Y32" s="124"/>
      <c r="Z32" s="124"/>
      <c r="AA32" s="124"/>
      <c r="AB32" s="4"/>
    </row>
    <row r="33" spans="1:28" s="10" customFormat="1" ht="18" customHeight="1" x14ac:dyDescent="0.4">
      <c r="A33" s="4"/>
      <c r="B33" s="612"/>
      <c r="C33" s="615"/>
      <c r="D33" s="617" t="s">
        <v>426</v>
      </c>
      <c r="E33" s="572" t="s">
        <v>427</v>
      </c>
      <c r="F33" s="572"/>
      <c r="G33" s="131">
        <v>60</v>
      </c>
      <c r="H33" s="124"/>
      <c r="I33" s="124"/>
      <c r="J33" s="124"/>
      <c r="K33" s="124"/>
      <c r="L33" s="124"/>
      <c r="M33" s="124"/>
      <c r="N33" s="124"/>
      <c r="O33" s="124"/>
      <c r="P33" s="124"/>
      <c r="Q33" s="124"/>
      <c r="R33" s="124"/>
      <c r="S33" s="124"/>
      <c r="T33" s="124"/>
      <c r="U33" s="124"/>
      <c r="V33" s="124"/>
      <c r="W33" s="124"/>
      <c r="X33" s="124"/>
      <c r="Y33" s="124"/>
      <c r="Z33" s="124"/>
      <c r="AA33" s="124"/>
      <c r="AB33" s="4"/>
    </row>
    <row r="34" spans="1:28" s="10" customFormat="1" ht="18" customHeight="1" x14ac:dyDescent="0.4">
      <c r="A34" s="4"/>
      <c r="B34" s="612"/>
      <c r="C34" s="615"/>
      <c r="D34" s="618"/>
      <c r="E34" s="699" t="s">
        <v>428</v>
      </c>
      <c r="F34" s="571" t="s">
        <v>429</v>
      </c>
      <c r="G34" s="564">
        <v>60</v>
      </c>
      <c r="H34" s="125"/>
      <c r="I34" s="125"/>
      <c r="J34" s="125"/>
      <c r="K34" s="125"/>
      <c r="L34" s="125"/>
      <c r="M34" s="125"/>
      <c r="N34" s="125"/>
      <c r="O34" s="125"/>
      <c r="P34" s="125"/>
      <c r="Q34" s="125"/>
      <c r="R34" s="125"/>
      <c r="S34" s="125"/>
      <c r="T34" s="125"/>
      <c r="U34" s="125"/>
      <c r="V34" s="125"/>
      <c r="W34" s="125"/>
      <c r="X34" s="125"/>
      <c r="Y34" s="125"/>
      <c r="Z34" s="125"/>
      <c r="AA34" s="125"/>
      <c r="AB34" s="4"/>
    </row>
    <row r="35" spans="1:28" s="10" customFormat="1" ht="18" customHeight="1" x14ac:dyDescent="0.4">
      <c r="A35" s="4"/>
      <c r="B35" s="612"/>
      <c r="C35" s="615"/>
      <c r="D35" s="618"/>
      <c r="E35" s="699"/>
      <c r="F35" s="571" t="s">
        <v>430</v>
      </c>
      <c r="G35" s="564">
        <v>60</v>
      </c>
      <c r="H35" s="125"/>
      <c r="I35" s="125"/>
      <c r="J35" s="125"/>
      <c r="K35" s="125"/>
      <c r="L35" s="125"/>
      <c r="M35" s="125"/>
      <c r="N35" s="125"/>
      <c r="O35" s="125"/>
      <c r="P35" s="125"/>
      <c r="Q35" s="125"/>
      <c r="R35" s="125"/>
      <c r="S35" s="125"/>
      <c r="T35" s="125"/>
      <c r="U35" s="125"/>
      <c r="V35" s="125"/>
      <c r="W35" s="125"/>
      <c r="X35" s="125"/>
      <c r="Y35" s="125"/>
      <c r="Z35" s="125"/>
      <c r="AA35" s="125"/>
      <c r="AB35" s="4"/>
    </row>
    <row r="36" spans="1:28" s="10" customFormat="1" ht="18" customHeight="1" x14ac:dyDescent="0.4">
      <c r="A36" s="4"/>
      <c r="B36" s="612"/>
      <c r="C36" s="615"/>
      <c r="D36" s="619"/>
      <c r="E36" s="573" t="s">
        <v>431</v>
      </c>
      <c r="F36" s="571"/>
      <c r="G36" s="564">
        <v>40</v>
      </c>
      <c r="H36" s="125"/>
      <c r="I36" s="125"/>
      <c r="J36" s="125"/>
      <c r="K36" s="125"/>
      <c r="L36" s="125"/>
      <c r="M36" s="125"/>
      <c r="N36" s="125"/>
      <c r="O36" s="125"/>
      <c r="P36" s="125"/>
      <c r="Q36" s="125"/>
      <c r="R36" s="125"/>
      <c r="S36" s="125"/>
      <c r="T36" s="125"/>
      <c r="U36" s="125"/>
      <c r="V36" s="125"/>
      <c r="W36" s="125"/>
      <c r="X36" s="125"/>
      <c r="Y36" s="125"/>
      <c r="Z36" s="125"/>
      <c r="AA36" s="125"/>
      <c r="AB36" s="4"/>
    </row>
    <row r="37" spans="1:28" s="10" customFormat="1" ht="18" customHeight="1" x14ac:dyDescent="0.4">
      <c r="A37" s="4"/>
      <c r="B37" s="612"/>
      <c r="C37" s="615"/>
      <c r="D37" s="626" t="s">
        <v>432</v>
      </c>
      <c r="E37" s="573" t="s">
        <v>433</v>
      </c>
      <c r="F37" s="571"/>
      <c r="G37" s="564">
        <v>50</v>
      </c>
      <c r="H37" s="125"/>
      <c r="I37" s="125"/>
      <c r="J37" s="125"/>
      <c r="K37" s="125"/>
      <c r="L37" s="125"/>
      <c r="M37" s="125"/>
      <c r="N37" s="125"/>
      <c r="O37" s="125"/>
      <c r="P37" s="125"/>
      <c r="Q37" s="125"/>
      <c r="R37" s="125"/>
      <c r="S37" s="125"/>
      <c r="T37" s="125"/>
      <c r="U37" s="125"/>
      <c r="V37" s="125"/>
      <c r="W37" s="125"/>
      <c r="X37" s="125"/>
      <c r="Y37" s="125"/>
      <c r="Z37" s="125"/>
      <c r="AA37" s="125"/>
      <c r="AB37" s="4"/>
    </row>
    <row r="38" spans="1:28" s="10" customFormat="1" ht="18" customHeight="1" x14ac:dyDescent="0.4">
      <c r="A38" s="4"/>
      <c r="B38" s="612"/>
      <c r="C38" s="615"/>
      <c r="D38" s="627"/>
      <c r="E38" s="573" t="s">
        <v>434</v>
      </c>
      <c r="F38" s="571"/>
      <c r="G38" s="564">
        <v>50</v>
      </c>
      <c r="H38" s="125"/>
      <c r="I38" s="125"/>
      <c r="J38" s="125"/>
      <c r="K38" s="125"/>
      <c r="L38" s="125"/>
      <c r="M38" s="125"/>
      <c r="N38" s="125"/>
      <c r="O38" s="125"/>
      <c r="P38" s="125"/>
      <c r="Q38" s="125"/>
      <c r="R38" s="125"/>
      <c r="S38" s="125"/>
      <c r="T38" s="125"/>
      <c r="U38" s="125"/>
      <c r="V38" s="125"/>
      <c r="W38" s="125"/>
      <c r="X38" s="125"/>
      <c r="Y38" s="125"/>
      <c r="Z38" s="125"/>
      <c r="AA38" s="125"/>
      <c r="AB38" s="4"/>
    </row>
    <row r="39" spans="1:28" s="10" customFormat="1" ht="18" customHeight="1" x14ac:dyDescent="0.4">
      <c r="A39" s="4"/>
      <c r="B39" s="612"/>
      <c r="C39" s="615"/>
      <c r="D39" s="627"/>
      <c r="E39" s="573" t="s">
        <v>435</v>
      </c>
      <c r="F39" s="571"/>
      <c r="G39" s="564">
        <v>50</v>
      </c>
      <c r="H39" s="125"/>
      <c r="I39" s="125"/>
      <c r="J39" s="125"/>
      <c r="K39" s="125"/>
      <c r="L39" s="125"/>
      <c r="M39" s="125"/>
      <c r="N39" s="125"/>
      <c r="O39" s="125"/>
      <c r="P39" s="125"/>
      <c r="Q39" s="125"/>
      <c r="R39" s="125"/>
      <c r="S39" s="125"/>
      <c r="T39" s="125"/>
      <c r="U39" s="125"/>
      <c r="V39" s="125"/>
      <c r="W39" s="125"/>
      <c r="X39" s="125"/>
      <c r="Y39" s="125"/>
      <c r="Z39" s="125"/>
      <c r="AA39" s="125"/>
      <c r="AB39" s="4"/>
    </row>
    <row r="40" spans="1:28" s="10" customFormat="1" ht="18" customHeight="1" x14ac:dyDescent="0.4">
      <c r="A40" s="4"/>
      <c r="B40" s="612"/>
      <c r="C40" s="615"/>
      <c r="D40" s="627"/>
      <c r="E40" s="573" t="s">
        <v>919</v>
      </c>
      <c r="F40" s="571"/>
      <c r="G40" s="564">
        <v>15</v>
      </c>
      <c r="H40" s="125"/>
      <c r="I40" s="125"/>
      <c r="J40" s="125"/>
      <c r="K40" s="125"/>
      <c r="L40" s="125"/>
      <c r="M40" s="125"/>
      <c r="N40" s="125"/>
      <c r="O40" s="125"/>
      <c r="P40" s="125"/>
      <c r="Q40" s="125"/>
      <c r="R40" s="125"/>
      <c r="S40" s="125"/>
      <c r="T40" s="125"/>
      <c r="U40" s="125"/>
      <c r="V40" s="125"/>
      <c r="W40" s="125"/>
      <c r="X40" s="125"/>
      <c r="Y40" s="125"/>
      <c r="Z40" s="125"/>
      <c r="AA40" s="125"/>
      <c r="AB40" s="4"/>
    </row>
    <row r="41" spans="1:28" s="10" customFormat="1" ht="18" customHeight="1" x14ac:dyDescent="0.4">
      <c r="A41" s="4"/>
      <c r="B41" s="612"/>
      <c r="C41" s="615"/>
      <c r="D41" s="627"/>
      <c r="E41" s="700" t="s">
        <v>918</v>
      </c>
      <c r="F41" s="571"/>
      <c r="G41" s="564">
        <v>50</v>
      </c>
      <c r="H41" s="125"/>
      <c r="I41" s="125"/>
      <c r="J41" s="125"/>
      <c r="K41" s="125"/>
      <c r="L41" s="125"/>
      <c r="M41" s="125"/>
      <c r="N41" s="125"/>
      <c r="O41" s="125"/>
      <c r="P41" s="125"/>
      <c r="Q41" s="125"/>
      <c r="R41" s="125"/>
      <c r="S41" s="125"/>
      <c r="T41" s="125"/>
      <c r="U41" s="125"/>
      <c r="V41" s="125"/>
      <c r="W41" s="125"/>
      <c r="X41" s="125"/>
      <c r="Y41" s="125"/>
      <c r="Z41" s="125"/>
      <c r="AA41" s="125"/>
      <c r="AB41" s="4"/>
    </row>
    <row r="42" spans="1:28" s="10" customFormat="1" ht="18" customHeight="1" x14ac:dyDescent="0.4">
      <c r="A42" s="4"/>
      <c r="B42" s="612"/>
      <c r="C42" s="615"/>
      <c r="D42" s="627"/>
      <c r="E42" s="700"/>
      <c r="F42" s="571"/>
      <c r="G42" s="564">
        <v>8</v>
      </c>
      <c r="H42" s="125"/>
      <c r="I42" s="125"/>
      <c r="J42" s="125"/>
      <c r="K42" s="125"/>
      <c r="L42" s="125"/>
      <c r="M42" s="125"/>
      <c r="N42" s="125"/>
      <c r="O42" s="125"/>
      <c r="P42" s="125"/>
      <c r="Q42" s="125"/>
      <c r="R42" s="125"/>
      <c r="S42" s="125"/>
      <c r="T42" s="125"/>
      <c r="U42" s="125"/>
      <c r="V42" s="125"/>
      <c r="W42" s="125"/>
      <c r="X42" s="125"/>
      <c r="Y42" s="125"/>
      <c r="Z42" s="125"/>
      <c r="AA42" s="125"/>
      <c r="AB42" s="4"/>
    </row>
    <row r="43" spans="1:28" s="10" customFormat="1" ht="18" customHeight="1" x14ac:dyDescent="0.4">
      <c r="A43" s="4"/>
      <c r="B43" s="613"/>
      <c r="C43" s="616"/>
      <c r="D43" s="628"/>
      <c r="E43" s="700"/>
      <c r="F43" s="571"/>
      <c r="G43" s="564">
        <v>10</v>
      </c>
      <c r="H43" s="125"/>
      <c r="I43" s="125"/>
      <c r="J43" s="125"/>
      <c r="K43" s="125"/>
      <c r="L43" s="125"/>
      <c r="M43" s="125"/>
      <c r="N43" s="125"/>
      <c r="O43" s="125"/>
      <c r="P43" s="125"/>
      <c r="Q43" s="125"/>
      <c r="R43" s="125"/>
      <c r="S43" s="125"/>
      <c r="T43" s="125"/>
      <c r="U43" s="125"/>
      <c r="V43" s="125"/>
      <c r="W43" s="125"/>
      <c r="X43" s="125"/>
      <c r="Y43" s="125"/>
      <c r="Z43" s="125"/>
      <c r="AA43" s="125"/>
      <c r="AB43" s="4"/>
    </row>
    <row r="44" spans="1:28" s="127" customFormat="1" ht="18" customHeight="1" x14ac:dyDescent="0.4">
      <c r="A44" s="4"/>
      <c r="B44" s="695" t="s">
        <v>83</v>
      </c>
      <c r="C44" s="696"/>
      <c r="D44" s="696"/>
      <c r="E44" s="696"/>
      <c r="F44" s="696"/>
      <c r="G44" s="697"/>
      <c r="H44" s="132">
        <f t="shared" ref="H44:AA44" si="0">+SUM(H8:H43)</f>
        <v>0</v>
      </c>
      <c r="I44" s="132">
        <f t="shared" si="0"/>
        <v>0</v>
      </c>
      <c r="J44" s="132">
        <f t="shared" si="0"/>
        <v>0</v>
      </c>
      <c r="K44" s="132">
        <f t="shared" si="0"/>
        <v>0</v>
      </c>
      <c r="L44" s="132">
        <f t="shared" si="0"/>
        <v>0</v>
      </c>
      <c r="M44" s="132">
        <f t="shared" si="0"/>
        <v>0</v>
      </c>
      <c r="N44" s="132">
        <f t="shared" si="0"/>
        <v>0</v>
      </c>
      <c r="O44" s="132">
        <f t="shared" si="0"/>
        <v>0</v>
      </c>
      <c r="P44" s="132">
        <f t="shared" si="0"/>
        <v>0</v>
      </c>
      <c r="Q44" s="132">
        <f t="shared" si="0"/>
        <v>0</v>
      </c>
      <c r="R44" s="132">
        <f t="shared" si="0"/>
        <v>0</v>
      </c>
      <c r="S44" s="132">
        <f t="shared" si="0"/>
        <v>0</v>
      </c>
      <c r="T44" s="132">
        <f t="shared" si="0"/>
        <v>0</v>
      </c>
      <c r="U44" s="132">
        <f t="shared" si="0"/>
        <v>0</v>
      </c>
      <c r="V44" s="132">
        <f t="shared" si="0"/>
        <v>0</v>
      </c>
      <c r="W44" s="132">
        <f t="shared" si="0"/>
        <v>0</v>
      </c>
      <c r="X44" s="132">
        <f t="shared" si="0"/>
        <v>0</v>
      </c>
      <c r="Y44" s="132">
        <f t="shared" si="0"/>
        <v>0</v>
      </c>
      <c r="Z44" s="132">
        <f t="shared" si="0"/>
        <v>0</v>
      </c>
      <c r="AA44" s="132">
        <f t="shared" si="0"/>
        <v>0</v>
      </c>
      <c r="AB44" s="126"/>
    </row>
    <row r="45" spans="1:28" s="10" customFormat="1" ht="18" customHeight="1" x14ac:dyDescent="0.15">
      <c r="A45" s="4"/>
      <c r="B45" s="632">
        <v>2</v>
      </c>
      <c r="C45" s="635" t="s">
        <v>7</v>
      </c>
      <c r="D45" s="638" t="s">
        <v>8</v>
      </c>
      <c r="E45" s="574" t="s">
        <v>821</v>
      </c>
      <c r="F45" s="574"/>
      <c r="G45" s="564">
        <v>38</v>
      </c>
      <c r="H45" s="125"/>
      <c r="I45" s="125"/>
      <c r="J45" s="125"/>
      <c r="K45" s="125"/>
      <c r="L45" s="125"/>
      <c r="M45" s="125"/>
      <c r="N45" s="125"/>
      <c r="O45" s="125"/>
      <c r="P45" s="125"/>
      <c r="Q45" s="125"/>
      <c r="R45" s="125"/>
      <c r="S45" s="125"/>
      <c r="T45" s="125"/>
      <c r="U45" s="125"/>
      <c r="V45" s="125"/>
      <c r="W45" s="125"/>
      <c r="X45" s="125"/>
      <c r="Y45" s="125"/>
      <c r="Z45" s="125"/>
      <c r="AA45" s="125"/>
      <c r="AB45" s="4"/>
    </row>
    <row r="46" spans="1:28" s="10" customFormat="1" ht="18" customHeight="1" x14ac:dyDescent="0.15">
      <c r="A46" s="4"/>
      <c r="B46" s="633"/>
      <c r="C46" s="636"/>
      <c r="D46" s="639"/>
      <c r="E46" s="574" t="s">
        <v>822</v>
      </c>
      <c r="F46" s="574"/>
      <c r="G46" s="564">
        <v>38</v>
      </c>
      <c r="H46" s="125"/>
      <c r="I46" s="125"/>
      <c r="J46" s="125"/>
      <c r="K46" s="125"/>
      <c r="L46" s="125"/>
      <c r="M46" s="125"/>
      <c r="N46" s="125"/>
      <c r="O46" s="125"/>
      <c r="P46" s="125"/>
      <c r="Q46" s="125"/>
      <c r="R46" s="125"/>
      <c r="S46" s="125"/>
      <c r="T46" s="125"/>
      <c r="U46" s="125"/>
      <c r="V46" s="125"/>
      <c r="W46" s="125"/>
      <c r="X46" s="125"/>
      <c r="Y46" s="125"/>
      <c r="Z46" s="125"/>
      <c r="AA46" s="125"/>
      <c r="AB46" s="4"/>
    </row>
    <row r="47" spans="1:28" s="10" customFormat="1" ht="18" customHeight="1" x14ac:dyDescent="0.15">
      <c r="A47" s="4"/>
      <c r="B47" s="633"/>
      <c r="C47" s="636"/>
      <c r="D47" s="640"/>
      <c r="E47" s="574" t="s">
        <v>823</v>
      </c>
      <c r="F47" s="574"/>
      <c r="G47" s="564">
        <v>38</v>
      </c>
      <c r="H47" s="125"/>
      <c r="I47" s="125"/>
      <c r="J47" s="125"/>
      <c r="K47" s="125"/>
      <c r="L47" s="125"/>
      <c r="M47" s="125"/>
      <c r="N47" s="125"/>
      <c r="O47" s="125"/>
      <c r="P47" s="125"/>
      <c r="Q47" s="125"/>
      <c r="R47" s="125"/>
      <c r="S47" s="125"/>
      <c r="T47" s="125"/>
      <c r="U47" s="125"/>
      <c r="V47" s="125"/>
      <c r="W47" s="125"/>
      <c r="X47" s="125"/>
      <c r="Y47" s="125"/>
      <c r="Z47" s="125"/>
      <c r="AA47" s="125"/>
      <c r="AB47" s="4"/>
    </row>
    <row r="48" spans="1:28" s="10" customFormat="1" ht="18" customHeight="1" x14ac:dyDescent="0.15">
      <c r="A48" s="4"/>
      <c r="B48" s="633"/>
      <c r="C48" s="636"/>
      <c r="D48" s="638" t="s">
        <v>9</v>
      </c>
      <c r="E48" s="574" t="s">
        <v>84</v>
      </c>
      <c r="F48" s="574"/>
      <c r="G48" s="564">
        <v>31</v>
      </c>
      <c r="H48" s="125"/>
      <c r="I48" s="125"/>
      <c r="J48" s="125"/>
      <c r="K48" s="125"/>
      <c r="L48" s="125"/>
      <c r="M48" s="125"/>
      <c r="N48" s="125"/>
      <c r="O48" s="125"/>
      <c r="P48" s="125"/>
      <c r="Q48" s="125"/>
      <c r="R48" s="125"/>
      <c r="S48" s="125"/>
      <c r="T48" s="125"/>
      <c r="U48" s="125"/>
      <c r="V48" s="125"/>
      <c r="W48" s="125"/>
      <c r="X48" s="125"/>
      <c r="Y48" s="125"/>
      <c r="Z48" s="125"/>
      <c r="AA48" s="125"/>
      <c r="AB48" s="4"/>
    </row>
    <row r="49" spans="1:28" s="10" customFormat="1" ht="18" customHeight="1" x14ac:dyDescent="0.15">
      <c r="A49" s="4"/>
      <c r="B49" s="633"/>
      <c r="C49" s="636"/>
      <c r="D49" s="639"/>
      <c r="E49" s="574" t="s">
        <v>85</v>
      </c>
      <c r="F49" s="574"/>
      <c r="G49" s="564">
        <v>31</v>
      </c>
      <c r="H49" s="125"/>
      <c r="I49" s="125"/>
      <c r="J49" s="125"/>
      <c r="K49" s="125"/>
      <c r="L49" s="125"/>
      <c r="M49" s="125"/>
      <c r="N49" s="125"/>
      <c r="O49" s="125"/>
      <c r="P49" s="125"/>
      <c r="Q49" s="125"/>
      <c r="R49" s="125"/>
      <c r="S49" s="125"/>
      <c r="T49" s="125"/>
      <c r="U49" s="125"/>
      <c r="V49" s="125"/>
      <c r="W49" s="125"/>
      <c r="X49" s="125"/>
      <c r="Y49" s="125"/>
      <c r="Z49" s="125"/>
      <c r="AA49" s="125"/>
      <c r="AB49" s="4"/>
    </row>
    <row r="50" spans="1:28" s="10" customFormat="1" ht="18" customHeight="1" x14ac:dyDescent="0.15">
      <c r="A50" s="4"/>
      <c r="B50" s="633"/>
      <c r="C50" s="636"/>
      <c r="D50" s="639"/>
      <c r="E50" s="574" t="s">
        <v>86</v>
      </c>
      <c r="F50" s="574"/>
      <c r="G50" s="564">
        <v>31</v>
      </c>
      <c r="H50" s="125"/>
      <c r="I50" s="125"/>
      <c r="J50" s="125"/>
      <c r="K50" s="125"/>
      <c r="L50" s="125"/>
      <c r="M50" s="125"/>
      <c r="N50" s="125"/>
      <c r="O50" s="125"/>
      <c r="P50" s="125"/>
      <c r="Q50" s="125"/>
      <c r="R50" s="125"/>
      <c r="S50" s="125"/>
      <c r="T50" s="125"/>
      <c r="U50" s="125"/>
      <c r="V50" s="125"/>
      <c r="W50" s="125"/>
      <c r="X50" s="125"/>
      <c r="Y50" s="125"/>
      <c r="Z50" s="125"/>
      <c r="AA50" s="125"/>
      <c r="AB50" s="4"/>
    </row>
    <row r="51" spans="1:28" s="10" customFormat="1" ht="18" customHeight="1" x14ac:dyDescent="0.15">
      <c r="A51" s="4"/>
      <c r="B51" s="633"/>
      <c r="C51" s="636"/>
      <c r="D51" s="640"/>
      <c r="E51" s="574" t="s">
        <v>87</v>
      </c>
      <c r="F51" s="574"/>
      <c r="G51" s="564">
        <v>31</v>
      </c>
      <c r="H51" s="125"/>
      <c r="I51" s="125"/>
      <c r="J51" s="125"/>
      <c r="K51" s="125"/>
      <c r="L51" s="125"/>
      <c r="M51" s="125"/>
      <c r="N51" s="125"/>
      <c r="O51" s="125"/>
      <c r="P51" s="125"/>
      <c r="Q51" s="125"/>
      <c r="R51" s="125"/>
      <c r="S51" s="125"/>
      <c r="T51" s="125"/>
      <c r="U51" s="125"/>
      <c r="V51" s="125"/>
      <c r="W51" s="125"/>
      <c r="X51" s="125"/>
      <c r="Y51" s="125"/>
      <c r="Z51" s="125"/>
      <c r="AA51" s="125"/>
      <c r="AB51" s="4"/>
    </row>
    <row r="52" spans="1:28" s="10" customFormat="1" ht="18" customHeight="1" x14ac:dyDescent="0.15">
      <c r="A52" s="4"/>
      <c r="B52" s="633"/>
      <c r="C52" s="636"/>
      <c r="D52" s="638" t="s">
        <v>10</v>
      </c>
      <c r="E52" s="574" t="s">
        <v>88</v>
      </c>
      <c r="F52" s="574"/>
      <c r="G52" s="564">
        <v>17</v>
      </c>
      <c r="H52" s="125"/>
      <c r="I52" s="125"/>
      <c r="J52" s="125"/>
      <c r="K52" s="125"/>
      <c r="L52" s="125"/>
      <c r="M52" s="125"/>
      <c r="N52" s="125"/>
      <c r="O52" s="125"/>
      <c r="P52" s="125"/>
      <c r="Q52" s="125"/>
      <c r="R52" s="125"/>
      <c r="S52" s="125"/>
      <c r="T52" s="125"/>
      <c r="U52" s="125"/>
      <c r="V52" s="125"/>
      <c r="W52" s="125"/>
      <c r="X52" s="125"/>
      <c r="Y52" s="125"/>
      <c r="Z52" s="125"/>
      <c r="AA52" s="125"/>
      <c r="AB52" s="4"/>
    </row>
    <row r="53" spans="1:28" s="10" customFormat="1" ht="18" customHeight="1" x14ac:dyDescent="0.15">
      <c r="A53" s="4"/>
      <c r="B53" s="633"/>
      <c r="C53" s="636"/>
      <c r="D53" s="639"/>
      <c r="E53" s="574" t="s">
        <v>824</v>
      </c>
      <c r="F53" s="574"/>
      <c r="G53" s="564">
        <v>7</v>
      </c>
      <c r="H53" s="125"/>
      <c r="I53" s="125"/>
      <c r="J53" s="125"/>
      <c r="K53" s="125"/>
      <c r="L53" s="125"/>
      <c r="M53" s="125"/>
      <c r="N53" s="125"/>
      <c r="O53" s="125"/>
      <c r="P53" s="125"/>
      <c r="Q53" s="125"/>
      <c r="R53" s="125"/>
      <c r="S53" s="125"/>
      <c r="T53" s="125"/>
      <c r="U53" s="125"/>
      <c r="V53" s="125"/>
      <c r="W53" s="125"/>
      <c r="X53" s="125"/>
      <c r="Y53" s="125"/>
      <c r="Z53" s="125"/>
      <c r="AA53" s="125"/>
      <c r="AB53" s="4"/>
    </row>
    <row r="54" spans="1:28" s="10" customFormat="1" ht="18" customHeight="1" x14ac:dyDescent="0.15">
      <c r="A54" s="4"/>
      <c r="B54" s="633"/>
      <c r="C54" s="636"/>
      <c r="D54" s="640"/>
      <c r="E54" s="574" t="s">
        <v>89</v>
      </c>
      <c r="F54" s="574"/>
      <c r="G54" s="564">
        <v>17</v>
      </c>
      <c r="H54" s="125"/>
      <c r="I54" s="125"/>
      <c r="J54" s="125"/>
      <c r="K54" s="125"/>
      <c r="L54" s="125"/>
      <c r="M54" s="125"/>
      <c r="N54" s="125"/>
      <c r="O54" s="125"/>
      <c r="P54" s="125"/>
      <c r="Q54" s="125"/>
      <c r="R54" s="125"/>
      <c r="S54" s="125"/>
      <c r="T54" s="125"/>
      <c r="U54" s="125"/>
      <c r="V54" s="125"/>
      <c r="W54" s="125"/>
      <c r="X54" s="125"/>
      <c r="Y54" s="125"/>
      <c r="Z54" s="125"/>
      <c r="AA54" s="125"/>
      <c r="AB54" s="4"/>
    </row>
    <row r="55" spans="1:28" s="10" customFormat="1" ht="18" customHeight="1" x14ac:dyDescent="0.15">
      <c r="A55" s="4"/>
      <c r="B55" s="633"/>
      <c r="C55" s="636"/>
      <c r="D55" s="638" t="s">
        <v>11</v>
      </c>
      <c r="E55" s="574" t="s">
        <v>821</v>
      </c>
      <c r="F55" s="574"/>
      <c r="G55" s="564">
        <v>15</v>
      </c>
      <c r="H55" s="125"/>
      <c r="I55" s="125"/>
      <c r="J55" s="125"/>
      <c r="K55" s="125"/>
      <c r="L55" s="125"/>
      <c r="M55" s="125"/>
      <c r="N55" s="125"/>
      <c r="O55" s="125"/>
      <c r="P55" s="125"/>
      <c r="Q55" s="125"/>
      <c r="R55" s="125"/>
      <c r="S55" s="125"/>
      <c r="T55" s="125"/>
      <c r="U55" s="125"/>
      <c r="V55" s="125"/>
      <c r="W55" s="125"/>
      <c r="X55" s="125"/>
      <c r="Y55" s="125"/>
      <c r="Z55" s="125"/>
      <c r="AA55" s="125"/>
      <c r="AB55" s="4"/>
    </row>
    <row r="56" spans="1:28" s="10" customFormat="1" ht="18" customHeight="1" x14ac:dyDescent="0.15">
      <c r="A56" s="4"/>
      <c r="B56" s="633"/>
      <c r="C56" s="636"/>
      <c r="D56" s="640"/>
      <c r="E56" s="574" t="s">
        <v>90</v>
      </c>
      <c r="F56" s="574"/>
      <c r="G56" s="564">
        <v>15</v>
      </c>
      <c r="H56" s="125"/>
      <c r="I56" s="125"/>
      <c r="J56" s="125"/>
      <c r="K56" s="125"/>
      <c r="L56" s="125"/>
      <c r="M56" s="125"/>
      <c r="N56" s="125"/>
      <c r="O56" s="125"/>
      <c r="P56" s="125"/>
      <c r="Q56" s="125"/>
      <c r="R56" s="125"/>
      <c r="S56" s="125"/>
      <c r="T56" s="125"/>
      <c r="U56" s="125"/>
      <c r="V56" s="125"/>
      <c r="W56" s="125"/>
      <c r="X56" s="125"/>
      <c r="Y56" s="125"/>
      <c r="Z56" s="125"/>
      <c r="AA56" s="125"/>
      <c r="AB56" s="4"/>
    </row>
    <row r="57" spans="1:28" s="10" customFormat="1" ht="18" customHeight="1" x14ac:dyDescent="0.15">
      <c r="A57" s="4"/>
      <c r="B57" s="633"/>
      <c r="C57" s="636"/>
      <c r="D57" s="638" t="s">
        <v>12</v>
      </c>
      <c r="E57" s="574" t="s">
        <v>821</v>
      </c>
      <c r="F57" s="574"/>
      <c r="G57" s="564">
        <v>15</v>
      </c>
      <c r="H57" s="125"/>
      <c r="I57" s="125"/>
      <c r="J57" s="125"/>
      <c r="K57" s="125"/>
      <c r="L57" s="125"/>
      <c r="M57" s="125"/>
      <c r="N57" s="125"/>
      <c r="O57" s="125"/>
      <c r="P57" s="125"/>
      <c r="Q57" s="125"/>
      <c r="R57" s="125"/>
      <c r="S57" s="125"/>
      <c r="T57" s="125"/>
      <c r="U57" s="125"/>
      <c r="V57" s="125"/>
      <c r="W57" s="125"/>
      <c r="X57" s="125"/>
      <c r="Y57" s="125"/>
      <c r="Z57" s="125"/>
      <c r="AA57" s="125"/>
      <c r="AB57" s="4"/>
    </row>
    <row r="58" spans="1:28" s="10" customFormat="1" ht="18" customHeight="1" x14ac:dyDescent="0.15">
      <c r="A58" s="4"/>
      <c r="B58" s="633"/>
      <c r="C58" s="636"/>
      <c r="D58" s="640"/>
      <c r="E58" s="574" t="s">
        <v>825</v>
      </c>
      <c r="F58" s="574"/>
      <c r="G58" s="564">
        <v>15</v>
      </c>
      <c r="H58" s="125"/>
      <c r="I58" s="125"/>
      <c r="J58" s="125"/>
      <c r="K58" s="125"/>
      <c r="L58" s="125"/>
      <c r="M58" s="125"/>
      <c r="N58" s="125"/>
      <c r="O58" s="125"/>
      <c r="P58" s="125"/>
      <c r="Q58" s="125"/>
      <c r="R58" s="125"/>
      <c r="S58" s="125"/>
      <c r="T58" s="125"/>
      <c r="U58" s="125"/>
      <c r="V58" s="125"/>
      <c r="W58" s="125"/>
      <c r="X58" s="125"/>
      <c r="Y58" s="125"/>
      <c r="Z58" s="125"/>
      <c r="AA58" s="125"/>
      <c r="AB58" s="4"/>
    </row>
    <row r="59" spans="1:28" s="10" customFormat="1" ht="18" customHeight="1" x14ac:dyDescent="0.15">
      <c r="A59" s="4"/>
      <c r="B59" s="633"/>
      <c r="C59" s="636"/>
      <c r="D59" s="638" t="s">
        <v>13</v>
      </c>
      <c r="E59" s="574" t="s">
        <v>91</v>
      </c>
      <c r="F59" s="574"/>
      <c r="G59" s="564">
        <v>13</v>
      </c>
      <c r="H59" s="125"/>
      <c r="I59" s="125"/>
      <c r="J59" s="125"/>
      <c r="K59" s="125"/>
      <c r="L59" s="125"/>
      <c r="M59" s="125"/>
      <c r="N59" s="125"/>
      <c r="O59" s="125"/>
      <c r="P59" s="125"/>
      <c r="Q59" s="125"/>
      <c r="R59" s="125"/>
      <c r="S59" s="125"/>
      <c r="T59" s="125"/>
      <c r="U59" s="125"/>
      <c r="V59" s="125"/>
      <c r="W59" s="125"/>
      <c r="X59" s="125"/>
      <c r="Y59" s="125"/>
      <c r="Z59" s="125"/>
      <c r="AA59" s="125"/>
      <c r="AB59" s="4"/>
    </row>
    <row r="60" spans="1:28" s="10" customFormat="1" ht="18" customHeight="1" x14ac:dyDescent="0.15">
      <c r="A60" s="4"/>
      <c r="B60" s="633"/>
      <c r="C60" s="636"/>
      <c r="D60" s="639"/>
      <c r="E60" s="574" t="s">
        <v>92</v>
      </c>
      <c r="F60" s="574"/>
      <c r="G60" s="564">
        <v>13</v>
      </c>
      <c r="H60" s="125"/>
      <c r="I60" s="125"/>
      <c r="J60" s="125"/>
      <c r="K60" s="125"/>
      <c r="L60" s="125"/>
      <c r="M60" s="125"/>
      <c r="N60" s="125"/>
      <c r="O60" s="125"/>
      <c r="P60" s="125"/>
      <c r="Q60" s="125"/>
      <c r="R60" s="125"/>
      <c r="S60" s="125"/>
      <c r="T60" s="125"/>
      <c r="U60" s="125"/>
      <c r="V60" s="125"/>
      <c r="W60" s="125"/>
      <c r="X60" s="125"/>
      <c r="Y60" s="125"/>
      <c r="Z60" s="125"/>
      <c r="AA60" s="125"/>
      <c r="AB60" s="4"/>
    </row>
    <row r="61" spans="1:28" s="10" customFormat="1" ht="18" customHeight="1" x14ac:dyDescent="0.15">
      <c r="A61" s="4"/>
      <c r="B61" s="633"/>
      <c r="C61" s="636"/>
      <c r="D61" s="639"/>
      <c r="E61" s="574" t="s">
        <v>93</v>
      </c>
      <c r="F61" s="574"/>
      <c r="G61" s="564">
        <v>13</v>
      </c>
      <c r="H61" s="125"/>
      <c r="I61" s="125"/>
      <c r="J61" s="125"/>
      <c r="K61" s="125"/>
      <c r="L61" s="125"/>
      <c r="M61" s="125"/>
      <c r="N61" s="125"/>
      <c r="O61" s="125"/>
      <c r="P61" s="125"/>
      <c r="Q61" s="125"/>
      <c r="R61" s="125"/>
      <c r="S61" s="125"/>
      <c r="T61" s="125"/>
      <c r="U61" s="125"/>
      <c r="V61" s="125"/>
      <c r="W61" s="125"/>
      <c r="X61" s="125"/>
      <c r="Y61" s="125"/>
      <c r="Z61" s="125"/>
      <c r="AA61" s="125"/>
      <c r="AB61" s="4"/>
    </row>
    <row r="62" spans="1:28" s="10" customFormat="1" ht="18" customHeight="1" x14ac:dyDescent="0.15">
      <c r="A62" s="4"/>
      <c r="B62" s="633"/>
      <c r="C62" s="636"/>
      <c r="D62" s="640"/>
      <c r="E62" s="574" t="s">
        <v>94</v>
      </c>
      <c r="F62" s="574"/>
      <c r="G62" s="564">
        <v>13</v>
      </c>
      <c r="H62" s="125"/>
      <c r="I62" s="125"/>
      <c r="J62" s="125"/>
      <c r="K62" s="125"/>
      <c r="L62" s="125"/>
      <c r="M62" s="125"/>
      <c r="N62" s="125"/>
      <c r="O62" s="125"/>
      <c r="P62" s="125"/>
      <c r="Q62" s="125"/>
      <c r="R62" s="125"/>
      <c r="S62" s="125"/>
      <c r="T62" s="125"/>
      <c r="U62" s="125"/>
      <c r="V62" s="125"/>
      <c r="W62" s="125"/>
      <c r="X62" s="125"/>
      <c r="Y62" s="125"/>
      <c r="Z62" s="125"/>
      <c r="AA62" s="125"/>
      <c r="AB62" s="4"/>
    </row>
    <row r="63" spans="1:28" s="10" customFormat="1" ht="18" customHeight="1" x14ac:dyDescent="0.15">
      <c r="A63" s="4"/>
      <c r="B63" s="633"/>
      <c r="C63" s="636"/>
      <c r="D63" s="638" t="s">
        <v>14</v>
      </c>
      <c r="E63" s="574" t="s">
        <v>95</v>
      </c>
      <c r="F63" s="574"/>
      <c r="G63" s="564">
        <v>15</v>
      </c>
      <c r="H63" s="125"/>
      <c r="I63" s="125"/>
      <c r="J63" s="125"/>
      <c r="K63" s="125"/>
      <c r="L63" s="125"/>
      <c r="M63" s="125"/>
      <c r="N63" s="125"/>
      <c r="O63" s="125"/>
      <c r="P63" s="125"/>
      <c r="Q63" s="125"/>
      <c r="R63" s="125"/>
      <c r="S63" s="125"/>
      <c r="T63" s="125"/>
      <c r="U63" s="125"/>
      <c r="V63" s="125"/>
      <c r="W63" s="125"/>
      <c r="X63" s="125"/>
      <c r="Y63" s="125"/>
      <c r="Z63" s="125"/>
      <c r="AA63" s="125"/>
      <c r="AB63" s="4"/>
    </row>
    <row r="64" spans="1:28" s="10" customFormat="1" ht="18" customHeight="1" x14ac:dyDescent="0.15">
      <c r="A64" s="4"/>
      <c r="B64" s="633"/>
      <c r="C64" s="636"/>
      <c r="D64" s="639"/>
      <c r="E64" s="574" t="s">
        <v>96</v>
      </c>
      <c r="F64" s="574"/>
      <c r="G64" s="564">
        <v>15</v>
      </c>
      <c r="H64" s="125"/>
      <c r="I64" s="125"/>
      <c r="J64" s="125"/>
      <c r="K64" s="125"/>
      <c r="L64" s="125"/>
      <c r="M64" s="125"/>
      <c r="N64" s="125"/>
      <c r="O64" s="125"/>
      <c r="P64" s="125"/>
      <c r="Q64" s="125"/>
      <c r="R64" s="125"/>
      <c r="S64" s="125"/>
      <c r="T64" s="125"/>
      <c r="U64" s="125"/>
      <c r="V64" s="125"/>
      <c r="W64" s="125"/>
      <c r="X64" s="125"/>
      <c r="Y64" s="125"/>
      <c r="Z64" s="125"/>
      <c r="AA64" s="125"/>
      <c r="AB64" s="4"/>
    </row>
    <row r="65" spans="1:28" s="10" customFormat="1" ht="18" customHeight="1" x14ac:dyDescent="0.15">
      <c r="A65" s="4"/>
      <c r="B65" s="633"/>
      <c r="C65" s="636"/>
      <c r="D65" s="639"/>
      <c r="E65" s="574" t="s">
        <v>86</v>
      </c>
      <c r="F65" s="574"/>
      <c r="G65" s="564">
        <v>15</v>
      </c>
      <c r="H65" s="125"/>
      <c r="I65" s="125"/>
      <c r="J65" s="125"/>
      <c r="K65" s="125"/>
      <c r="L65" s="125"/>
      <c r="M65" s="125"/>
      <c r="N65" s="125"/>
      <c r="O65" s="125"/>
      <c r="P65" s="125"/>
      <c r="Q65" s="125"/>
      <c r="R65" s="125"/>
      <c r="S65" s="125"/>
      <c r="T65" s="125"/>
      <c r="U65" s="125"/>
      <c r="V65" s="125"/>
      <c r="W65" s="125"/>
      <c r="X65" s="125"/>
      <c r="Y65" s="125"/>
      <c r="Z65" s="125"/>
      <c r="AA65" s="125"/>
      <c r="AB65" s="4"/>
    </row>
    <row r="66" spans="1:28" s="10" customFormat="1" ht="18" customHeight="1" x14ac:dyDescent="0.15">
      <c r="A66" s="4"/>
      <c r="B66" s="633"/>
      <c r="C66" s="636"/>
      <c r="D66" s="640"/>
      <c r="E66" s="574" t="s">
        <v>97</v>
      </c>
      <c r="F66" s="574"/>
      <c r="G66" s="564">
        <v>15</v>
      </c>
      <c r="H66" s="125"/>
      <c r="I66" s="125"/>
      <c r="J66" s="125"/>
      <c r="K66" s="125"/>
      <c r="L66" s="125"/>
      <c r="M66" s="125"/>
      <c r="N66" s="125"/>
      <c r="O66" s="125"/>
      <c r="P66" s="125"/>
      <c r="Q66" s="125"/>
      <c r="R66" s="125"/>
      <c r="S66" s="125"/>
      <c r="T66" s="125"/>
      <c r="U66" s="125"/>
      <c r="V66" s="125"/>
      <c r="W66" s="125"/>
      <c r="X66" s="125"/>
      <c r="Y66" s="125"/>
      <c r="Z66" s="125"/>
      <c r="AA66" s="125"/>
      <c r="AB66" s="4"/>
    </row>
    <row r="67" spans="1:28" s="10" customFormat="1" ht="18" customHeight="1" x14ac:dyDescent="0.15">
      <c r="A67" s="4"/>
      <c r="B67" s="633"/>
      <c r="C67" s="636"/>
      <c r="D67" s="129" t="s">
        <v>15</v>
      </c>
      <c r="E67" s="574" t="s">
        <v>826</v>
      </c>
      <c r="F67" s="574"/>
      <c r="G67" s="564">
        <v>15</v>
      </c>
      <c r="H67" s="125"/>
      <c r="I67" s="125"/>
      <c r="J67" s="125"/>
      <c r="K67" s="125"/>
      <c r="L67" s="125"/>
      <c r="M67" s="125"/>
      <c r="N67" s="125"/>
      <c r="O67" s="125"/>
      <c r="P67" s="125"/>
      <c r="Q67" s="125"/>
      <c r="R67" s="125"/>
      <c r="S67" s="125"/>
      <c r="T67" s="125"/>
      <c r="U67" s="125"/>
      <c r="V67" s="125"/>
      <c r="W67" s="125"/>
      <c r="X67" s="125"/>
      <c r="Y67" s="125"/>
      <c r="Z67" s="125"/>
      <c r="AA67" s="125"/>
      <c r="AB67" s="4"/>
    </row>
    <row r="68" spans="1:28" s="10" customFormat="1" ht="18" customHeight="1" x14ac:dyDescent="0.15">
      <c r="A68" s="4"/>
      <c r="B68" s="634"/>
      <c r="C68" s="637"/>
      <c r="D68" s="566" t="s">
        <v>16</v>
      </c>
      <c r="E68" s="574" t="s">
        <v>98</v>
      </c>
      <c r="F68" s="574"/>
      <c r="G68" s="564">
        <v>15</v>
      </c>
      <c r="H68" s="125"/>
      <c r="I68" s="125"/>
      <c r="J68" s="125"/>
      <c r="K68" s="125"/>
      <c r="L68" s="125"/>
      <c r="M68" s="125"/>
      <c r="N68" s="125"/>
      <c r="O68" s="125"/>
      <c r="P68" s="125"/>
      <c r="Q68" s="125"/>
      <c r="R68" s="125"/>
      <c r="S68" s="125"/>
      <c r="T68" s="125"/>
      <c r="U68" s="125"/>
      <c r="V68" s="125"/>
      <c r="W68" s="125"/>
      <c r="X68" s="125"/>
      <c r="Y68" s="125"/>
      <c r="Z68" s="125"/>
      <c r="AA68" s="125"/>
      <c r="AB68" s="4"/>
    </row>
    <row r="69" spans="1:28" s="127" customFormat="1" ht="18" customHeight="1" x14ac:dyDescent="0.4">
      <c r="A69" s="4"/>
      <c r="B69" s="695" t="s">
        <v>99</v>
      </c>
      <c r="C69" s="696"/>
      <c r="D69" s="696"/>
      <c r="E69" s="696"/>
      <c r="F69" s="696"/>
      <c r="G69" s="697"/>
      <c r="H69" s="132">
        <f>+SUM(H45:H68)</f>
        <v>0</v>
      </c>
      <c r="I69" s="132">
        <f t="shared" ref="I69:AA69" si="1">+SUM(I45:I68)</f>
        <v>0</v>
      </c>
      <c r="J69" s="132">
        <f t="shared" si="1"/>
        <v>0</v>
      </c>
      <c r="K69" s="132">
        <f t="shared" si="1"/>
        <v>0</v>
      </c>
      <c r="L69" s="132">
        <f t="shared" si="1"/>
        <v>0</v>
      </c>
      <c r="M69" s="132">
        <f t="shared" si="1"/>
        <v>0</v>
      </c>
      <c r="N69" s="132">
        <f t="shared" si="1"/>
        <v>0</v>
      </c>
      <c r="O69" s="132">
        <f t="shared" si="1"/>
        <v>0</v>
      </c>
      <c r="P69" s="132">
        <f t="shared" si="1"/>
        <v>0</v>
      </c>
      <c r="Q69" s="132">
        <f t="shared" si="1"/>
        <v>0</v>
      </c>
      <c r="R69" s="132">
        <f t="shared" si="1"/>
        <v>0</v>
      </c>
      <c r="S69" s="132">
        <f t="shared" si="1"/>
        <v>0</v>
      </c>
      <c r="T69" s="132">
        <f t="shared" si="1"/>
        <v>0</v>
      </c>
      <c r="U69" s="132">
        <f t="shared" si="1"/>
        <v>0</v>
      </c>
      <c r="V69" s="132">
        <f t="shared" si="1"/>
        <v>0</v>
      </c>
      <c r="W69" s="132">
        <f t="shared" si="1"/>
        <v>0</v>
      </c>
      <c r="X69" s="132">
        <f t="shared" si="1"/>
        <v>0</v>
      </c>
      <c r="Y69" s="132">
        <f t="shared" si="1"/>
        <v>0</v>
      </c>
      <c r="Z69" s="132">
        <f t="shared" si="1"/>
        <v>0</v>
      </c>
      <c r="AA69" s="132">
        <f t="shared" si="1"/>
        <v>0</v>
      </c>
      <c r="AB69" s="126"/>
    </row>
    <row r="70" spans="1:28" s="130" customFormat="1" ht="18" customHeight="1" x14ac:dyDescent="0.4">
      <c r="A70" s="4"/>
      <c r="B70" s="641">
        <v>3</v>
      </c>
      <c r="C70" s="644" t="s">
        <v>17</v>
      </c>
      <c r="D70" s="560" t="s">
        <v>439</v>
      </c>
      <c r="E70" s="575" t="s">
        <v>436</v>
      </c>
      <c r="F70" s="576"/>
      <c r="G70" s="131">
        <v>50</v>
      </c>
      <c r="H70" s="124"/>
      <c r="I70" s="124"/>
      <c r="J70" s="124"/>
      <c r="K70" s="124"/>
      <c r="L70" s="124"/>
      <c r="M70" s="124"/>
      <c r="N70" s="124"/>
      <c r="O70" s="124"/>
      <c r="P70" s="124"/>
      <c r="Q70" s="124"/>
      <c r="R70" s="124"/>
      <c r="S70" s="124"/>
      <c r="T70" s="124"/>
      <c r="U70" s="124"/>
      <c r="V70" s="124"/>
      <c r="W70" s="124"/>
      <c r="X70" s="124"/>
      <c r="Y70" s="124"/>
      <c r="Z70" s="124"/>
      <c r="AA70" s="124"/>
      <c r="AB70" s="7"/>
    </row>
    <row r="71" spans="1:28" s="130" customFormat="1" ht="18" customHeight="1" x14ac:dyDescent="0.4">
      <c r="A71" s="4"/>
      <c r="B71" s="642"/>
      <c r="C71" s="645"/>
      <c r="D71" s="560" t="s">
        <v>440</v>
      </c>
      <c r="E71" s="575" t="s">
        <v>437</v>
      </c>
      <c r="F71" s="576"/>
      <c r="G71" s="131">
        <v>40</v>
      </c>
      <c r="H71" s="124"/>
      <c r="I71" s="124"/>
      <c r="J71" s="124"/>
      <c r="K71" s="124"/>
      <c r="L71" s="124"/>
      <c r="M71" s="124"/>
      <c r="N71" s="124"/>
      <c r="O71" s="124"/>
      <c r="P71" s="124"/>
      <c r="Q71" s="124"/>
      <c r="R71" s="124"/>
      <c r="S71" s="124"/>
      <c r="T71" s="124"/>
      <c r="U71" s="124"/>
      <c r="V71" s="124"/>
      <c r="W71" s="124"/>
      <c r="X71" s="124"/>
      <c r="Y71" s="124"/>
      <c r="Z71" s="124"/>
      <c r="AA71" s="124"/>
      <c r="AB71" s="7"/>
    </row>
    <row r="72" spans="1:28" s="130" customFormat="1" ht="18" customHeight="1" x14ac:dyDescent="0.4">
      <c r="A72" s="4"/>
      <c r="B72" s="642"/>
      <c r="C72" s="645"/>
      <c r="D72" s="647" t="s">
        <v>499</v>
      </c>
      <c r="E72" s="698" t="s">
        <v>438</v>
      </c>
      <c r="F72" s="575" t="s">
        <v>441</v>
      </c>
      <c r="G72" s="131">
        <v>40</v>
      </c>
      <c r="H72" s="124"/>
      <c r="I72" s="124"/>
      <c r="J72" s="124"/>
      <c r="K72" s="124"/>
      <c r="L72" s="124"/>
      <c r="M72" s="124"/>
      <c r="N72" s="124"/>
      <c r="O72" s="124"/>
      <c r="P72" s="124"/>
      <c r="Q72" s="124"/>
      <c r="R72" s="124"/>
      <c r="S72" s="124"/>
      <c r="T72" s="124"/>
      <c r="U72" s="124"/>
      <c r="V72" s="124"/>
      <c r="W72" s="124"/>
      <c r="X72" s="124"/>
      <c r="Y72" s="124"/>
      <c r="Z72" s="124"/>
      <c r="AA72" s="124"/>
      <c r="AB72" s="7"/>
    </row>
    <row r="73" spans="1:28" s="130" customFormat="1" ht="18" customHeight="1" x14ac:dyDescent="0.4">
      <c r="A73" s="4"/>
      <c r="B73" s="642"/>
      <c r="C73" s="645"/>
      <c r="D73" s="648"/>
      <c r="E73" s="698"/>
      <c r="F73" s="575" t="s">
        <v>442</v>
      </c>
      <c r="G73" s="131">
        <v>40</v>
      </c>
      <c r="H73" s="124"/>
      <c r="I73" s="124"/>
      <c r="J73" s="124"/>
      <c r="K73" s="124"/>
      <c r="L73" s="124"/>
      <c r="M73" s="124"/>
      <c r="N73" s="124"/>
      <c r="O73" s="124"/>
      <c r="P73" s="124"/>
      <c r="Q73" s="124"/>
      <c r="R73" s="124"/>
      <c r="S73" s="124"/>
      <c r="T73" s="124"/>
      <c r="U73" s="124"/>
      <c r="V73" s="124"/>
      <c r="W73" s="124"/>
      <c r="X73" s="124"/>
      <c r="Y73" s="124"/>
      <c r="Z73" s="124"/>
      <c r="AA73" s="124"/>
      <c r="AB73" s="7"/>
    </row>
    <row r="74" spans="1:28" s="130" customFormat="1" ht="18" customHeight="1" x14ac:dyDescent="0.4">
      <c r="A74" s="4"/>
      <c r="B74" s="642"/>
      <c r="C74" s="645"/>
      <c r="D74" s="648"/>
      <c r="E74" s="698"/>
      <c r="F74" s="575" t="s">
        <v>443</v>
      </c>
      <c r="G74" s="131">
        <v>40</v>
      </c>
      <c r="H74" s="124"/>
      <c r="I74" s="124"/>
      <c r="J74" s="124"/>
      <c r="K74" s="124"/>
      <c r="L74" s="124"/>
      <c r="M74" s="124"/>
      <c r="N74" s="124"/>
      <c r="O74" s="124"/>
      <c r="P74" s="124"/>
      <c r="Q74" s="124"/>
      <c r="R74" s="124"/>
      <c r="S74" s="124"/>
      <c r="T74" s="124"/>
      <c r="U74" s="124"/>
      <c r="V74" s="124"/>
      <c r="W74" s="124"/>
      <c r="X74" s="124"/>
      <c r="Y74" s="124"/>
      <c r="Z74" s="124"/>
      <c r="AA74" s="124"/>
      <c r="AB74" s="7"/>
    </row>
    <row r="75" spans="1:28" s="130" customFormat="1" ht="18" customHeight="1" x14ac:dyDescent="0.4">
      <c r="A75" s="4"/>
      <c r="B75" s="642"/>
      <c r="C75" s="645"/>
      <c r="D75" s="648"/>
      <c r="E75" s="698" t="s">
        <v>500</v>
      </c>
      <c r="F75" s="575"/>
      <c r="G75" s="131">
        <v>40</v>
      </c>
      <c r="H75" s="124"/>
      <c r="I75" s="124"/>
      <c r="J75" s="124"/>
      <c r="K75" s="124"/>
      <c r="L75" s="124"/>
      <c r="M75" s="124"/>
      <c r="N75" s="124"/>
      <c r="O75" s="124"/>
      <c r="P75" s="124"/>
      <c r="Q75" s="124"/>
      <c r="R75" s="124"/>
      <c r="S75" s="124"/>
      <c r="T75" s="124"/>
      <c r="U75" s="124"/>
      <c r="V75" s="124"/>
      <c r="W75" s="124"/>
      <c r="X75" s="124"/>
      <c r="Y75" s="124"/>
      <c r="Z75" s="124"/>
      <c r="AA75" s="124"/>
      <c r="AB75" s="7"/>
    </row>
    <row r="76" spans="1:28" s="130" customFormat="1" ht="18" customHeight="1" x14ac:dyDescent="0.4">
      <c r="A76" s="4"/>
      <c r="B76" s="642"/>
      <c r="C76" s="645"/>
      <c r="D76" s="648"/>
      <c r="E76" s="698"/>
      <c r="F76" s="575"/>
      <c r="G76" s="131">
        <v>40</v>
      </c>
      <c r="H76" s="124"/>
      <c r="I76" s="124"/>
      <c r="J76" s="124"/>
      <c r="K76" s="124"/>
      <c r="L76" s="124"/>
      <c r="M76" s="124"/>
      <c r="N76" s="124"/>
      <c r="O76" s="124"/>
      <c r="P76" s="124"/>
      <c r="Q76" s="124"/>
      <c r="R76" s="124"/>
      <c r="S76" s="124"/>
      <c r="T76" s="124"/>
      <c r="U76" s="124"/>
      <c r="V76" s="124"/>
      <c r="W76" s="124"/>
      <c r="X76" s="124"/>
      <c r="Y76" s="124"/>
      <c r="Z76" s="124"/>
      <c r="AA76" s="124"/>
      <c r="AB76" s="7"/>
    </row>
    <row r="77" spans="1:28" s="130" customFormat="1" ht="18" customHeight="1" x14ac:dyDescent="0.4">
      <c r="A77" s="4"/>
      <c r="B77" s="642"/>
      <c r="C77" s="645"/>
      <c r="D77" s="648"/>
      <c r="E77" s="698"/>
      <c r="F77" s="575"/>
      <c r="G77" s="131">
        <v>25</v>
      </c>
      <c r="H77" s="124"/>
      <c r="I77" s="124"/>
      <c r="J77" s="124"/>
      <c r="K77" s="124"/>
      <c r="L77" s="124"/>
      <c r="M77" s="124"/>
      <c r="N77" s="124"/>
      <c r="O77" s="124"/>
      <c r="P77" s="124"/>
      <c r="Q77" s="124"/>
      <c r="R77" s="124"/>
      <c r="S77" s="124"/>
      <c r="T77" s="124"/>
      <c r="U77" s="124"/>
      <c r="V77" s="124"/>
      <c r="W77" s="124"/>
      <c r="X77" s="124"/>
      <c r="Y77" s="124"/>
      <c r="Z77" s="124"/>
      <c r="AA77" s="124"/>
      <c r="AB77" s="7"/>
    </row>
    <row r="78" spans="1:28" s="130" customFormat="1" ht="18" customHeight="1" x14ac:dyDescent="0.4">
      <c r="A78" s="4"/>
      <c r="B78" s="642"/>
      <c r="C78" s="645"/>
      <c r="D78" s="648"/>
      <c r="E78" s="698"/>
      <c r="F78" s="575"/>
      <c r="G78" s="131">
        <v>25</v>
      </c>
      <c r="H78" s="124"/>
      <c r="I78" s="124"/>
      <c r="J78" s="124"/>
      <c r="K78" s="124"/>
      <c r="L78" s="124"/>
      <c r="M78" s="124"/>
      <c r="N78" s="124"/>
      <c r="O78" s="124"/>
      <c r="P78" s="124"/>
      <c r="Q78" s="124"/>
      <c r="R78" s="124"/>
      <c r="S78" s="124"/>
      <c r="T78" s="124"/>
      <c r="U78" s="124"/>
      <c r="V78" s="124"/>
      <c r="W78" s="124"/>
      <c r="X78" s="124"/>
      <c r="Y78" s="124"/>
      <c r="Z78" s="124"/>
      <c r="AA78" s="124"/>
      <c r="AB78" s="7"/>
    </row>
    <row r="79" spans="1:28" s="130" customFormat="1" ht="18" customHeight="1" x14ac:dyDescent="0.4">
      <c r="A79" s="4"/>
      <c r="B79" s="642"/>
      <c r="C79" s="645"/>
      <c r="D79" s="648"/>
      <c r="E79" s="698"/>
      <c r="F79" s="575"/>
      <c r="G79" s="131">
        <v>25</v>
      </c>
      <c r="H79" s="124"/>
      <c r="I79" s="124"/>
      <c r="J79" s="124"/>
      <c r="K79" s="124"/>
      <c r="L79" s="124"/>
      <c r="M79" s="124"/>
      <c r="N79" s="124"/>
      <c r="O79" s="124"/>
      <c r="P79" s="124"/>
      <c r="Q79" s="124"/>
      <c r="R79" s="124"/>
      <c r="S79" s="124"/>
      <c r="T79" s="124"/>
      <c r="U79" s="124"/>
      <c r="V79" s="124"/>
      <c r="W79" s="124"/>
      <c r="X79" s="124"/>
      <c r="Y79" s="124"/>
      <c r="Z79" s="124"/>
      <c r="AA79" s="124"/>
      <c r="AB79" s="7"/>
    </row>
    <row r="80" spans="1:28" s="130" customFormat="1" ht="18" customHeight="1" x14ac:dyDescent="0.4">
      <c r="A80" s="4"/>
      <c r="B80" s="642"/>
      <c r="C80" s="645"/>
      <c r="D80" s="648"/>
      <c r="E80" s="698"/>
      <c r="F80" s="575"/>
      <c r="G80" s="131">
        <v>25</v>
      </c>
      <c r="H80" s="124"/>
      <c r="I80" s="124"/>
      <c r="J80" s="124"/>
      <c r="K80" s="124"/>
      <c r="L80" s="124"/>
      <c r="M80" s="124"/>
      <c r="N80" s="124"/>
      <c r="O80" s="124"/>
      <c r="P80" s="124"/>
      <c r="Q80" s="124"/>
      <c r="R80" s="124"/>
      <c r="S80" s="124"/>
      <c r="T80" s="124"/>
      <c r="U80" s="124"/>
      <c r="V80" s="124"/>
      <c r="W80" s="124"/>
      <c r="X80" s="124"/>
      <c r="Y80" s="124"/>
      <c r="Z80" s="124"/>
      <c r="AA80" s="124"/>
      <c r="AB80" s="7"/>
    </row>
    <row r="81" spans="1:28" s="130" customFormat="1" ht="18" customHeight="1" x14ac:dyDescent="0.4">
      <c r="A81" s="4"/>
      <c r="B81" s="642"/>
      <c r="C81" s="645"/>
      <c r="D81" s="648"/>
      <c r="E81" s="698"/>
      <c r="F81" s="575"/>
      <c r="G81" s="131">
        <v>25</v>
      </c>
      <c r="H81" s="124"/>
      <c r="I81" s="124"/>
      <c r="J81" s="124"/>
      <c r="K81" s="124"/>
      <c r="L81" s="124"/>
      <c r="M81" s="124"/>
      <c r="N81" s="124"/>
      <c r="O81" s="124"/>
      <c r="P81" s="124"/>
      <c r="Q81" s="124"/>
      <c r="R81" s="124"/>
      <c r="S81" s="124"/>
      <c r="T81" s="124"/>
      <c r="U81" s="124"/>
      <c r="V81" s="124"/>
      <c r="W81" s="124"/>
      <c r="X81" s="124"/>
      <c r="Y81" s="124"/>
      <c r="Z81" s="124"/>
      <c r="AA81" s="124"/>
      <c r="AB81" s="7"/>
    </row>
    <row r="82" spans="1:28" s="130" customFormat="1" ht="18" customHeight="1" x14ac:dyDescent="0.4">
      <c r="A82" s="4"/>
      <c r="B82" s="642"/>
      <c r="C82" s="645"/>
      <c r="D82" s="648"/>
      <c r="E82" s="698"/>
      <c r="F82" s="575"/>
      <c r="G82" s="131">
        <v>40</v>
      </c>
      <c r="H82" s="124"/>
      <c r="I82" s="124"/>
      <c r="J82" s="124"/>
      <c r="K82" s="124"/>
      <c r="L82" s="124"/>
      <c r="M82" s="124"/>
      <c r="N82" s="124"/>
      <c r="O82" s="124"/>
      <c r="P82" s="124"/>
      <c r="Q82" s="124"/>
      <c r="R82" s="124"/>
      <c r="S82" s="124"/>
      <c r="T82" s="124"/>
      <c r="U82" s="124"/>
      <c r="V82" s="124"/>
      <c r="W82" s="124"/>
      <c r="X82" s="124"/>
      <c r="Y82" s="124"/>
      <c r="Z82" s="124"/>
      <c r="AA82" s="124"/>
      <c r="AB82" s="7"/>
    </row>
    <row r="83" spans="1:28" s="130" customFormat="1" ht="18" customHeight="1" x14ac:dyDescent="0.4">
      <c r="A83" s="4"/>
      <c r="B83" s="643"/>
      <c r="C83" s="646"/>
      <c r="D83" s="649"/>
      <c r="E83" s="698"/>
      <c r="F83" s="575"/>
      <c r="G83" s="131">
        <v>40</v>
      </c>
      <c r="H83" s="124"/>
      <c r="I83" s="124"/>
      <c r="J83" s="124"/>
      <c r="K83" s="124"/>
      <c r="L83" s="124"/>
      <c r="M83" s="124"/>
      <c r="N83" s="124"/>
      <c r="O83" s="124"/>
      <c r="P83" s="124"/>
      <c r="Q83" s="124"/>
      <c r="R83" s="124"/>
      <c r="S83" s="124"/>
      <c r="T83" s="124"/>
      <c r="U83" s="124"/>
      <c r="V83" s="124"/>
      <c r="W83" s="124"/>
      <c r="X83" s="124"/>
      <c r="Y83" s="124"/>
      <c r="Z83" s="124"/>
      <c r="AA83" s="124"/>
      <c r="AB83" s="7"/>
    </row>
    <row r="84" spans="1:28" s="127" customFormat="1" ht="18" customHeight="1" x14ac:dyDescent="0.4">
      <c r="A84" s="4"/>
      <c r="B84" s="695" t="s">
        <v>100</v>
      </c>
      <c r="C84" s="696"/>
      <c r="D84" s="696"/>
      <c r="E84" s="696"/>
      <c r="F84" s="696"/>
      <c r="G84" s="697"/>
      <c r="H84" s="132">
        <f>+SUM(H70:H83)</f>
        <v>0</v>
      </c>
      <c r="I84" s="132">
        <f t="shared" ref="I84:AA84" si="2">+SUM(I70:I83)</f>
        <v>0</v>
      </c>
      <c r="J84" s="132">
        <f t="shared" si="2"/>
        <v>0</v>
      </c>
      <c r="K84" s="132">
        <f t="shared" si="2"/>
        <v>0</v>
      </c>
      <c r="L84" s="132">
        <f t="shared" si="2"/>
        <v>0</v>
      </c>
      <c r="M84" s="132">
        <f t="shared" si="2"/>
        <v>0</v>
      </c>
      <c r="N84" s="132">
        <f t="shared" si="2"/>
        <v>0</v>
      </c>
      <c r="O84" s="132">
        <f t="shared" si="2"/>
        <v>0</v>
      </c>
      <c r="P84" s="132">
        <f t="shared" si="2"/>
        <v>0</v>
      </c>
      <c r="Q84" s="132">
        <f t="shared" si="2"/>
        <v>0</v>
      </c>
      <c r="R84" s="132">
        <f t="shared" si="2"/>
        <v>0</v>
      </c>
      <c r="S84" s="132">
        <f t="shared" si="2"/>
        <v>0</v>
      </c>
      <c r="T84" s="132">
        <f t="shared" si="2"/>
        <v>0</v>
      </c>
      <c r="U84" s="132">
        <f t="shared" si="2"/>
        <v>0</v>
      </c>
      <c r="V84" s="132">
        <f t="shared" si="2"/>
        <v>0</v>
      </c>
      <c r="W84" s="132">
        <f t="shared" si="2"/>
        <v>0</v>
      </c>
      <c r="X84" s="132">
        <f t="shared" si="2"/>
        <v>0</v>
      </c>
      <c r="Y84" s="132">
        <f t="shared" si="2"/>
        <v>0</v>
      </c>
      <c r="Z84" s="132">
        <f t="shared" si="2"/>
        <v>0</v>
      </c>
      <c r="AA84" s="132">
        <f t="shared" si="2"/>
        <v>0</v>
      </c>
      <c r="AB84" s="126"/>
    </row>
    <row r="85" spans="1:28" s="10" customFormat="1" ht="18" customHeight="1" x14ac:dyDescent="0.15">
      <c r="A85" s="4"/>
      <c r="B85" s="683">
        <v>4</v>
      </c>
      <c r="C85" s="680" t="s">
        <v>18</v>
      </c>
      <c r="D85" s="653" t="s">
        <v>19</v>
      </c>
      <c r="E85" s="574" t="s">
        <v>101</v>
      </c>
      <c r="F85" s="574" t="s">
        <v>102</v>
      </c>
      <c r="G85" s="564">
        <v>15</v>
      </c>
      <c r="H85" s="125"/>
      <c r="I85" s="125"/>
      <c r="J85" s="125"/>
      <c r="K85" s="125"/>
      <c r="L85" s="125"/>
      <c r="M85" s="125"/>
      <c r="N85" s="125"/>
      <c r="O85" s="125"/>
      <c r="P85" s="125"/>
      <c r="Q85" s="125"/>
      <c r="R85" s="125"/>
      <c r="S85" s="125"/>
      <c r="T85" s="125"/>
      <c r="U85" s="125"/>
      <c r="V85" s="125"/>
      <c r="W85" s="125"/>
      <c r="X85" s="125"/>
      <c r="Y85" s="125"/>
      <c r="Z85" s="125"/>
      <c r="AA85" s="125"/>
      <c r="AB85" s="4"/>
    </row>
    <row r="86" spans="1:28" s="10" customFormat="1" ht="18" customHeight="1" x14ac:dyDescent="0.4">
      <c r="A86" s="4"/>
      <c r="B86" s="684"/>
      <c r="C86" s="681"/>
      <c r="D86" s="654"/>
      <c r="E86" s="692" t="s">
        <v>103</v>
      </c>
      <c r="F86" s="577" t="s">
        <v>104</v>
      </c>
      <c r="G86" s="564">
        <v>20</v>
      </c>
      <c r="H86" s="125"/>
      <c r="I86" s="125"/>
      <c r="J86" s="125"/>
      <c r="K86" s="125"/>
      <c r="L86" s="125"/>
      <c r="M86" s="125"/>
      <c r="N86" s="125"/>
      <c r="O86" s="125"/>
      <c r="P86" s="125"/>
      <c r="Q86" s="125"/>
      <c r="R86" s="125"/>
      <c r="S86" s="125"/>
      <c r="T86" s="125"/>
      <c r="U86" s="125"/>
      <c r="V86" s="125"/>
      <c r="W86" s="125"/>
      <c r="X86" s="125"/>
      <c r="Y86" s="125"/>
      <c r="Z86" s="125"/>
      <c r="AA86" s="125"/>
      <c r="AB86" s="4"/>
    </row>
    <row r="87" spans="1:28" s="10" customFormat="1" ht="18" customHeight="1" x14ac:dyDescent="0.4">
      <c r="A87" s="4"/>
      <c r="B87" s="684"/>
      <c r="C87" s="681"/>
      <c r="D87" s="654"/>
      <c r="E87" s="693"/>
      <c r="F87" s="577" t="s">
        <v>105</v>
      </c>
      <c r="G87" s="564">
        <v>20</v>
      </c>
      <c r="H87" s="125"/>
      <c r="I87" s="125"/>
      <c r="J87" s="125"/>
      <c r="K87" s="125"/>
      <c r="L87" s="125"/>
      <c r="M87" s="125"/>
      <c r="N87" s="125"/>
      <c r="O87" s="125"/>
      <c r="P87" s="125"/>
      <c r="Q87" s="125"/>
      <c r="R87" s="125"/>
      <c r="S87" s="125"/>
      <c r="T87" s="125"/>
      <c r="U87" s="125"/>
      <c r="V87" s="125"/>
      <c r="W87" s="125"/>
      <c r="X87" s="125"/>
      <c r="Y87" s="125"/>
      <c r="Z87" s="125"/>
      <c r="AA87" s="125"/>
      <c r="AB87" s="4"/>
    </row>
    <row r="88" spans="1:28" s="10" customFormat="1" ht="18" customHeight="1" x14ac:dyDescent="0.4">
      <c r="A88" s="4"/>
      <c r="B88" s="684"/>
      <c r="C88" s="681"/>
      <c r="D88" s="654"/>
      <c r="E88" s="693"/>
      <c r="F88" s="577" t="s">
        <v>106</v>
      </c>
      <c r="G88" s="564">
        <v>20</v>
      </c>
      <c r="H88" s="125"/>
      <c r="I88" s="125"/>
      <c r="J88" s="125"/>
      <c r="K88" s="125"/>
      <c r="L88" s="125"/>
      <c r="M88" s="125"/>
      <c r="N88" s="125"/>
      <c r="O88" s="125"/>
      <c r="P88" s="125"/>
      <c r="Q88" s="125"/>
      <c r="R88" s="125"/>
      <c r="S88" s="125"/>
      <c r="T88" s="125"/>
      <c r="U88" s="125"/>
      <c r="V88" s="125"/>
      <c r="W88" s="125"/>
      <c r="X88" s="125"/>
      <c r="Y88" s="125"/>
      <c r="Z88" s="125"/>
      <c r="AA88" s="125"/>
      <c r="AB88" s="4"/>
    </row>
    <row r="89" spans="1:28" s="10" customFormat="1" ht="18" customHeight="1" x14ac:dyDescent="0.4">
      <c r="A89" s="4"/>
      <c r="B89" s="684"/>
      <c r="C89" s="681"/>
      <c r="D89" s="654"/>
      <c r="E89" s="694"/>
      <c r="F89" s="577" t="s">
        <v>107</v>
      </c>
      <c r="G89" s="564">
        <v>6</v>
      </c>
      <c r="H89" s="125"/>
      <c r="I89" s="125"/>
      <c r="J89" s="125"/>
      <c r="K89" s="125"/>
      <c r="L89" s="125"/>
      <c r="M89" s="125"/>
      <c r="N89" s="125"/>
      <c r="O89" s="125"/>
      <c r="P89" s="125"/>
      <c r="Q89" s="125"/>
      <c r="R89" s="125"/>
      <c r="S89" s="125"/>
      <c r="T89" s="125"/>
      <c r="U89" s="125"/>
      <c r="V89" s="125"/>
      <c r="W89" s="125"/>
      <c r="X89" s="125"/>
      <c r="Y89" s="125"/>
      <c r="Z89" s="125"/>
      <c r="AA89" s="125"/>
      <c r="AB89" s="4"/>
    </row>
    <row r="90" spans="1:28" s="10" customFormat="1" ht="18" customHeight="1" x14ac:dyDescent="0.4">
      <c r="A90" s="4"/>
      <c r="B90" s="684"/>
      <c r="C90" s="681"/>
      <c r="D90" s="654"/>
      <c r="E90" s="692" t="s">
        <v>108</v>
      </c>
      <c r="F90" s="577" t="s">
        <v>109</v>
      </c>
      <c r="G90" s="564">
        <v>20</v>
      </c>
      <c r="H90" s="125"/>
      <c r="I90" s="125"/>
      <c r="J90" s="125"/>
      <c r="K90" s="125"/>
      <c r="L90" s="125"/>
      <c r="M90" s="125"/>
      <c r="N90" s="125"/>
      <c r="O90" s="125"/>
      <c r="P90" s="125"/>
      <c r="Q90" s="125"/>
      <c r="R90" s="125"/>
      <c r="S90" s="125"/>
      <c r="T90" s="125"/>
      <c r="U90" s="125"/>
      <c r="V90" s="125"/>
      <c r="W90" s="125"/>
      <c r="X90" s="125"/>
      <c r="Y90" s="125"/>
      <c r="Z90" s="125"/>
      <c r="AA90" s="125"/>
      <c r="AB90" s="4"/>
    </row>
    <row r="91" spans="1:28" s="10" customFormat="1" ht="18" customHeight="1" x14ac:dyDescent="0.4">
      <c r="A91" s="4"/>
      <c r="B91" s="684"/>
      <c r="C91" s="681"/>
      <c r="D91" s="654"/>
      <c r="E91" s="693"/>
      <c r="F91" s="577" t="s">
        <v>110</v>
      </c>
      <c r="G91" s="564">
        <v>20</v>
      </c>
      <c r="H91" s="125"/>
      <c r="I91" s="125"/>
      <c r="J91" s="125"/>
      <c r="K91" s="125"/>
      <c r="L91" s="125"/>
      <c r="M91" s="125"/>
      <c r="N91" s="125"/>
      <c r="O91" s="125"/>
      <c r="P91" s="125"/>
      <c r="Q91" s="125"/>
      <c r="R91" s="125"/>
      <c r="S91" s="125"/>
      <c r="T91" s="125"/>
      <c r="U91" s="125"/>
      <c r="V91" s="125"/>
      <c r="W91" s="125"/>
      <c r="X91" s="125"/>
      <c r="Y91" s="125"/>
      <c r="Z91" s="125"/>
      <c r="AA91" s="125"/>
      <c r="AB91" s="4"/>
    </row>
    <row r="92" spans="1:28" s="10" customFormat="1" ht="18" customHeight="1" x14ac:dyDescent="0.4">
      <c r="A92" s="4"/>
      <c r="B92" s="684"/>
      <c r="C92" s="681"/>
      <c r="D92" s="654"/>
      <c r="E92" s="693"/>
      <c r="F92" s="578" t="s">
        <v>111</v>
      </c>
      <c r="G92" s="564">
        <v>20</v>
      </c>
      <c r="H92" s="125"/>
      <c r="I92" s="125"/>
      <c r="J92" s="125"/>
      <c r="K92" s="125"/>
      <c r="L92" s="125"/>
      <c r="M92" s="125"/>
      <c r="N92" s="125"/>
      <c r="O92" s="125"/>
      <c r="P92" s="125"/>
      <c r="Q92" s="125"/>
      <c r="R92" s="125"/>
      <c r="S92" s="125"/>
      <c r="T92" s="125"/>
      <c r="U92" s="125"/>
      <c r="V92" s="125"/>
      <c r="W92" s="125"/>
      <c r="X92" s="125"/>
      <c r="Y92" s="125"/>
      <c r="Z92" s="125"/>
      <c r="AA92" s="125"/>
      <c r="AB92" s="4"/>
    </row>
    <row r="93" spans="1:28" s="10" customFormat="1" ht="18" customHeight="1" x14ac:dyDescent="0.4">
      <c r="A93" s="4"/>
      <c r="B93" s="684"/>
      <c r="C93" s="681"/>
      <c r="D93" s="654"/>
      <c r="E93" s="694"/>
      <c r="F93" s="578" t="s">
        <v>827</v>
      </c>
      <c r="G93" s="564">
        <v>20</v>
      </c>
      <c r="H93" s="125"/>
      <c r="I93" s="125"/>
      <c r="J93" s="125"/>
      <c r="K93" s="125"/>
      <c r="L93" s="125"/>
      <c r="M93" s="125"/>
      <c r="N93" s="125"/>
      <c r="O93" s="125"/>
      <c r="P93" s="125"/>
      <c r="Q93" s="125"/>
      <c r="R93" s="125"/>
      <c r="S93" s="125"/>
      <c r="T93" s="125"/>
      <c r="U93" s="125"/>
      <c r="V93" s="125"/>
      <c r="W93" s="125"/>
      <c r="X93" s="125"/>
      <c r="Y93" s="125"/>
      <c r="Z93" s="125"/>
      <c r="AA93" s="125"/>
      <c r="AB93" s="4"/>
    </row>
    <row r="94" spans="1:28" s="10" customFormat="1" ht="18" customHeight="1" x14ac:dyDescent="0.15">
      <c r="A94" s="4"/>
      <c r="B94" s="684"/>
      <c r="C94" s="681"/>
      <c r="D94" s="655"/>
      <c r="E94" s="574" t="s">
        <v>920</v>
      </c>
      <c r="F94" s="574" t="s">
        <v>113</v>
      </c>
      <c r="G94" s="564">
        <v>10</v>
      </c>
      <c r="H94" s="125"/>
      <c r="I94" s="125"/>
      <c r="J94" s="125"/>
      <c r="K94" s="125"/>
      <c r="L94" s="125"/>
      <c r="M94" s="125"/>
      <c r="N94" s="125"/>
      <c r="O94" s="125"/>
      <c r="P94" s="125"/>
      <c r="Q94" s="125"/>
      <c r="R94" s="125"/>
      <c r="S94" s="125"/>
      <c r="T94" s="125"/>
      <c r="U94" s="125"/>
      <c r="V94" s="125"/>
      <c r="W94" s="125"/>
      <c r="X94" s="125"/>
      <c r="Y94" s="125"/>
      <c r="Z94" s="125"/>
      <c r="AA94" s="125"/>
      <c r="AB94" s="4"/>
    </row>
    <row r="95" spans="1:28" s="10" customFormat="1" ht="18" customHeight="1" x14ac:dyDescent="0.4">
      <c r="A95" s="4"/>
      <c r="B95" s="684"/>
      <c r="C95" s="681"/>
      <c r="D95" s="659" t="s">
        <v>501</v>
      </c>
      <c r="E95" s="692" t="s">
        <v>114</v>
      </c>
      <c r="F95" s="577" t="s">
        <v>115</v>
      </c>
      <c r="G95" s="564">
        <v>20</v>
      </c>
      <c r="H95" s="125"/>
      <c r="I95" s="125"/>
      <c r="J95" s="125"/>
      <c r="K95" s="125"/>
      <c r="L95" s="125"/>
      <c r="M95" s="125"/>
      <c r="N95" s="125"/>
      <c r="O95" s="125"/>
      <c r="P95" s="125"/>
      <c r="Q95" s="125"/>
      <c r="R95" s="125"/>
      <c r="S95" s="125"/>
      <c r="T95" s="125"/>
      <c r="U95" s="125"/>
      <c r="V95" s="125"/>
      <c r="W95" s="125"/>
      <c r="X95" s="125"/>
      <c r="Y95" s="125"/>
      <c r="Z95" s="125"/>
      <c r="AA95" s="125"/>
      <c r="AB95" s="4"/>
    </row>
    <row r="96" spans="1:28" s="10" customFormat="1" ht="18" customHeight="1" x14ac:dyDescent="0.4">
      <c r="A96" s="4"/>
      <c r="B96" s="684"/>
      <c r="C96" s="681"/>
      <c r="D96" s="660"/>
      <c r="E96" s="693"/>
      <c r="F96" s="577" t="s">
        <v>116</v>
      </c>
      <c r="G96" s="564">
        <v>20</v>
      </c>
      <c r="H96" s="125"/>
      <c r="I96" s="125"/>
      <c r="J96" s="125"/>
      <c r="K96" s="125"/>
      <c r="L96" s="125"/>
      <c r="M96" s="125"/>
      <c r="N96" s="125"/>
      <c r="O96" s="125"/>
      <c r="P96" s="125"/>
      <c r="Q96" s="125"/>
      <c r="R96" s="125"/>
      <c r="S96" s="125"/>
      <c r="T96" s="125"/>
      <c r="U96" s="125"/>
      <c r="V96" s="125"/>
      <c r="W96" s="125"/>
      <c r="X96" s="125"/>
      <c r="Y96" s="125"/>
      <c r="Z96" s="125"/>
      <c r="AA96" s="125"/>
      <c r="AB96" s="4"/>
    </row>
    <row r="97" spans="1:28" s="10" customFormat="1" ht="18" customHeight="1" x14ac:dyDescent="0.4">
      <c r="A97" s="4"/>
      <c r="B97" s="684"/>
      <c r="C97" s="681"/>
      <c r="D97" s="660"/>
      <c r="E97" s="693"/>
      <c r="F97" s="577" t="s">
        <v>117</v>
      </c>
      <c r="G97" s="564">
        <v>20</v>
      </c>
      <c r="H97" s="125"/>
      <c r="I97" s="125"/>
      <c r="J97" s="125"/>
      <c r="K97" s="125"/>
      <c r="L97" s="125"/>
      <c r="M97" s="125"/>
      <c r="N97" s="125"/>
      <c r="O97" s="125"/>
      <c r="P97" s="125"/>
      <c r="Q97" s="125"/>
      <c r="R97" s="125"/>
      <c r="S97" s="125"/>
      <c r="T97" s="125"/>
      <c r="U97" s="125"/>
      <c r="V97" s="125"/>
      <c r="W97" s="125"/>
      <c r="X97" s="125"/>
      <c r="Y97" s="125"/>
      <c r="Z97" s="125"/>
      <c r="AA97" s="125"/>
      <c r="AB97" s="4"/>
    </row>
    <row r="98" spans="1:28" s="10" customFormat="1" ht="18" customHeight="1" x14ac:dyDescent="0.4">
      <c r="A98" s="4"/>
      <c r="B98" s="684"/>
      <c r="C98" s="681"/>
      <c r="D98" s="660"/>
      <c r="E98" s="693"/>
      <c r="F98" s="577" t="s">
        <v>118</v>
      </c>
      <c r="G98" s="564">
        <v>20</v>
      </c>
      <c r="H98" s="125"/>
      <c r="I98" s="125"/>
      <c r="J98" s="125"/>
      <c r="K98" s="125"/>
      <c r="L98" s="125"/>
      <c r="M98" s="125"/>
      <c r="N98" s="125"/>
      <c r="O98" s="125"/>
      <c r="P98" s="125"/>
      <c r="Q98" s="125"/>
      <c r="R98" s="125"/>
      <c r="S98" s="125"/>
      <c r="T98" s="125"/>
      <c r="U98" s="125"/>
      <c r="V98" s="125"/>
      <c r="W98" s="125"/>
      <c r="X98" s="125"/>
      <c r="Y98" s="125"/>
      <c r="Z98" s="125"/>
      <c r="AA98" s="125"/>
      <c r="AB98" s="4"/>
    </row>
    <row r="99" spans="1:28" s="10" customFormat="1" ht="18" customHeight="1" x14ac:dyDescent="0.4">
      <c r="A99" s="4"/>
      <c r="B99" s="684"/>
      <c r="C99" s="681"/>
      <c r="D99" s="660"/>
      <c r="E99" s="694"/>
      <c r="F99" s="577" t="s">
        <v>119</v>
      </c>
      <c r="G99" s="564">
        <v>20</v>
      </c>
      <c r="H99" s="125"/>
      <c r="I99" s="125"/>
      <c r="J99" s="125"/>
      <c r="K99" s="125"/>
      <c r="L99" s="125"/>
      <c r="M99" s="125"/>
      <c r="N99" s="125"/>
      <c r="O99" s="125"/>
      <c r="P99" s="125"/>
      <c r="Q99" s="125"/>
      <c r="R99" s="125"/>
      <c r="S99" s="125"/>
      <c r="T99" s="125"/>
      <c r="U99" s="125"/>
      <c r="V99" s="125"/>
      <c r="W99" s="125"/>
      <c r="X99" s="125"/>
      <c r="Y99" s="125"/>
      <c r="Z99" s="125"/>
      <c r="AA99" s="125"/>
      <c r="AB99" s="4"/>
    </row>
    <row r="100" spans="1:28" s="10" customFormat="1" ht="18" customHeight="1" x14ac:dyDescent="0.15">
      <c r="A100" s="4"/>
      <c r="B100" s="684"/>
      <c r="C100" s="681"/>
      <c r="D100" s="660"/>
      <c r="E100" s="692" t="s">
        <v>120</v>
      </c>
      <c r="F100" s="574" t="s">
        <v>121</v>
      </c>
      <c r="G100" s="564">
        <v>20</v>
      </c>
      <c r="H100" s="125"/>
      <c r="I100" s="125"/>
      <c r="J100" s="125"/>
      <c r="K100" s="125"/>
      <c r="L100" s="125"/>
      <c r="M100" s="125"/>
      <c r="N100" s="125"/>
      <c r="O100" s="125"/>
      <c r="P100" s="125"/>
      <c r="Q100" s="125"/>
      <c r="R100" s="125"/>
      <c r="S100" s="125"/>
      <c r="T100" s="125"/>
      <c r="U100" s="125"/>
      <c r="V100" s="125"/>
      <c r="W100" s="125"/>
      <c r="X100" s="125"/>
      <c r="Y100" s="125"/>
      <c r="Z100" s="125"/>
      <c r="AA100" s="125"/>
      <c r="AB100" s="4"/>
    </row>
    <row r="101" spans="1:28" s="10" customFormat="1" ht="18" customHeight="1" x14ac:dyDescent="0.15">
      <c r="A101" s="4"/>
      <c r="B101" s="684"/>
      <c r="C101" s="681"/>
      <c r="D101" s="660"/>
      <c r="E101" s="693"/>
      <c r="F101" s="574" t="s">
        <v>122</v>
      </c>
      <c r="G101" s="564">
        <v>20</v>
      </c>
      <c r="H101" s="125"/>
      <c r="I101" s="125"/>
      <c r="J101" s="125"/>
      <c r="K101" s="125"/>
      <c r="L101" s="125"/>
      <c r="M101" s="125"/>
      <c r="N101" s="125"/>
      <c r="O101" s="125"/>
      <c r="P101" s="125"/>
      <c r="Q101" s="125"/>
      <c r="R101" s="125"/>
      <c r="S101" s="125"/>
      <c r="T101" s="125"/>
      <c r="U101" s="125"/>
      <c r="V101" s="125"/>
      <c r="W101" s="125"/>
      <c r="X101" s="125"/>
      <c r="Y101" s="125"/>
      <c r="Z101" s="125"/>
      <c r="AA101" s="125"/>
      <c r="AB101" s="4"/>
    </row>
    <row r="102" spans="1:28" s="10" customFormat="1" ht="18" customHeight="1" x14ac:dyDescent="0.15">
      <c r="A102" s="4"/>
      <c r="B102" s="684"/>
      <c r="C102" s="681"/>
      <c r="D102" s="660"/>
      <c r="E102" s="693"/>
      <c r="F102" s="574" t="s">
        <v>123</v>
      </c>
      <c r="G102" s="564">
        <v>20</v>
      </c>
      <c r="H102" s="125"/>
      <c r="I102" s="125"/>
      <c r="J102" s="125"/>
      <c r="K102" s="125"/>
      <c r="L102" s="125"/>
      <c r="M102" s="125"/>
      <c r="N102" s="125"/>
      <c r="O102" s="125"/>
      <c r="P102" s="125"/>
      <c r="Q102" s="125"/>
      <c r="R102" s="125"/>
      <c r="S102" s="125"/>
      <c r="T102" s="125"/>
      <c r="U102" s="125"/>
      <c r="V102" s="125"/>
      <c r="W102" s="125"/>
      <c r="X102" s="125"/>
      <c r="Y102" s="125"/>
      <c r="Z102" s="125"/>
      <c r="AA102" s="125"/>
      <c r="AB102" s="4"/>
    </row>
    <row r="103" spans="1:28" s="10" customFormat="1" ht="18" customHeight="1" x14ac:dyDescent="0.15">
      <c r="A103" s="4"/>
      <c r="B103" s="684"/>
      <c r="C103" s="681"/>
      <c r="D103" s="660"/>
      <c r="E103" s="693"/>
      <c r="F103" s="574" t="s">
        <v>124</v>
      </c>
      <c r="G103" s="564">
        <v>20</v>
      </c>
      <c r="H103" s="125"/>
      <c r="I103" s="125"/>
      <c r="J103" s="125"/>
      <c r="K103" s="125"/>
      <c r="L103" s="125"/>
      <c r="M103" s="125"/>
      <c r="N103" s="125"/>
      <c r="O103" s="125"/>
      <c r="P103" s="125"/>
      <c r="Q103" s="125"/>
      <c r="R103" s="125"/>
      <c r="S103" s="125"/>
      <c r="T103" s="125"/>
      <c r="U103" s="125"/>
      <c r="V103" s="125"/>
      <c r="W103" s="125"/>
      <c r="X103" s="125"/>
      <c r="Y103" s="125"/>
      <c r="Z103" s="125"/>
      <c r="AA103" s="125"/>
      <c r="AB103" s="4"/>
    </row>
    <row r="104" spans="1:28" s="10" customFormat="1" ht="18" customHeight="1" x14ac:dyDescent="0.15">
      <c r="A104" s="4"/>
      <c r="B104" s="684"/>
      <c r="C104" s="681"/>
      <c r="D104" s="660"/>
      <c r="E104" s="694"/>
      <c r="F104" s="574" t="s">
        <v>125</v>
      </c>
      <c r="G104" s="564">
        <v>20</v>
      </c>
      <c r="H104" s="125"/>
      <c r="I104" s="125"/>
      <c r="J104" s="125"/>
      <c r="K104" s="125"/>
      <c r="L104" s="125"/>
      <c r="M104" s="125"/>
      <c r="N104" s="125"/>
      <c r="O104" s="125"/>
      <c r="P104" s="125"/>
      <c r="Q104" s="125"/>
      <c r="R104" s="125"/>
      <c r="S104" s="125"/>
      <c r="T104" s="125"/>
      <c r="U104" s="125"/>
      <c r="V104" s="125"/>
      <c r="W104" s="125"/>
      <c r="X104" s="125"/>
      <c r="Y104" s="125"/>
      <c r="Z104" s="125"/>
      <c r="AA104" s="125"/>
      <c r="AB104" s="4"/>
    </row>
    <row r="105" spans="1:28" s="10" customFormat="1" ht="18" customHeight="1" x14ac:dyDescent="0.4">
      <c r="A105" s="4"/>
      <c r="B105" s="684"/>
      <c r="C105" s="681"/>
      <c r="D105" s="660"/>
      <c r="E105" s="692" t="s">
        <v>126</v>
      </c>
      <c r="F105" s="577" t="s">
        <v>127</v>
      </c>
      <c r="G105" s="564">
        <v>20</v>
      </c>
      <c r="H105" s="125"/>
      <c r="I105" s="125"/>
      <c r="J105" s="125"/>
      <c r="K105" s="125"/>
      <c r="L105" s="125"/>
      <c r="M105" s="125"/>
      <c r="N105" s="125"/>
      <c r="O105" s="125"/>
      <c r="P105" s="125"/>
      <c r="Q105" s="125"/>
      <c r="R105" s="125"/>
      <c r="S105" s="125"/>
      <c r="T105" s="125"/>
      <c r="U105" s="125"/>
      <c r="V105" s="125"/>
      <c r="W105" s="125"/>
      <c r="X105" s="125"/>
      <c r="Y105" s="125"/>
      <c r="Z105" s="125"/>
      <c r="AA105" s="125"/>
      <c r="AB105" s="4"/>
    </row>
    <row r="106" spans="1:28" s="10" customFormat="1" ht="18" customHeight="1" x14ac:dyDescent="0.4">
      <c r="A106" s="4"/>
      <c r="B106" s="684"/>
      <c r="C106" s="681"/>
      <c r="D106" s="660"/>
      <c r="E106" s="693"/>
      <c r="F106" s="577" t="s">
        <v>128</v>
      </c>
      <c r="G106" s="564">
        <v>20</v>
      </c>
      <c r="H106" s="125"/>
      <c r="I106" s="125"/>
      <c r="J106" s="125"/>
      <c r="K106" s="125"/>
      <c r="L106" s="125"/>
      <c r="M106" s="125"/>
      <c r="N106" s="125"/>
      <c r="O106" s="125"/>
      <c r="P106" s="125"/>
      <c r="Q106" s="125"/>
      <c r="R106" s="125"/>
      <c r="S106" s="125"/>
      <c r="T106" s="125"/>
      <c r="U106" s="125"/>
      <c r="V106" s="125"/>
      <c r="W106" s="125"/>
      <c r="X106" s="125"/>
      <c r="Y106" s="125"/>
      <c r="Z106" s="125"/>
      <c r="AA106" s="125"/>
      <c r="AB106" s="4"/>
    </row>
    <row r="107" spans="1:28" s="10" customFormat="1" ht="18" customHeight="1" x14ac:dyDescent="0.4">
      <c r="A107" s="4"/>
      <c r="B107" s="684"/>
      <c r="C107" s="681"/>
      <c r="D107" s="660"/>
      <c r="E107" s="693"/>
      <c r="F107" s="577" t="s">
        <v>129</v>
      </c>
      <c r="G107" s="564">
        <v>20</v>
      </c>
      <c r="H107" s="125"/>
      <c r="I107" s="125"/>
      <c r="J107" s="125"/>
      <c r="K107" s="125"/>
      <c r="L107" s="125"/>
      <c r="M107" s="125"/>
      <c r="N107" s="125"/>
      <c r="O107" s="125"/>
      <c r="P107" s="125"/>
      <c r="Q107" s="125"/>
      <c r="R107" s="125"/>
      <c r="S107" s="125"/>
      <c r="T107" s="125"/>
      <c r="U107" s="125"/>
      <c r="V107" s="125"/>
      <c r="W107" s="125"/>
      <c r="X107" s="125"/>
      <c r="Y107" s="125"/>
      <c r="Z107" s="125"/>
      <c r="AA107" s="125"/>
      <c r="AB107" s="4"/>
    </row>
    <row r="108" spans="1:28" s="10" customFormat="1" ht="18" customHeight="1" x14ac:dyDescent="0.4">
      <c r="A108" s="4"/>
      <c r="B108" s="684"/>
      <c r="C108" s="681"/>
      <c r="D108" s="660"/>
      <c r="E108" s="693"/>
      <c r="F108" s="577" t="s">
        <v>130</v>
      </c>
      <c r="G108" s="564">
        <v>20</v>
      </c>
      <c r="H108" s="125"/>
      <c r="I108" s="125"/>
      <c r="J108" s="125"/>
      <c r="K108" s="125"/>
      <c r="L108" s="125"/>
      <c r="M108" s="125"/>
      <c r="N108" s="125"/>
      <c r="O108" s="125"/>
      <c r="P108" s="125"/>
      <c r="Q108" s="125"/>
      <c r="R108" s="125"/>
      <c r="S108" s="125"/>
      <c r="T108" s="125"/>
      <c r="U108" s="125"/>
      <c r="V108" s="125"/>
      <c r="W108" s="125"/>
      <c r="X108" s="125"/>
      <c r="Y108" s="125"/>
      <c r="Z108" s="125"/>
      <c r="AA108" s="125"/>
      <c r="AB108" s="4"/>
    </row>
    <row r="109" spans="1:28" s="10" customFormat="1" ht="18" customHeight="1" x14ac:dyDescent="0.4">
      <c r="A109" s="4"/>
      <c r="B109" s="684"/>
      <c r="C109" s="681"/>
      <c r="D109" s="660"/>
      <c r="E109" s="693"/>
      <c r="F109" s="577" t="s">
        <v>131</v>
      </c>
      <c r="G109" s="564">
        <v>20</v>
      </c>
      <c r="H109" s="125"/>
      <c r="I109" s="125"/>
      <c r="J109" s="125"/>
      <c r="K109" s="125"/>
      <c r="L109" s="125"/>
      <c r="M109" s="125"/>
      <c r="N109" s="125"/>
      <c r="O109" s="125"/>
      <c r="P109" s="125"/>
      <c r="Q109" s="125"/>
      <c r="R109" s="125"/>
      <c r="S109" s="125"/>
      <c r="T109" s="125"/>
      <c r="U109" s="125"/>
      <c r="V109" s="125"/>
      <c r="W109" s="125"/>
      <c r="X109" s="125"/>
      <c r="Y109" s="125"/>
      <c r="Z109" s="125"/>
      <c r="AA109" s="125"/>
      <c r="AB109" s="4"/>
    </row>
    <row r="110" spans="1:28" s="10" customFormat="1" ht="18" customHeight="1" x14ac:dyDescent="0.4">
      <c r="A110" s="4"/>
      <c r="B110" s="684"/>
      <c r="C110" s="681"/>
      <c r="D110" s="660"/>
      <c r="E110" s="693"/>
      <c r="F110" s="577" t="s">
        <v>132</v>
      </c>
      <c r="G110" s="564">
        <v>20</v>
      </c>
      <c r="H110" s="125"/>
      <c r="I110" s="125"/>
      <c r="J110" s="125"/>
      <c r="K110" s="125"/>
      <c r="L110" s="125"/>
      <c r="M110" s="125"/>
      <c r="N110" s="125"/>
      <c r="O110" s="125"/>
      <c r="P110" s="125"/>
      <c r="Q110" s="125"/>
      <c r="R110" s="125"/>
      <c r="S110" s="125"/>
      <c r="T110" s="125"/>
      <c r="U110" s="125"/>
      <c r="V110" s="125"/>
      <c r="W110" s="125"/>
      <c r="X110" s="125"/>
      <c r="Y110" s="125"/>
      <c r="Z110" s="125"/>
      <c r="AA110" s="125"/>
      <c r="AB110" s="4"/>
    </row>
    <row r="111" spans="1:28" s="10" customFormat="1" ht="18" customHeight="1" x14ac:dyDescent="0.4">
      <c r="A111" s="4"/>
      <c r="B111" s="684"/>
      <c r="C111" s="681"/>
      <c r="D111" s="660"/>
      <c r="E111" s="693"/>
      <c r="F111" s="133" t="s">
        <v>133</v>
      </c>
      <c r="G111" s="564">
        <v>20</v>
      </c>
      <c r="H111" s="125"/>
      <c r="I111" s="125"/>
      <c r="J111" s="125"/>
      <c r="K111" s="125"/>
      <c r="L111" s="125"/>
      <c r="M111" s="125"/>
      <c r="N111" s="125"/>
      <c r="O111" s="125"/>
      <c r="P111" s="125"/>
      <c r="Q111" s="125"/>
      <c r="R111" s="125"/>
      <c r="S111" s="125"/>
      <c r="T111" s="125"/>
      <c r="U111" s="125"/>
      <c r="V111" s="125"/>
      <c r="W111" s="125"/>
      <c r="X111" s="125"/>
      <c r="Y111" s="125"/>
      <c r="Z111" s="125"/>
      <c r="AA111" s="125"/>
      <c r="AB111" s="4"/>
    </row>
    <row r="112" spans="1:28" s="10" customFormat="1" ht="18" customHeight="1" x14ac:dyDescent="0.4">
      <c r="A112" s="4"/>
      <c r="B112" s="684"/>
      <c r="C112" s="681"/>
      <c r="D112" s="660"/>
      <c r="E112" s="693"/>
      <c r="F112" s="578" t="s">
        <v>134</v>
      </c>
      <c r="G112" s="564">
        <v>20</v>
      </c>
      <c r="H112" s="125"/>
      <c r="I112" s="125"/>
      <c r="J112" s="125"/>
      <c r="K112" s="125"/>
      <c r="L112" s="125"/>
      <c r="M112" s="125"/>
      <c r="N112" s="125"/>
      <c r="O112" s="125"/>
      <c r="P112" s="125"/>
      <c r="Q112" s="125"/>
      <c r="R112" s="125"/>
      <c r="S112" s="125"/>
      <c r="T112" s="125"/>
      <c r="U112" s="125"/>
      <c r="V112" s="125"/>
      <c r="W112" s="125"/>
      <c r="X112" s="125"/>
      <c r="Y112" s="125"/>
      <c r="Z112" s="125"/>
      <c r="AA112" s="125"/>
      <c r="AB112" s="4"/>
    </row>
    <row r="113" spans="1:28" s="10" customFormat="1" ht="18" customHeight="1" x14ac:dyDescent="0.4">
      <c r="A113" s="4"/>
      <c r="B113" s="684"/>
      <c r="C113" s="681"/>
      <c r="D113" s="660"/>
      <c r="E113" s="693"/>
      <c r="F113" s="578" t="s">
        <v>135</v>
      </c>
      <c r="G113" s="564">
        <v>20</v>
      </c>
      <c r="H113" s="125"/>
      <c r="I113" s="125"/>
      <c r="J113" s="125"/>
      <c r="K113" s="125"/>
      <c r="L113" s="125"/>
      <c r="M113" s="125"/>
      <c r="N113" s="125"/>
      <c r="O113" s="125"/>
      <c r="P113" s="125"/>
      <c r="Q113" s="125"/>
      <c r="R113" s="125"/>
      <c r="S113" s="125"/>
      <c r="T113" s="125"/>
      <c r="U113" s="125"/>
      <c r="V113" s="125"/>
      <c r="W113" s="125"/>
      <c r="X113" s="125"/>
      <c r="Y113" s="125"/>
      <c r="Z113" s="125"/>
      <c r="AA113" s="125"/>
      <c r="AB113" s="4"/>
    </row>
    <row r="114" spans="1:28" s="10" customFormat="1" ht="18" customHeight="1" x14ac:dyDescent="0.4">
      <c r="A114" s="4"/>
      <c r="B114" s="684"/>
      <c r="C114" s="681"/>
      <c r="D114" s="660"/>
      <c r="E114" s="693"/>
      <c r="F114" s="578" t="s">
        <v>136</v>
      </c>
      <c r="G114" s="564">
        <v>20</v>
      </c>
      <c r="H114" s="125"/>
      <c r="I114" s="125"/>
      <c r="J114" s="125"/>
      <c r="K114" s="125"/>
      <c r="L114" s="125"/>
      <c r="M114" s="125"/>
      <c r="N114" s="125"/>
      <c r="O114" s="125"/>
      <c r="P114" s="125"/>
      <c r="Q114" s="125"/>
      <c r="R114" s="125"/>
      <c r="S114" s="125"/>
      <c r="T114" s="125"/>
      <c r="U114" s="125"/>
      <c r="V114" s="125"/>
      <c r="W114" s="125"/>
      <c r="X114" s="125"/>
      <c r="Y114" s="125"/>
      <c r="Z114" s="125"/>
      <c r="AA114" s="125"/>
      <c r="AB114" s="4"/>
    </row>
    <row r="115" spans="1:28" s="10" customFormat="1" ht="18" customHeight="1" x14ac:dyDescent="0.4">
      <c r="A115" s="4"/>
      <c r="B115" s="684"/>
      <c r="C115" s="681"/>
      <c r="D115" s="660"/>
      <c r="E115" s="693"/>
      <c r="F115" s="578" t="s">
        <v>137</v>
      </c>
      <c r="G115" s="564">
        <v>20</v>
      </c>
      <c r="H115" s="125"/>
      <c r="I115" s="125"/>
      <c r="J115" s="125"/>
      <c r="K115" s="125"/>
      <c r="L115" s="125"/>
      <c r="M115" s="125"/>
      <c r="N115" s="125"/>
      <c r="O115" s="125"/>
      <c r="P115" s="125"/>
      <c r="Q115" s="125"/>
      <c r="R115" s="125"/>
      <c r="S115" s="125"/>
      <c r="T115" s="125"/>
      <c r="U115" s="125"/>
      <c r="V115" s="125"/>
      <c r="W115" s="125"/>
      <c r="X115" s="125"/>
      <c r="Y115" s="125"/>
      <c r="Z115" s="125"/>
      <c r="AA115" s="125"/>
      <c r="AB115" s="4"/>
    </row>
    <row r="116" spans="1:28" s="10" customFormat="1" ht="18" customHeight="1" x14ac:dyDescent="0.4">
      <c r="A116" s="4"/>
      <c r="B116" s="684"/>
      <c r="C116" s="681"/>
      <c r="D116" s="660"/>
      <c r="E116" s="693"/>
      <c r="F116" s="578" t="s">
        <v>138</v>
      </c>
      <c r="G116" s="564">
        <v>20</v>
      </c>
      <c r="H116" s="125"/>
      <c r="I116" s="125"/>
      <c r="J116" s="125"/>
      <c r="K116" s="125"/>
      <c r="L116" s="125"/>
      <c r="M116" s="125"/>
      <c r="N116" s="125"/>
      <c r="O116" s="125"/>
      <c r="P116" s="125"/>
      <c r="Q116" s="125"/>
      <c r="R116" s="125"/>
      <c r="S116" s="125"/>
      <c r="T116" s="125"/>
      <c r="U116" s="125"/>
      <c r="V116" s="125"/>
      <c r="W116" s="125"/>
      <c r="X116" s="125"/>
      <c r="Y116" s="125"/>
      <c r="Z116" s="125"/>
      <c r="AA116" s="125"/>
      <c r="AB116" s="4"/>
    </row>
    <row r="117" spans="1:28" s="10" customFormat="1" ht="18" customHeight="1" x14ac:dyDescent="0.4">
      <c r="A117" s="4"/>
      <c r="B117" s="684"/>
      <c r="C117" s="681"/>
      <c r="D117" s="660"/>
      <c r="E117" s="693"/>
      <c r="F117" s="578" t="s">
        <v>139</v>
      </c>
      <c r="G117" s="564">
        <v>20</v>
      </c>
      <c r="H117" s="125"/>
      <c r="I117" s="125"/>
      <c r="J117" s="125"/>
      <c r="K117" s="125"/>
      <c r="L117" s="125"/>
      <c r="M117" s="125"/>
      <c r="N117" s="125"/>
      <c r="O117" s="125"/>
      <c r="P117" s="125"/>
      <c r="Q117" s="125"/>
      <c r="R117" s="125"/>
      <c r="S117" s="125"/>
      <c r="T117" s="125"/>
      <c r="U117" s="125"/>
      <c r="V117" s="125"/>
      <c r="W117" s="125"/>
      <c r="X117" s="125"/>
      <c r="Y117" s="125"/>
      <c r="Z117" s="125"/>
      <c r="AA117" s="125"/>
      <c r="AB117" s="4"/>
    </row>
    <row r="118" spans="1:28" s="10" customFormat="1" ht="18" customHeight="1" x14ac:dyDescent="0.4">
      <c r="A118" s="4"/>
      <c r="B118" s="684"/>
      <c r="C118" s="681"/>
      <c r="D118" s="660"/>
      <c r="E118" s="693"/>
      <c r="F118" s="578" t="s">
        <v>140</v>
      </c>
      <c r="G118" s="564">
        <v>20</v>
      </c>
      <c r="H118" s="125"/>
      <c r="I118" s="125"/>
      <c r="J118" s="125"/>
      <c r="K118" s="125"/>
      <c r="L118" s="125"/>
      <c r="M118" s="125"/>
      <c r="N118" s="125"/>
      <c r="O118" s="125"/>
      <c r="P118" s="125"/>
      <c r="Q118" s="125"/>
      <c r="R118" s="125"/>
      <c r="S118" s="125"/>
      <c r="T118" s="125"/>
      <c r="U118" s="125"/>
      <c r="V118" s="125"/>
      <c r="W118" s="125"/>
      <c r="X118" s="125"/>
      <c r="Y118" s="125"/>
      <c r="Z118" s="125"/>
      <c r="AA118" s="125"/>
      <c r="AB118" s="4"/>
    </row>
    <row r="119" spans="1:28" s="10" customFormat="1" ht="18" customHeight="1" x14ac:dyDescent="0.4">
      <c r="A119" s="4"/>
      <c r="B119" s="684"/>
      <c r="C119" s="681"/>
      <c r="D119" s="660"/>
      <c r="E119" s="693"/>
      <c r="F119" s="578" t="s">
        <v>141</v>
      </c>
      <c r="G119" s="564">
        <v>20</v>
      </c>
      <c r="H119" s="125"/>
      <c r="I119" s="125"/>
      <c r="J119" s="125"/>
      <c r="K119" s="125"/>
      <c r="L119" s="125"/>
      <c r="M119" s="125"/>
      <c r="N119" s="125"/>
      <c r="O119" s="125"/>
      <c r="P119" s="125"/>
      <c r="Q119" s="125"/>
      <c r="R119" s="125"/>
      <c r="S119" s="125"/>
      <c r="T119" s="125"/>
      <c r="U119" s="125"/>
      <c r="V119" s="125"/>
      <c r="W119" s="125"/>
      <c r="X119" s="125"/>
      <c r="Y119" s="125"/>
      <c r="Z119" s="125"/>
      <c r="AA119" s="125"/>
      <c r="AB119" s="4"/>
    </row>
    <row r="120" spans="1:28" s="10" customFormat="1" ht="18" customHeight="1" x14ac:dyDescent="0.4">
      <c r="A120" s="4"/>
      <c r="B120" s="684"/>
      <c r="C120" s="681"/>
      <c r="D120" s="660"/>
      <c r="E120" s="693"/>
      <c r="F120" s="578" t="s">
        <v>142</v>
      </c>
      <c r="G120" s="564">
        <v>20</v>
      </c>
      <c r="H120" s="125"/>
      <c r="I120" s="125"/>
      <c r="J120" s="125"/>
      <c r="K120" s="125"/>
      <c r="L120" s="125"/>
      <c r="M120" s="125"/>
      <c r="N120" s="125"/>
      <c r="O120" s="125"/>
      <c r="P120" s="125"/>
      <c r="Q120" s="125"/>
      <c r="R120" s="125"/>
      <c r="S120" s="125"/>
      <c r="T120" s="125"/>
      <c r="U120" s="125"/>
      <c r="V120" s="125"/>
      <c r="W120" s="125"/>
      <c r="X120" s="125"/>
      <c r="Y120" s="125"/>
      <c r="Z120" s="125"/>
      <c r="AA120" s="125"/>
      <c r="AB120" s="4"/>
    </row>
    <row r="121" spans="1:28" s="10" customFormat="1" ht="18" customHeight="1" x14ac:dyDescent="0.4">
      <c r="A121" s="4"/>
      <c r="B121" s="684"/>
      <c r="C121" s="681"/>
      <c r="D121" s="660"/>
      <c r="E121" s="693"/>
      <c r="F121" s="578" t="s">
        <v>143</v>
      </c>
      <c r="G121" s="564">
        <v>20</v>
      </c>
      <c r="H121" s="125"/>
      <c r="I121" s="125"/>
      <c r="J121" s="125"/>
      <c r="K121" s="125"/>
      <c r="L121" s="125"/>
      <c r="M121" s="125"/>
      <c r="N121" s="125"/>
      <c r="O121" s="125"/>
      <c r="P121" s="125"/>
      <c r="Q121" s="125"/>
      <c r="R121" s="125"/>
      <c r="S121" s="125"/>
      <c r="T121" s="125"/>
      <c r="U121" s="125"/>
      <c r="V121" s="125"/>
      <c r="W121" s="125"/>
      <c r="X121" s="125"/>
      <c r="Y121" s="125"/>
      <c r="Z121" s="125"/>
      <c r="AA121" s="125"/>
      <c r="AB121" s="4"/>
    </row>
    <row r="122" spans="1:28" s="10" customFormat="1" ht="18" customHeight="1" x14ac:dyDescent="0.4">
      <c r="A122" s="4"/>
      <c r="B122" s="684"/>
      <c r="C122" s="681"/>
      <c r="D122" s="660"/>
      <c r="E122" s="693"/>
      <c r="F122" s="578" t="s">
        <v>828</v>
      </c>
      <c r="G122" s="564">
        <v>20</v>
      </c>
      <c r="H122" s="125"/>
      <c r="I122" s="125"/>
      <c r="J122" s="125"/>
      <c r="K122" s="125"/>
      <c r="L122" s="125"/>
      <c r="M122" s="125"/>
      <c r="N122" s="125"/>
      <c r="O122" s="125"/>
      <c r="P122" s="125"/>
      <c r="Q122" s="125"/>
      <c r="R122" s="125"/>
      <c r="S122" s="125"/>
      <c r="T122" s="125"/>
      <c r="U122" s="125"/>
      <c r="V122" s="125"/>
      <c r="W122" s="125"/>
      <c r="X122" s="125"/>
      <c r="Y122" s="125"/>
      <c r="Z122" s="125"/>
      <c r="AA122" s="125"/>
      <c r="AB122" s="4"/>
    </row>
    <row r="123" spans="1:28" s="10" customFormat="1" ht="18" customHeight="1" x14ac:dyDescent="0.4">
      <c r="A123" s="4"/>
      <c r="B123" s="684"/>
      <c r="C123" s="681"/>
      <c r="D123" s="660"/>
      <c r="E123" s="693"/>
      <c r="F123" s="578" t="s">
        <v>829</v>
      </c>
      <c r="G123" s="564">
        <v>20</v>
      </c>
      <c r="H123" s="125"/>
      <c r="I123" s="125"/>
      <c r="J123" s="125"/>
      <c r="K123" s="125"/>
      <c r="L123" s="125"/>
      <c r="M123" s="125"/>
      <c r="N123" s="125"/>
      <c r="O123" s="125"/>
      <c r="P123" s="125"/>
      <c r="Q123" s="125"/>
      <c r="R123" s="125"/>
      <c r="S123" s="125"/>
      <c r="T123" s="125"/>
      <c r="U123" s="125"/>
      <c r="V123" s="125"/>
      <c r="W123" s="125"/>
      <c r="X123" s="125"/>
      <c r="Y123" s="125"/>
      <c r="Z123" s="125"/>
      <c r="AA123" s="125"/>
      <c r="AB123" s="4"/>
    </row>
    <row r="124" spans="1:28" s="10" customFormat="1" ht="18" customHeight="1" x14ac:dyDescent="0.4">
      <c r="A124" s="4"/>
      <c r="B124" s="684"/>
      <c r="C124" s="681"/>
      <c r="D124" s="660"/>
      <c r="E124" s="693"/>
      <c r="F124" s="578" t="s">
        <v>830</v>
      </c>
      <c r="G124" s="564">
        <v>20</v>
      </c>
      <c r="H124" s="125"/>
      <c r="I124" s="125"/>
      <c r="J124" s="125"/>
      <c r="K124" s="125"/>
      <c r="L124" s="125"/>
      <c r="M124" s="125"/>
      <c r="N124" s="125"/>
      <c r="O124" s="125"/>
      <c r="P124" s="125"/>
      <c r="Q124" s="125"/>
      <c r="R124" s="125"/>
      <c r="S124" s="125"/>
      <c r="T124" s="125"/>
      <c r="U124" s="125"/>
      <c r="V124" s="125"/>
      <c r="W124" s="125"/>
      <c r="X124" s="125"/>
      <c r="Y124" s="125"/>
      <c r="Z124" s="125"/>
      <c r="AA124" s="125"/>
      <c r="AB124" s="4"/>
    </row>
    <row r="125" spans="1:28" s="10" customFormat="1" ht="18" customHeight="1" x14ac:dyDescent="0.4">
      <c r="A125" s="4"/>
      <c r="B125" s="684"/>
      <c r="C125" s="681"/>
      <c r="D125" s="660"/>
      <c r="E125" s="693"/>
      <c r="F125" s="578" t="s">
        <v>144</v>
      </c>
      <c r="G125" s="564">
        <v>9</v>
      </c>
      <c r="H125" s="125"/>
      <c r="I125" s="125"/>
      <c r="J125" s="125"/>
      <c r="K125" s="125"/>
      <c r="L125" s="125"/>
      <c r="M125" s="125"/>
      <c r="N125" s="125"/>
      <c r="O125" s="125"/>
      <c r="P125" s="125"/>
      <c r="Q125" s="125"/>
      <c r="R125" s="125"/>
      <c r="S125" s="125"/>
      <c r="T125" s="125"/>
      <c r="U125" s="125"/>
      <c r="V125" s="125"/>
      <c r="W125" s="125"/>
      <c r="X125" s="125"/>
      <c r="Y125" s="125"/>
      <c r="Z125" s="125"/>
      <c r="AA125" s="125"/>
      <c r="AB125" s="4"/>
    </row>
    <row r="126" spans="1:28" s="10" customFormat="1" ht="18" customHeight="1" x14ac:dyDescent="0.4">
      <c r="A126" s="4"/>
      <c r="B126" s="684"/>
      <c r="C126" s="681"/>
      <c r="D126" s="660"/>
      <c r="E126" s="694"/>
      <c r="F126" s="578" t="s">
        <v>145</v>
      </c>
      <c r="G126" s="564">
        <v>9</v>
      </c>
      <c r="H126" s="125"/>
      <c r="I126" s="125"/>
      <c r="J126" s="125"/>
      <c r="K126" s="125"/>
      <c r="L126" s="125"/>
      <c r="M126" s="125"/>
      <c r="N126" s="125"/>
      <c r="O126" s="125"/>
      <c r="P126" s="125"/>
      <c r="Q126" s="125"/>
      <c r="R126" s="125"/>
      <c r="S126" s="125"/>
      <c r="T126" s="125"/>
      <c r="U126" s="125"/>
      <c r="V126" s="125"/>
      <c r="W126" s="125"/>
      <c r="X126" s="125"/>
      <c r="Y126" s="125"/>
      <c r="Z126" s="125"/>
      <c r="AA126" s="125"/>
      <c r="AB126" s="4"/>
    </row>
    <row r="127" spans="1:28" s="10" customFormat="1" ht="18" customHeight="1" x14ac:dyDescent="0.4">
      <c r="A127" s="4"/>
      <c r="B127" s="684"/>
      <c r="C127" s="681"/>
      <c r="D127" s="660"/>
      <c r="E127" s="692" t="s">
        <v>112</v>
      </c>
      <c r="F127" s="577" t="s">
        <v>146</v>
      </c>
      <c r="G127" s="564">
        <v>10</v>
      </c>
      <c r="H127" s="125"/>
      <c r="I127" s="125"/>
      <c r="J127" s="125"/>
      <c r="K127" s="125"/>
      <c r="L127" s="125"/>
      <c r="M127" s="125"/>
      <c r="N127" s="125"/>
      <c r="O127" s="125"/>
      <c r="P127" s="125"/>
      <c r="Q127" s="125"/>
      <c r="R127" s="125"/>
      <c r="S127" s="125"/>
      <c r="T127" s="125"/>
      <c r="U127" s="125"/>
      <c r="V127" s="125"/>
      <c r="W127" s="125"/>
      <c r="X127" s="125"/>
      <c r="Y127" s="125"/>
      <c r="Z127" s="125"/>
      <c r="AA127" s="125"/>
      <c r="AB127" s="4"/>
    </row>
    <row r="128" spans="1:28" s="10" customFormat="1" ht="18" customHeight="1" x14ac:dyDescent="0.4">
      <c r="A128" s="4"/>
      <c r="B128" s="684"/>
      <c r="C128" s="681"/>
      <c r="D128" s="660"/>
      <c r="E128" s="693"/>
      <c r="F128" s="577" t="s">
        <v>831</v>
      </c>
      <c r="G128" s="564">
        <v>10</v>
      </c>
      <c r="H128" s="125"/>
      <c r="I128" s="125"/>
      <c r="J128" s="125"/>
      <c r="K128" s="125"/>
      <c r="L128" s="125"/>
      <c r="M128" s="125"/>
      <c r="N128" s="125"/>
      <c r="O128" s="125"/>
      <c r="P128" s="125"/>
      <c r="Q128" s="125"/>
      <c r="R128" s="125"/>
      <c r="S128" s="125"/>
      <c r="T128" s="125"/>
      <c r="U128" s="125"/>
      <c r="V128" s="125"/>
      <c r="W128" s="125"/>
      <c r="X128" s="125"/>
      <c r="Y128" s="125"/>
      <c r="Z128" s="125"/>
      <c r="AA128" s="125"/>
      <c r="AB128" s="4"/>
    </row>
    <row r="129" spans="1:28" s="10" customFormat="1" ht="18" customHeight="1" x14ac:dyDescent="0.4">
      <c r="A129" s="4"/>
      <c r="B129" s="684"/>
      <c r="C129" s="681"/>
      <c r="D129" s="660"/>
      <c r="E129" s="693"/>
      <c r="F129" s="577" t="s">
        <v>147</v>
      </c>
      <c r="G129" s="564">
        <v>10</v>
      </c>
      <c r="H129" s="125"/>
      <c r="I129" s="125"/>
      <c r="J129" s="125"/>
      <c r="K129" s="125"/>
      <c r="L129" s="125"/>
      <c r="M129" s="125"/>
      <c r="N129" s="125"/>
      <c r="O129" s="125"/>
      <c r="P129" s="125"/>
      <c r="Q129" s="125"/>
      <c r="R129" s="125"/>
      <c r="S129" s="125"/>
      <c r="T129" s="125"/>
      <c r="U129" s="125"/>
      <c r="V129" s="125"/>
      <c r="W129" s="125"/>
      <c r="X129" s="125"/>
      <c r="Y129" s="125"/>
      <c r="Z129" s="125"/>
      <c r="AA129" s="125"/>
      <c r="AB129" s="4"/>
    </row>
    <row r="130" spans="1:28" s="10" customFormat="1" ht="18" customHeight="1" x14ac:dyDescent="0.4">
      <c r="A130" s="4"/>
      <c r="B130" s="684"/>
      <c r="C130" s="681"/>
      <c r="D130" s="660"/>
      <c r="E130" s="694"/>
      <c r="F130" s="577" t="s">
        <v>148</v>
      </c>
      <c r="G130" s="564">
        <v>10</v>
      </c>
      <c r="H130" s="125"/>
      <c r="I130" s="125"/>
      <c r="J130" s="125"/>
      <c r="K130" s="125"/>
      <c r="L130" s="125"/>
      <c r="M130" s="125"/>
      <c r="N130" s="125"/>
      <c r="O130" s="125"/>
      <c r="P130" s="125"/>
      <c r="Q130" s="125"/>
      <c r="R130" s="125"/>
      <c r="S130" s="125"/>
      <c r="T130" s="125"/>
      <c r="U130" s="125"/>
      <c r="V130" s="125"/>
      <c r="W130" s="125"/>
      <c r="X130" s="125"/>
      <c r="Y130" s="125"/>
      <c r="Z130" s="125"/>
      <c r="AA130" s="125"/>
      <c r="AB130" s="4"/>
    </row>
    <row r="131" spans="1:28" s="10" customFormat="1" ht="18" customHeight="1" x14ac:dyDescent="0.15">
      <c r="A131" s="4"/>
      <c r="B131" s="684"/>
      <c r="C131" s="681"/>
      <c r="D131" s="661"/>
      <c r="E131" s="574" t="s">
        <v>149</v>
      </c>
      <c r="F131" s="574" t="s">
        <v>150</v>
      </c>
      <c r="G131" s="564">
        <v>6</v>
      </c>
      <c r="H131" s="125"/>
      <c r="I131" s="125"/>
      <c r="J131" s="125"/>
      <c r="K131" s="125"/>
      <c r="L131" s="125"/>
      <c r="M131" s="125"/>
      <c r="N131" s="125"/>
      <c r="O131" s="125"/>
      <c r="P131" s="125"/>
      <c r="Q131" s="125"/>
      <c r="R131" s="125"/>
      <c r="S131" s="125"/>
      <c r="T131" s="125"/>
      <c r="U131" s="125"/>
      <c r="V131" s="125"/>
      <c r="W131" s="125"/>
      <c r="X131" s="125"/>
      <c r="Y131" s="125"/>
      <c r="Z131" s="125"/>
      <c r="AA131" s="125"/>
      <c r="AB131" s="4"/>
    </row>
    <row r="132" spans="1:28" s="10" customFormat="1" ht="18" customHeight="1" x14ac:dyDescent="0.4">
      <c r="A132" s="4"/>
      <c r="B132" s="684"/>
      <c r="C132" s="681"/>
      <c r="D132" s="668" t="s">
        <v>20</v>
      </c>
      <c r="E132" s="692" t="s">
        <v>114</v>
      </c>
      <c r="F132" s="577" t="s">
        <v>151</v>
      </c>
      <c r="G132" s="564">
        <v>20</v>
      </c>
      <c r="H132" s="125"/>
      <c r="I132" s="125"/>
      <c r="J132" s="125"/>
      <c r="K132" s="125"/>
      <c r="L132" s="125"/>
      <c r="M132" s="125"/>
      <c r="N132" s="125"/>
      <c r="O132" s="125"/>
      <c r="P132" s="125"/>
      <c r="Q132" s="125"/>
      <c r="R132" s="125"/>
      <c r="S132" s="125"/>
      <c r="T132" s="125"/>
      <c r="U132" s="125"/>
      <c r="V132" s="125"/>
      <c r="W132" s="125"/>
      <c r="X132" s="125"/>
      <c r="Y132" s="125"/>
      <c r="Z132" s="125"/>
      <c r="AA132" s="125"/>
      <c r="AB132" s="4"/>
    </row>
    <row r="133" spans="1:28" s="10" customFormat="1" ht="18" customHeight="1" x14ac:dyDescent="0.4">
      <c r="A133" s="4"/>
      <c r="B133" s="684"/>
      <c r="C133" s="681"/>
      <c r="D133" s="669"/>
      <c r="E133" s="693"/>
      <c r="F133" s="578" t="s">
        <v>152</v>
      </c>
      <c r="G133" s="564">
        <v>20</v>
      </c>
      <c r="H133" s="125"/>
      <c r="I133" s="125"/>
      <c r="J133" s="125"/>
      <c r="K133" s="125"/>
      <c r="L133" s="125"/>
      <c r="M133" s="125"/>
      <c r="N133" s="125"/>
      <c r="O133" s="125"/>
      <c r="P133" s="125"/>
      <c r="Q133" s="125"/>
      <c r="R133" s="125"/>
      <c r="S133" s="125"/>
      <c r="T133" s="125"/>
      <c r="U133" s="125"/>
      <c r="V133" s="125"/>
      <c r="W133" s="125"/>
      <c r="X133" s="125"/>
      <c r="Y133" s="125"/>
      <c r="Z133" s="125"/>
      <c r="AA133" s="125"/>
      <c r="AB133" s="4"/>
    </row>
    <row r="134" spans="1:28" s="10" customFormat="1" ht="18" customHeight="1" x14ac:dyDescent="0.4">
      <c r="A134" s="4"/>
      <c r="B134" s="684"/>
      <c r="C134" s="681"/>
      <c r="D134" s="669"/>
      <c r="E134" s="693"/>
      <c r="F134" s="578" t="s">
        <v>153</v>
      </c>
      <c r="G134" s="564">
        <v>20</v>
      </c>
      <c r="H134" s="125"/>
      <c r="I134" s="125"/>
      <c r="J134" s="125"/>
      <c r="K134" s="125"/>
      <c r="L134" s="125"/>
      <c r="M134" s="125"/>
      <c r="N134" s="125"/>
      <c r="O134" s="125"/>
      <c r="P134" s="125"/>
      <c r="Q134" s="125"/>
      <c r="R134" s="125"/>
      <c r="S134" s="125"/>
      <c r="T134" s="125"/>
      <c r="U134" s="125"/>
      <c r="V134" s="125"/>
      <c r="W134" s="125"/>
      <c r="X134" s="125"/>
      <c r="Y134" s="125"/>
      <c r="Z134" s="125"/>
      <c r="AA134" s="125"/>
      <c r="AB134" s="4"/>
    </row>
    <row r="135" spans="1:28" s="10" customFormat="1" ht="18" customHeight="1" x14ac:dyDescent="0.4">
      <c r="A135" s="4"/>
      <c r="B135" s="684"/>
      <c r="C135" s="681"/>
      <c r="D135" s="669"/>
      <c r="E135" s="693"/>
      <c r="F135" s="578" t="s">
        <v>154</v>
      </c>
      <c r="G135" s="564">
        <v>20</v>
      </c>
      <c r="H135" s="125"/>
      <c r="I135" s="125"/>
      <c r="J135" s="125"/>
      <c r="K135" s="125"/>
      <c r="L135" s="125"/>
      <c r="M135" s="125"/>
      <c r="N135" s="125"/>
      <c r="O135" s="125"/>
      <c r="P135" s="125"/>
      <c r="Q135" s="125"/>
      <c r="R135" s="125"/>
      <c r="S135" s="125"/>
      <c r="T135" s="125"/>
      <c r="U135" s="125"/>
      <c r="V135" s="125"/>
      <c r="W135" s="125"/>
      <c r="X135" s="125"/>
      <c r="Y135" s="125"/>
      <c r="Z135" s="125"/>
      <c r="AA135" s="125"/>
      <c r="AB135" s="4"/>
    </row>
    <row r="136" spans="1:28" s="10" customFormat="1" ht="18" customHeight="1" x14ac:dyDescent="0.4">
      <c r="A136" s="4"/>
      <c r="B136" s="684"/>
      <c r="C136" s="681"/>
      <c r="D136" s="669"/>
      <c r="E136" s="693"/>
      <c r="F136" s="578" t="s">
        <v>155</v>
      </c>
      <c r="G136" s="564">
        <v>20</v>
      </c>
      <c r="H136" s="125"/>
      <c r="I136" s="125"/>
      <c r="J136" s="125"/>
      <c r="K136" s="125"/>
      <c r="L136" s="125"/>
      <c r="M136" s="125"/>
      <c r="N136" s="125"/>
      <c r="O136" s="125"/>
      <c r="P136" s="125"/>
      <c r="Q136" s="125"/>
      <c r="R136" s="125"/>
      <c r="S136" s="125"/>
      <c r="T136" s="125"/>
      <c r="U136" s="125"/>
      <c r="V136" s="125"/>
      <c r="W136" s="125"/>
      <c r="X136" s="125"/>
      <c r="Y136" s="125"/>
      <c r="Z136" s="125"/>
      <c r="AA136" s="125"/>
      <c r="AB136" s="4"/>
    </row>
    <row r="137" spans="1:28" s="10" customFormat="1" ht="18" customHeight="1" x14ac:dyDescent="0.4">
      <c r="A137" s="4"/>
      <c r="B137" s="684"/>
      <c r="C137" s="681"/>
      <c r="D137" s="669"/>
      <c r="E137" s="693"/>
      <c r="F137" s="578" t="s">
        <v>156</v>
      </c>
      <c r="G137" s="564">
        <v>20</v>
      </c>
      <c r="H137" s="125"/>
      <c r="I137" s="125"/>
      <c r="J137" s="125"/>
      <c r="K137" s="125"/>
      <c r="L137" s="125"/>
      <c r="M137" s="125"/>
      <c r="N137" s="125"/>
      <c r="O137" s="125"/>
      <c r="P137" s="125"/>
      <c r="Q137" s="125"/>
      <c r="R137" s="125"/>
      <c r="S137" s="125"/>
      <c r="T137" s="125"/>
      <c r="U137" s="125"/>
      <c r="V137" s="125"/>
      <c r="W137" s="125"/>
      <c r="X137" s="125"/>
      <c r="Y137" s="125"/>
      <c r="Z137" s="125"/>
      <c r="AA137" s="125"/>
      <c r="AB137" s="4"/>
    </row>
    <row r="138" spans="1:28" s="10" customFormat="1" ht="18" customHeight="1" x14ac:dyDescent="0.4">
      <c r="A138" s="4"/>
      <c r="B138" s="684"/>
      <c r="C138" s="681"/>
      <c r="D138" s="669"/>
      <c r="E138" s="693"/>
      <c r="F138" s="578" t="s">
        <v>157</v>
      </c>
      <c r="G138" s="564">
        <v>20</v>
      </c>
      <c r="H138" s="125"/>
      <c r="I138" s="125"/>
      <c r="J138" s="125"/>
      <c r="K138" s="125"/>
      <c r="L138" s="125"/>
      <c r="M138" s="125"/>
      <c r="N138" s="125"/>
      <c r="O138" s="125"/>
      <c r="P138" s="125"/>
      <c r="Q138" s="125"/>
      <c r="R138" s="125"/>
      <c r="S138" s="125"/>
      <c r="T138" s="125"/>
      <c r="U138" s="125"/>
      <c r="V138" s="125"/>
      <c r="W138" s="125"/>
      <c r="X138" s="125"/>
      <c r="Y138" s="125"/>
      <c r="Z138" s="125"/>
      <c r="AA138" s="125"/>
      <c r="AB138" s="4"/>
    </row>
    <row r="139" spans="1:28" s="10" customFormat="1" ht="18" customHeight="1" x14ac:dyDescent="0.4">
      <c r="A139" s="4"/>
      <c r="B139" s="684"/>
      <c r="C139" s="681"/>
      <c r="D139" s="669"/>
      <c r="E139" s="693"/>
      <c r="F139" s="578" t="s">
        <v>158</v>
      </c>
      <c r="G139" s="564">
        <v>20</v>
      </c>
      <c r="H139" s="125"/>
      <c r="I139" s="125"/>
      <c r="J139" s="125"/>
      <c r="K139" s="125"/>
      <c r="L139" s="125"/>
      <c r="M139" s="125"/>
      <c r="N139" s="125"/>
      <c r="O139" s="125"/>
      <c r="P139" s="125"/>
      <c r="Q139" s="125"/>
      <c r="R139" s="125"/>
      <c r="S139" s="125"/>
      <c r="T139" s="125"/>
      <c r="U139" s="125"/>
      <c r="V139" s="125"/>
      <c r="W139" s="125"/>
      <c r="X139" s="125"/>
      <c r="Y139" s="125"/>
      <c r="Z139" s="125"/>
      <c r="AA139" s="125"/>
      <c r="AB139" s="4"/>
    </row>
    <row r="140" spans="1:28" s="10" customFormat="1" ht="18" customHeight="1" x14ac:dyDescent="0.4">
      <c r="A140" s="4"/>
      <c r="B140" s="684"/>
      <c r="C140" s="681"/>
      <c r="D140" s="669"/>
      <c r="E140" s="693"/>
      <c r="F140" s="578" t="s">
        <v>832</v>
      </c>
      <c r="G140" s="564">
        <v>20</v>
      </c>
      <c r="H140" s="125"/>
      <c r="I140" s="125"/>
      <c r="J140" s="125"/>
      <c r="K140" s="125"/>
      <c r="L140" s="125"/>
      <c r="M140" s="125"/>
      <c r="N140" s="125"/>
      <c r="O140" s="125"/>
      <c r="P140" s="125"/>
      <c r="Q140" s="125"/>
      <c r="R140" s="125"/>
      <c r="S140" s="125"/>
      <c r="T140" s="125"/>
      <c r="U140" s="125"/>
      <c r="V140" s="125"/>
      <c r="W140" s="125"/>
      <c r="X140" s="125"/>
      <c r="Y140" s="125"/>
      <c r="Z140" s="125"/>
      <c r="AA140" s="125"/>
      <c r="AB140" s="4"/>
    </row>
    <row r="141" spans="1:28" s="10" customFormat="1" ht="18" customHeight="1" x14ac:dyDescent="0.4">
      <c r="A141" s="4"/>
      <c r="B141" s="684"/>
      <c r="C141" s="681"/>
      <c r="D141" s="669"/>
      <c r="E141" s="694"/>
      <c r="F141" s="578" t="s">
        <v>833</v>
      </c>
      <c r="G141" s="564">
        <v>20</v>
      </c>
      <c r="H141" s="125"/>
      <c r="I141" s="125"/>
      <c r="J141" s="125"/>
      <c r="K141" s="125"/>
      <c r="L141" s="125"/>
      <c r="M141" s="125"/>
      <c r="N141" s="125"/>
      <c r="O141" s="125"/>
      <c r="P141" s="125"/>
      <c r="Q141" s="125"/>
      <c r="R141" s="125"/>
      <c r="S141" s="125"/>
      <c r="T141" s="125"/>
      <c r="U141" s="125"/>
      <c r="V141" s="125"/>
      <c r="W141" s="125"/>
      <c r="X141" s="125"/>
      <c r="Y141" s="125"/>
      <c r="Z141" s="125"/>
      <c r="AA141" s="125"/>
      <c r="AB141" s="4"/>
    </row>
    <row r="142" spans="1:28" s="10" customFormat="1" ht="18" customHeight="1" x14ac:dyDescent="0.15">
      <c r="A142" s="4"/>
      <c r="B142" s="684"/>
      <c r="C142" s="681"/>
      <c r="D142" s="669"/>
      <c r="E142" s="692" t="s">
        <v>159</v>
      </c>
      <c r="F142" s="574" t="s">
        <v>132</v>
      </c>
      <c r="G142" s="564">
        <v>20</v>
      </c>
      <c r="H142" s="125"/>
      <c r="I142" s="125"/>
      <c r="J142" s="125"/>
      <c r="K142" s="125"/>
      <c r="L142" s="125"/>
      <c r="M142" s="125"/>
      <c r="N142" s="125"/>
      <c r="O142" s="125"/>
      <c r="P142" s="125"/>
      <c r="Q142" s="125"/>
      <c r="R142" s="125"/>
      <c r="S142" s="125"/>
      <c r="T142" s="125"/>
      <c r="U142" s="125"/>
      <c r="V142" s="125"/>
      <c r="W142" s="125"/>
      <c r="X142" s="125"/>
      <c r="Y142" s="125"/>
      <c r="Z142" s="125"/>
      <c r="AA142" s="125"/>
      <c r="AB142" s="4"/>
    </row>
    <row r="143" spans="1:28" s="10" customFormat="1" ht="18" customHeight="1" x14ac:dyDescent="0.15">
      <c r="A143" s="4"/>
      <c r="B143" s="684"/>
      <c r="C143" s="681"/>
      <c r="D143" s="669"/>
      <c r="E143" s="693"/>
      <c r="F143" s="574" t="s">
        <v>160</v>
      </c>
      <c r="G143" s="564">
        <v>20</v>
      </c>
      <c r="H143" s="125"/>
      <c r="I143" s="125"/>
      <c r="J143" s="125"/>
      <c r="K143" s="125"/>
      <c r="L143" s="125"/>
      <c r="M143" s="125"/>
      <c r="N143" s="125"/>
      <c r="O143" s="125"/>
      <c r="P143" s="125"/>
      <c r="Q143" s="125"/>
      <c r="R143" s="125"/>
      <c r="S143" s="125"/>
      <c r="T143" s="125"/>
      <c r="U143" s="125"/>
      <c r="V143" s="125"/>
      <c r="W143" s="125"/>
      <c r="X143" s="125"/>
      <c r="Y143" s="125"/>
      <c r="Z143" s="125"/>
      <c r="AA143" s="125"/>
      <c r="AB143" s="4"/>
    </row>
    <row r="144" spans="1:28" s="10" customFormat="1" ht="18" customHeight="1" x14ac:dyDescent="0.15">
      <c r="A144" s="4"/>
      <c r="B144" s="684"/>
      <c r="C144" s="681"/>
      <c r="D144" s="669"/>
      <c r="E144" s="693"/>
      <c r="F144" s="574" t="s">
        <v>161</v>
      </c>
      <c r="G144" s="564">
        <v>20</v>
      </c>
      <c r="H144" s="125"/>
      <c r="I144" s="125"/>
      <c r="J144" s="125"/>
      <c r="K144" s="125"/>
      <c r="L144" s="125"/>
      <c r="M144" s="125"/>
      <c r="N144" s="125"/>
      <c r="O144" s="125"/>
      <c r="P144" s="125"/>
      <c r="Q144" s="125"/>
      <c r="R144" s="125"/>
      <c r="S144" s="125"/>
      <c r="T144" s="125"/>
      <c r="U144" s="125"/>
      <c r="V144" s="125"/>
      <c r="W144" s="125"/>
      <c r="X144" s="125"/>
      <c r="Y144" s="125"/>
      <c r="Z144" s="125"/>
      <c r="AA144" s="125"/>
      <c r="AB144" s="4"/>
    </row>
    <row r="145" spans="1:28" s="10" customFormat="1" ht="18" customHeight="1" x14ac:dyDescent="0.15">
      <c r="A145" s="4"/>
      <c r="B145" s="684"/>
      <c r="C145" s="681"/>
      <c r="D145" s="669"/>
      <c r="E145" s="693"/>
      <c r="F145" s="574" t="s">
        <v>162</v>
      </c>
      <c r="G145" s="564">
        <v>20</v>
      </c>
      <c r="H145" s="125"/>
      <c r="I145" s="125"/>
      <c r="J145" s="125"/>
      <c r="K145" s="125"/>
      <c r="L145" s="125"/>
      <c r="M145" s="125"/>
      <c r="N145" s="125"/>
      <c r="O145" s="125"/>
      <c r="P145" s="125"/>
      <c r="Q145" s="125"/>
      <c r="R145" s="125"/>
      <c r="S145" s="125"/>
      <c r="T145" s="125"/>
      <c r="U145" s="125"/>
      <c r="V145" s="125"/>
      <c r="W145" s="125"/>
      <c r="X145" s="125"/>
      <c r="Y145" s="125"/>
      <c r="Z145" s="125"/>
      <c r="AA145" s="125"/>
      <c r="AB145" s="4"/>
    </row>
    <row r="146" spans="1:28" s="10" customFormat="1" ht="18" customHeight="1" x14ac:dyDescent="0.15">
      <c r="A146" s="4"/>
      <c r="B146" s="684"/>
      <c r="C146" s="681"/>
      <c r="D146" s="669"/>
      <c r="E146" s="693"/>
      <c r="F146" s="574" t="s">
        <v>163</v>
      </c>
      <c r="G146" s="564">
        <v>20</v>
      </c>
      <c r="H146" s="125"/>
      <c r="I146" s="125"/>
      <c r="J146" s="125"/>
      <c r="K146" s="125"/>
      <c r="L146" s="125"/>
      <c r="M146" s="125"/>
      <c r="N146" s="125"/>
      <c r="O146" s="125"/>
      <c r="P146" s="125"/>
      <c r="Q146" s="125"/>
      <c r="R146" s="125"/>
      <c r="S146" s="125"/>
      <c r="T146" s="125"/>
      <c r="U146" s="125"/>
      <c r="V146" s="125"/>
      <c r="W146" s="125"/>
      <c r="X146" s="125"/>
      <c r="Y146" s="125"/>
      <c r="Z146" s="125"/>
      <c r="AA146" s="125"/>
      <c r="AB146" s="4"/>
    </row>
    <row r="147" spans="1:28" s="10" customFormat="1" ht="18" customHeight="1" x14ac:dyDescent="0.15">
      <c r="A147" s="4"/>
      <c r="B147" s="684"/>
      <c r="C147" s="681"/>
      <c r="D147" s="669"/>
      <c r="E147" s="694"/>
      <c r="F147" s="574" t="s">
        <v>164</v>
      </c>
      <c r="G147" s="564">
        <v>20</v>
      </c>
      <c r="H147" s="125"/>
      <c r="I147" s="125"/>
      <c r="J147" s="125"/>
      <c r="K147" s="125"/>
      <c r="L147" s="125"/>
      <c r="M147" s="125"/>
      <c r="N147" s="125"/>
      <c r="O147" s="125"/>
      <c r="P147" s="125"/>
      <c r="Q147" s="125"/>
      <c r="R147" s="125"/>
      <c r="S147" s="125"/>
      <c r="T147" s="125"/>
      <c r="U147" s="125"/>
      <c r="V147" s="125"/>
      <c r="W147" s="125"/>
      <c r="X147" s="125"/>
      <c r="Y147" s="125"/>
      <c r="Z147" s="125"/>
      <c r="AA147" s="125"/>
      <c r="AB147" s="4"/>
    </row>
    <row r="148" spans="1:28" s="10" customFormat="1" ht="18" customHeight="1" x14ac:dyDescent="0.4">
      <c r="A148" s="4"/>
      <c r="B148" s="684"/>
      <c r="C148" s="681"/>
      <c r="D148" s="669"/>
      <c r="E148" s="692" t="s">
        <v>165</v>
      </c>
      <c r="F148" s="577" t="s">
        <v>166</v>
      </c>
      <c r="G148" s="564">
        <v>10</v>
      </c>
      <c r="H148" s="125"/>
      <c r="I148" s="125"/>
      <c r="J148" s="125"/>
      <c r="K148" s="125"/>
      <c r="L148" s="125"/>
      <c r="M148" s="125"/>
      <c r="N148" s="125"/>
      <c r="O148" s="125"/>
      <c r="P148" s="125"/>
      <c r="Q148" s="125"/>
      <c r="R148" s="125"/>
      <c r="S148" s="125"/>
      <c r="T148" s="125"/>
      <c r="U148" s="125"/>
      <c r="V148" s="125"/>
      <c r="W148" s="125"/>
      <c r="X148" s="125"/>
      <c r="Y148" s="125"/>
      <c r="Z148" s="125"/>
      <c r="AA148" s="125"/>
      <c r="AB148" s="4"/>
    </row>
    <row r="149" spans="1:28" s="10" customFormat="1" ht="18" customHeight="1" x14ac:dyDescent="0.4">
      <c r="A149" s="4"/>
      <c r="B149" s="684"/>
      <c r="C149" s="681"/>
      <c r="D149" s="669"/>
      <c r="E149" s="693"/>
      <c r="F149" s="577" t="s">
        <v>834</v>
      </c>
      <c r="G149" s="564">
        <v>10</v>
      </c>
      <c r="H149" s="125"/>
      <c r="I149" s="125"/>
      <c r="J149" s="125"/>
      <c r="K149" s="125"/>
      <c r="L149" s="125"/>
      <c r="M149" s="125"/>
      <c r="N149" s="125"/>
      <c r="O149" s="125"/>
      <c r="P149" s="125"/>
      <c r="Q149" s="125"/>
      <c r="R149" s="125"/>
      <c r="S149" s="125"/>
      <c r="T149" s="125"/>
      <c r="U149" s="125"/>
      <c r="V149" s="125"/>
      <c r="W149" s="125"/>
      <c r="X149" s="125"/>
      <c r="Y149" s="125"/>
      <c r="Z149" s="125"/>
      <c r="AA149" s="125"/>
      <c r="AB149" s="4"/>
    </row>
    <row r="150" spans="1:28" s="10" customFormat="1" ht="18" customHeight="1" x14ac:dyDescent="0.4">
      <c r="A150" s="4"/>
      <c r="B150" s="684"/>
      <c r="C150" s="681"/>
      <c r="D150" s="669"/>
      <c r="E150" s="693"/>
      <c r="F150" s="577" t="s">
        <v>167</v>
      </c>
      <c r="G150" s="564">
        <v>9</v>
      </c>
      <c r="H150" s="125"/>
      <c r="I150" s="125"/>
      <c r="J150" s="125"/>
      <c r="K150" s="125"/>
      <c r="L150" s="125"/>
      <c r="M150" s="125"/>
      <c r="N150" s="125"/>
      <c r="O150" s="125"/>
      <c r="P150" s="125"/>
      <c r="Q150" s="125"/>
      <c r="R150" s="125"/>
      <c r="S150" s="125"/>
      <c r="T150" s="125"/>
      <c r="U150" s="125"/>
      <c r="V150" s="125"/>
      <c r="W150" s="125"/>
      <c r="X150" s="125"/>
      <c r="Y150" s="125"/>
      <c r="Z150" s="125"/>
      <c r="AA150" s="125"/>
      <c r="AB150" s="4"/>
    </row>
    <row r="151" spans="1:28" s="10" customFormat="1" ht="18" customHeight="1" x14ac:dyDescent="0.4">
      <c r="A151" s="4"/>
      <c r="B151" s="684"/>
      <c r="C151" s="681"/>
      <c r="D151" s="669"/>
      <c r="E151" s="693"/>
      <c r="F151" s="577" t="s">
        <v>168</v>
      </c>
      <c r="G151" s="564">
        <v>9</v>
      </c>
      <c r="H151" s="125"/>
      <c r="I151" s="125"/>
      <c r="J151" s="125"/>
      <c r="K151" s="125"/>
      <c r="L151" s="125"/>
      <c r="M151" s="125"/>
      <c r="N151" s="125"/>
      <c r="O151" s="125"/>
      <c r="P151" s="125"/>
      <c r="Q151" s="125"/>
      <c r="R151" s="125"/>
      <c r="S151" s="125"/>
      <c r="T151" s="125"/>
      <c r="U151" s="125"/>
      <c r="V151" s="125"/>
      <c r="W151" s="125"/>
      <c r="X151" s="125"/>
      <c r="Y151" s="125"/>
      <c r="Z151" s="125"/>
      <c r="AA151" s="125"/>
      <c r="AB151" s="4"/>
    </row>
    <row r="152" spans="1:28" s="10" customFormat="1" ht="18" customHeight="1" x14ac:dyDescent="0.4">
      <c r="A152" s="4"/>
      <c r="B152" s="684"/>
      <c r="C152" s="681"/>
      <c r="D152" s="669"/>
      <c r="E152" s="693"/>
      <c r="F152" s="577" t="s">
        <v>169</v>
      </c>
      <c r="G152" s="564">
        <v>9</v>
      </c>
      <c r="H152" s="125"/>
      <c r="I152" s="125"/>
      <c r="J152" s="125"/>
      <c r="K152" s="125"/>
      <c r="L152" s="125"/>
      <c r="M152" s="125"/>
      <c r="N152" s="125"/>
      <c r="O152" s="125"/>
      <c r="P152" s="125"/>
      <c r="Q152" s="125"/>
      <c r="R152" s="125"/>
      <c r="S152" s="125"/>
      <c r="T152" s="125"/>
      <c r="U152" s="125"/>
      <c r="V152" s="125"/>
      <c r="W152" s="125"/>
      <c r="X152" s="125"/>
      <c r="Y152" s="125"/>
      <c r="Z152" s="125"/>
      <c r="AA152" s="125"/>
      <c r="AB152" s="4"/>
    </row>
    <row r="153" spans="1:28" s="10" customFormat="1" ht="18" customHeight="1" x14ac:dyDescent="0.4">
      <c r="A153" s="4"/>
      <c r="B153" s="684"/>
      <c r="C153" s="681"/>
      <c r="D153" s="669"/>
      <c r="E153" s="694"/>
      <c r="F153" s="577" t="s">
        <v>170</v>
      </c>
      <c r="G153" s="564">
        <v>9</v>
      </c>
      <c r="H153" s="125"/>
      <c r="I153" s="125"/>
      <c r="J153" s="125"/>
      <c r="K153" s="125"/>
      <c r="L153" s="125"/>
      <c r="M153" s="125"/>
      <c r="N153" s="125"/>
      <c r="O153" s="125"/>
      <c r="P153" s="125"/>
      <c r="Q153" s="125"/>
      <c r="R153" s="125"/>
      <c r="S153" s="125"/>
      <c r="T153" s="125"/>
      <c r="U153" s="125"/>
      <c r="V153" s="125"/>
      <c r="W153" s="125"/>
      <c r="X153" s="125"/>
      <c r="Y153" s="125"/>
      <c r="Z153" s="125"/>
      <c r="AA153" s="125"/>
      <c r="AB153" s="4"/>
    </row>
    <row r="154" spans="1:28" s="10" customFormat="1" ht="18" customHeight="1" x14ac:dyDescent="0.15">
      <c r="A154" s="4"/>
      <c r="B154" s="684"/>
      <c r="C154" s="681"/>
      <c r="D154" s="669"/>
      <c r="E154" s="574" t="s">
        <v>171</v>
      </c>
      <c r="F154" s="574" t="s">
        <v>172</v>
      </c>
      <c r="G154" s="564">
        <v>10</v>
      </c>
      <c r="H154" s="125"/>
      <c r="I154" s="125"/>
      <c r="J154" s="125"/>
      <c r="K154" s="125"/>
      <c r="L154" s="125"/>
      <c r="M154" s="125"/>
      <c r="N154" s="125"/>
      <c r="O154" s="125"/>
      <c r="P154" s="125"/>
      <c r="Q154" s="125"/>
      <c r="R154" s="125"/>
      <c r="S154" s="125"/>
      <c r="T154" s="125"/>
      <c r="U154" s="125"/>
      <c r="V154" s="125"/>
      <c r="W154" s="125"/>
      <c r="X154" s="125"/>
      <c r="Y154" s="125"/>
      <c r="Z154" s="125"/>
      <c r="AA154" s="125"/>
      <c r="AB154" s="4"/>
    </row>
    <row r="155" spans="1:28" s="10" customFormat="1" ht="18" customHeight="1" x14ac:dyDescent="0.15">
      <c r="A155" s="4"/>
      <c r="B155" s="684"/>
      <c r="C155" s="681"/>
      <c r="D155" s="669"/>
      <c r="E155" s="574" t="s">
        <v>173</v>
      </c>
      <c r="F155" s="574" t="s">
        <v>174</v>
      </c>
      <c r="G155" s="564">
        <v>10</v>
      </c>
      <c r="H155" s="125"/>
      <c r="I155" s="125"/>
      <c r="J155" s="125"/>
      <c r="K155" s="125"/>
      <c r="L155" s="125"/>
      <c r="M155" s="125"/>
      <c r="N155" s="125"/>
      <c r="O155" s="125"/>
      <c r="P155" s="125"/>
      <c r="Q155" s="125"/>
      <c r="R155" s="125"/>
      <c r="S155" s="125"/>
      <c r="T155" s="125"/>
      <c r="U155" s="125"/>
      <c r="V155" s="125"/>
      <c r="W155" s="125"/>
      <c r="X155" s="125"/>
      <c r="Y155" s="125"/>
      <c r="Z155" s="125"/>
      <c r="AA155" s="125"/>
      <c r="AB155" s="4"/>
    </row>
    <row r="156" spans="1:28" s="10" customFormat="1" ht="18" customHeight="1" x14ac:dyDescent="0.4">
      <c r="A156" s="4"/>
      <c r="B156" s="684"/>
      <c r="C156" s="681"/>
      <c r="D156" s="669"/>
      <c r="E156" s="692" t="s">
        <v>175</v>
      </c>
      <c r="F156" s="577" t="s">
        <v>176</v>
      </c>
      <c r="G156" s="564">
        <v>20</v>
      </c>
      <c r="H156" s="125"/>
      <c r="I156" s="125"/>
      <c r="J156" s="125"/>
      <c r="K156" s="125"/>
      <c r="L156" s="125"/>
      <c r="M156" s="125"/>
      <c r="N156" s="125"/>
      <c r="O156" s="125"/>
      <c r="P156" s="125"/>
      <c r="Q156" s="125"/>
      <c r="R156" s="125"/>
      <c r="S156" s="125"/>
      <c r="T156" s="125"/>
      <c r="U156" s="125"/>
      <c r="V156" s="125"/>
      <c r="W156" s="125"/>
      <c r="X156" s="125"/>
      <c r="Y156" s="125"/>
      <c r="Z156" s="125"/>
      <c r="AA156" s="125"/>
      <c r="AB156" s="4"/>
    </row>
    <row r="157" spans="1:28" s="10" customFormat="1" ht="18" customHeight="1" x14ac:dyDescent="0.4">
      <c r="A157" s="4"/>
      <c r="B157" s="684"/>
      <c r="C157" s="681"/>
      <c r="D157" s="669"/>
      <c r="E157" s="693"/>
      <c r="F157" s="577" t="s">
        <v>177</v>
      </c>
      <c r="G157" s="564">
        <v>20</v>
      </c>
      <c r="H157" s="125"/>
      <c r="I157" s="125"/>
      <c r="J157" s="125"/>
      <c r="K157" s="125"/>
      <c r="L157" s="125"/>
      <c r="M157" s="125"/>
      <c r="N157" s="125"/>
      <c r="O157" s="125"/>
      <c r="P157" s="125"/>
      <c r="Q157" s="125"/>
      <c r="R157" s="125"/>
      <c r="S157" s="125"/>
      <c r="T157" s="125"/>
      <c r="U157" s="125"/>
      <c r="V157" s="125"/>
      <c r="W157" s="125"/>
      <c r="X157" s="125"/>
      <c r="Y157" s="125"/>
      <c r="Z157" s="125"/>
      <c r="AA157" s="125"/>
      <c r="AB157" s="4"/>
    </row>
    <row r="158" spans="1:28" s="10" customFormat="1" ht="18" customHeight="1" x14ac:dyDescent="0.4">
      <c r="A158" s="4"/>
      <c r="B158" s="684"/>
      <c r="C158" s="681"/>
      <c r="D158" s="669"/>
      <c r="E158" s="694"/>
      <c r="F158" s="577" t="s">
        <v>178</v>
      </c>
      <c r="G158" s="564">
        <v>20</v>
      </c>
      <c r="H158" s="125"/>
      <c r="I158" s="125"/>
      <c r="J158" s="125"/>
      <c r="K158" s="125"/>
      <c r="L158" s="125"/>
      <c r="M158" s="125"/>
      <c r="N158" s="125"/>
      <c r="O158" s="125"/>
      <c r="P158" s="125"/>
      <c r="Q158" s="125"/>
      <c r="R158" s="125"/>
      <c r="S158" s="125"/>
      <c r="T158" s="125"/>
      <c r="U158" s="125"/>
      <c r="V158" s="125"/>
      <c r="W158" s="125"/>
      <c r="X158" s="125"/>
      <c r="Y158" s="125"/>
      <c r="Z158" s="125"/>
      <c r="AA158" s="125"/>
      <c r="AB158" s="4"/>
    </row>
    <row r="159" spans="1:28" s="10" customFormat="1" ht="18" customHeight="1" x14ac:dyDescent="0.4">
      <c r="A159" s="4"/>
      <c r="B159" s="684"/>
      <c r="C159" s="681"/>
      <c r="D159" s="669"/>
      <c r="E159" s="692" t="s">
        <v>179</v>
      </c>
      <c r="F159" s="577" t="s">
        <v>180</v>
      </c>
      <c r="G159" s="564">
        <v>6</v>
      </c>
      <c r="H159" s="125"/>
      <c r="I159" s="125"/>
      <c r="J159" s="125"/>
      <c r="K159" s="125"/>
      <c r="L159" s="125"/>
      <c r="M159" s="125"/>
      <c r="N159" s="125"/>
      <c r="O159" s="125"/>
      <c r="P159" s="125"/>
      <c r="Q159" s="125"/>
      <c r="R159" s="125"/>
      <c r="S159" s="125"/>
      <c r="T159" s="125"/>
      <c r="U159" s="125"/>
      <c r="V159" s="125"/>
      <c r="W159" s="125"/>
      <c r="X159" s="125"/>
      <c r="Y159" s="125"/>
      <c r="Z159" s="125"/>
      <c r="AA159" s="125"/>
      <c r="AB159" s="4"/>
    </row>
    <row r="160" spans="1:28" s="10" customFormat="1" ht="18" customHeight="1" x14ac:dyDescent="0.4">
      <c r="A160" s="4"/>
      <c r="B160" s="684"/>
      <c r="C160" s="681"/>
      <c r="D160" s="670"/>
      <c r="E160" s="694"/>
      <c r="F160" s="578" t="s">
        <v>181</v>
      </c>
      <c r="G160" s="564">
        <v>6</v>
      </c>
      <c r="H160" s="125"/>
      <c r="I160" s="125"/>
      <c r="J160" s="125"/>
      <c r="K160" s="125"/>
      <c r="L160" s="125"/>
      <c r="M160" s="125"/>
      <c r="N160" s="125"/>
      <c r="O160" s="125"/>
      <c r="P160" s="125"/>
      <c r="Q160" s="125"/>
      <c r="R160" s="125"/>
      <c r="S160" s="125"/>
      <c r="T160" s="125"/>
      <c r="U160" s="125"/>
      <c r="V160" s="125"/>
      <c r="W160" s="125"/>
      <c r="X160" s="125"/>
      <c r="Y160" s="125"/>
      <c r="Z160" s="125"/>
      <c r="AA160" s="125"/>
      <c r="AB160" s="4"/>
    </row>
    <row r="161" spans="1:28" s="10" customFormat="1" ht="18" customHeight="1" x14ac:dyDescent="0.4">
      <c r="A161" s="4"/>
      <c r="B161" s="684"/>
      <c r="C161" s="681"/>
      <c r="D161" s="653" t="s">
        <v>21</v>
      </c>
      <c r="E161" s="692" t="s">
        <v>114</v>
      </c>
      <c r="F161" s="577" t="s">
        <v>182</v>
      </c>
      <c r="G161" s="564">
        <v>20</v>
      </c>
      <c r="H161" s="125"/>
      <c r="I161" s="125"/>
      <c r="J161" s="125"/>
      <c r="K161" s="125"/>
      <c r="L161" s="125"/>
      <c r="M161" s="125"/>
      <c r="N161" s="125"/>
      <c r="O161" s="125"/>
      <c r="P161" s="125"/>
      <c r="Q161" s="125"/>
      <c r="R161" s="125"/>
      <c r="S161" s="125"/>
      <c r="T161" s="125"/>
      <c r="U161" s="125"/>
      <c r="V161" s="125"/>
      <c r="W161" s="125"/>
      <c r="X161" s="125"/>
      <c r="Y161" s="125"/>
      <c r="Z161" s="125"/>
      <c r="AA161" s="125"/>
      <c r="AB161" s="4"/>
    </row>
    <row r="162" spans="1:28" s="10" customFormat="1" ht="18" customHeight="1" x14ac:dyDescent="0.4">
      <c r="A162" s="4"/>
      <c r="B162" s="684"/>
      <c r="C162" s="681"/>
      <c r="D162" s="654"/>
      <c r="E162" s="693"/>
      <c r="F162" s="578" t="s">
        <v>183</v>
      </c>
      <c r="G162" s="564">
        <v>20</v>
      </c>
      <c r="H162" s="125"/>
      <c r="I162" s="125"/>
      <c r="J162" s="125"/>
      <c r="K162" s="125"/>
      <c r="L162" s="125"/>
      <c r="M162" s="125"/>
      <c r="N162" s="125"/>
      <c r="O162" s="125"/>
      <c r="P162" s="125"/>
      <c r="Q162" s="125"/>
      <c r="R162" s="125"/>
      <c r="S162" s="125"/>
      <c r="T162" s="125"/>
      <c r="U162" s="125"/>
      <c r="V162" s="125"/>
      <c r="W162" s="125"/>
      <c r="X162" s="125"/>
      <c r="Y162" s="125"/>
      <c r="Z162" s="125"/>
      <c r="AA162" s="125"/>
      <c r="AB162" s="4"/>
    </row>
    <row r="163" spans="1:28" s="10" customFormat="1" ht="18" customHeight="1" x14ac:dyDescent="0.4">
      <c r="A163" s="4"/>
      <c r="B163" s="684"/>
      <c r="C163" s="681"/>
      <c r="D163" s="654"/>
      <c r="E163" s="693"/>
      <c r="F163" s="578" t="s">
        <v>184</v>
      </c>
      <c r="G163" s="564">
        <v>20</v>
      </c>
      <c r="H163" s="125"/>
      <c r="I163" s="125"/>
      <c r="J163" s="125"/>
      <c r="K163" s="125"/>
      <c r="L163" s="125"/>
      <c r="M163" s="125"/>
      <c r="N163" s="125"/>
      <c r="O163" s="125"/>
      <c r="P163" s="125"/>
      <c r="Q163" s="125"/>
      <c r="R163" s="125"/>
      <c r="S163" s="125"/>
      <c r="T163" s="125"/>
      <c r="U163" s="125"/>
      <c r="V163" s="125"/>
      <c r="W163" s="125"/>
      <c r="X163" s="125"/>
      <c r="Y163" s="125"/>
      <c r="Z163" s="125"/>
      <c r="AA163" s="125"/>
      <c r="AB163" s="4"/>
    </row>
    <row r="164" spans="1:28" s="10" customFormat="1" ht="18" customHeight="1" x14ac:dyDescent="0.4">
      <c r="A164" s="4"/>
      <c r="B164" s="684"/>
      <c r="C164" s="681"/>
      <c r="D164" s="654"/>
      <c r="E164" s="693"/>
      <c r="F164" s="578" t="s">
        <v>185</v>
      </c>
      <c r="G164" s="564">
        <v>20</v>
      </c>
      <c r="H164" s="125"/>
      <c r="I164" s="125"/>
      <c r="J164" s="125"/>
      <c r="K164" s="125"/>
      <c r="L164" s="125"/>
      <c r="M164" s="125"/>
      <c r="N164" s="125"/>
      <c r="O164" s="125"/>
      <c r="P164" s="125"/>
      <c r="Q164" s="125"/>
      <c r="R164" s="125"/>
      <c r="S164" s="125"/>
      <c r="T164" s="125"/>
      <c r="U164" s="125"/>
      <c r="V164" s="125"/>
      <c r="W164" s="125"/>
      <c r="X164" s="125"/>
      <c r="Y164" s="125"/>
      <c r="Z164" s="125"/>
      <c r="AA164" s="125"/>
      <c r="AB164" s="4"/>
    </row>
    <row r="165" spans="1:28" s="10" customFormat="1" ht="18" customHeight="1" x14ac:dyDescent="0.4">
      <c r="A165" s="4"/>
      <c r="B165" s="684"/>
      <c r="C165" s="681"/>
      <c r="D165" s="654"/>
      <c r="E165" s="694"/>
      <c r="F165" s="578" t="s">
        <v>186</v>
      </c>
      <c r="G165" s="564">
        <v>20</v>
      </c>
      <c r="H165" s="125"/>
      <c r="I165" s="125"/>
      <c r="J165" s="125"/>
      <c r="K165" s="125"/>
      <c r="L165" s="125"/>
      <c r="M165" s="125"/>
      <c r="N165" s="125"/>
      <c r="O165" s="125"/>
      <c r="P165" s="125"/>
      <c r="Q165" s="125"/>
      <c r="R165" s="125"/>
      <c r="S165" s="125"/>
      <c r="T165" s="125"/>
      <c r="U165" s="125"/>
      <c r="V165" s="125"/>
      <c r="W165" s="125"/>
      <c r="X165" s="125"/>
      <c r="Y165" s="125"/>
      <c r="Z165" s="125"/>
      <c r="AA165" s="125"/>
      <c r="AB165" s="4"/>
    </row>
    <row r="166" spans="1:28" s="10" customFormat="1" ht="18" customHeight="1" x14ac:dyDescent="0.4">
      <c r="A166" s="4"/>
      <c r="B166" s="684"/>
      <c r="C166" s="681"/>
      <c r="D166" s="654"/>
      <c r="E166" s="692" t="s">
        <v>159</v>
      </c>
      <c r="F166" s="577" t="s">
        <v>187</v>
      </c>
      <c r="G166" s="564">
        <v>20</v>
      </c>
      <c r="H166" s="125"/>
      <c r="I166" s="125"/>
      <c r="J166" s="125"/>
      <c r="K166" s="125"/>
      <c r="L166" s="125"/>
      <c r="M166" s="125"/>
      <c r="N166" s="125"/>
      <c r="O166" s="125"/>
      <c r="P166" s="125"/>
      <c r="Q166" s="125"/>
      <c r="R166" s="125"/>
      <c r="S166" s="125"/>
      <c r="T166" s="125"/>
      <c r="U166" s="125"/>
      <c r="V166" s="125"/>
      <c r="W166" s="125"/>
      <c r="X166" s="125"/>
      <c r="Y166" s="125"/>
      <c r="Z166" s="125"/>
      <c r="AA166" s="125"/>
      <c r="AB166" s="4"/>
    </row>
    <row r="167" spans="1:28" s="10" customFormat="1" ht="18" customHeight="1" x14ac:dyDescent="0.4">
      <c r="A167" s="4"/>
      <c r="B167" s="684"/>
      <c r="C167" s="681"/>
      <c r="D167" s="654"/>
      <c r="E167" s="693"/>
      <c r="F167" s="577" t="s">
        <v>188</v>
      </c>
      <c r="G167" s="564">
        <v>20</v>
      </c>
      <c r="H167" s="125"/>
      <c r="I167" s="125"/>
      <c r="J167" s="125"/>
      <c r="K167" s="125"/>
      <c r="L167" s="125"/>
      <c r="M167" s="125"/>
      <c r="N167" s="125"/>
      <c r="O167" s="125"/>
      <c r="P167" s="125"/>
      <c r="Q167" s="125"/>
      <c r="R167" s="125"/>
      <c r="S167" s="125"/>
      <c r="T167" s="125"/>
      <c r="U167" s="125"/>
      <c r="V167" s="125"/>
      <c r="W167" s="125"/>
      <c r="X167" s="125"/>
      <c r="Y167" s="125"/>
      <c r="Z167" s="125"/>
      <c r="AA167" s="125"/>
      <c r="AB167" s="4"/>
    </row>
    <row r="168" spans="1:28" s="10" customFormat="1" ht="18" customHeight="1" x14ac:dyDescent="0.4">
      <c r="A168" s="4"/>
      <c r="B168" s="684"/>
      <c r="C168" s="681"/>
      <c r="D168" s="654"/>
      <c r="E168" s="693"/>
      <c r="F168" s="577" t="s">
        <v>189</v>
      </c>
      <c r="G168" s="564">
        <v>20</v>
      </c>
      <c r="H168" s="125"/>
      <c r="I168" s="125"/>
      <c r="J168" s="125"/>
      <c r="K168" s="125"/>
      <c r="L168" s="125"/>
      <c r="M168" s="125"/>
      <c r="N168" s="125"/>
      <c r="O168" s="125"/>
      <c r="P168" s="125"/>
      <c r="Q168" s="125"/>
      <c r="R168" s="125"/>
      <c r="S168" s="125"/>
      <c r="T168" s="125"/>
      <c r="U168" s="125"/>
      <c r="V168" s="125"/>
      <c r="W168" s="125"/>
      <c r="X168" s="125"/>
      <c r="Y168" s="125"/>
      <c r="Z168" s="125"/>
      <c r="AA168" s="125"/>
      <c r="AB168" s="4"/>
    </row>
    <row r="169" spans="1:28" s="10" customFormat="1" ht="18" customHeight="1" x14ac:dyDescent="0.4">
      <c r="A169" s="4"/>
      <c r="B169" s="684"/>
      <c r="C169" s="681"/>
      <c r="D169" s="654"/>
      <c r="E169" s="693"/>
      <c r="F169" s="577" t="s">
        <v>190</v>
      </c>
      <c r="G169" s="564">
        <v>20</v>
      </c>
      <c r="H169" s="125"/>
      <c r="I169" s="125"/>
      <c r="J169" s="125"/>
      <c r="K169" s="125"/>
      <c r="L169" s="125"/>
      <c r="M169" s="125"/>
      <c r="N169" s="125"/>
      <c r="O169" s="125"/>
      <c r="P169" s="125"/>
      <c r="Q169" s="125"/>
      <c r="R169" s="125"/>
      <c r="S169" s="125"/>
      <c r="T169" s="125"/>
      <c r="U169" s="125"/>
      <c r="V169" s="125"/>
      <c r="W169" s="125"/>
      <c r="X169" s="125"/>
      <c r="Y169" s="125"/>
      <c r="Z169" s="125"/>
      <c r="AA169" s="125"/>
      <c r="AB169" s="4"/>
    </row>
    <row r="170" spans="1:28" s="10" customFormat="1" ht="18" customHeight="1" x14ac:dyDescent="0.4">
      <c r="A170" s="4"/>
      <c r="B170" s="684"/>
      <c r="C170" s="681"/>
      <c r="D170" s="654"/>
      <c r="E170" s="693"/>
      <c r="F170" s="578" t="s">
        <v>191</v>
      </c>
      <c r="G170" s="564">
        <v>20</v>
      </c>
      <c r="H170" s="125"/>
      <c r="I170" s="125"/>
      <c r="J170" s="125"/>
      <c r="K170" s="125"/>
      <c r="L170" s="125"/>
      <c r="M170" s="125"/>
      <c r="N170" s="125"/>
      <c r="O170" s="125"/>
      <c r="P170" s="125"/>
      <c r="Q170" s="125"/>
      <c r="R170" s="125"/>
      <c r="S170" s="125"/>
      <c r="T170" s="125"/>
      <c r="U170" s="125"/>
      <c r="V170" s="125"/>
      <c r="W170" s="125"/>
      <c r="X170" s="125"/>
      <c r="Y170" s="125"/>
      <c r="Z170" s="125"/>
      <c r="AA170" s="125"/>
      <c r="AB170" s="4"/>
    </row>
    <row r="171" spans="1:28" s="10" customFormat="1" ht="18" customHeight="1" x14ac:dyDescent="0.4">
      <c r="A171" s="4"/>
      <c r="B171" s="684"/>
      <c r="C171" s="681"/>
      <c r="D171" s="654"/>
      <c r="E171" s="693"/>
      <c r="F171" s="578" t="s">
        <v>192</v>
      </c>
      <c r="G171" s="564">
        <v>20</v>
      </c>
      <c r="H171" s="125"/>
      <c r="I171" s="125"/>
      <c r="J171" s="125"/>
      <c r="K171" s="125"/>
      <c r="L171" s="125"/>
      <c r="M171" s="125"/>
      <c r="N171" s="125"/>
      <c r="O171" s="125"/>
      <c r="P171" s="125"/>
      <c r="Q171" s="125"/>
      <c r="R171" s="125"/>
      <c r="S171" s="125"/>
      <c r="T171" s="125"/>
      <c r="U171" s="125"/>
      <c r="V171" s="125"/>
      <c r="W171" s="125"/>
      <c r="X171" s="125"/>
      <c r="Y171" s="125"/>
      <c r="Z171" s="125"/>
      <c r="AA171" s="125"/>
      <c r="AB171" s="4"/>
    </row>
    <row r="172" spans="1:28" s="10" customFormat="1" ht="18" customHeight="1" x14ac:dyDescent="0.4">
      <c r="A172" s="4"/>
      <c r="B172" s="684"/>
      <c r="C172" s="681"/>
      <c r="D172" s="654"/>
      <c r="E172" s="694"/>
      <c r="F172" s="578" t="s">
        <v>193</v>
      </c>
      <c r="G172" s="564">
        <v>20</v>
      </c>
      <c r="H172" s="125"/>
      <c r="I172" s="125"/>
      <c r="J172" s="125"/>
      <c r="K172" s="125"/>
      <c r="L172" s="125"/>
      <c r="M172" s="125"/>
      <c r="N172" s="125"/>
      <c r="O172" s="125"/>
      <c r="P172" s="125"/>
      <c r="Q172" s="125"/>
      <c r="R172" s="125"/>
      <c r="S172" s="125"/>
      <c r="T172" s="125"/>
      <c r="U172" s="125"/>
      <c r="V172" s="125"/>
      <c r="W172" s="125"/>
      <c r="X172" s="125"/>
      <c r="Y172" s="125"/>
      <c r="Z172" s="125"/>
      <c r="AA172" s="125"/>
      <c r="AB172" s="4"/>
    </row>
    <row r="173" spans="1:28" s="10" customFormat="1" ht="18" customHeight="1" x14ac:dyDescent="0.4">
      <c r="A173" s="4"/>
      <c r="B173" s="684"/>
      <c r="C173" s="681"/>
      <c r="D173" s="655"/>
      <c r="E173" s="577" t="s">
        <v>921</v>
      </c>
      <c r="F173" s="577" t="s">
        <v>194</v>
      </c>
      <c r="G173" s="564">
        <v>10</v>
      </c>
      <c r="H173" s="125"/>
      <c r="I173" s="125"/>
      <c r="J173" s="125"/>
      <c r="K173" s="125"/>
      <c r="L173" s="125"/>
      <c r="M173" s="125"/>
      <c r="N173" s="125"/>
      <c r="O173" s="125"/>
      <c r="P173" s="125"/>
      <c r="Q173" s="125"/>
      <c r="R173" s="125"/>
      <c r="S173" s="125"/>
      <c r="T173" s="125"/>
      <c r="U173" s="125"/>
      <c r="V173" s="125"/>
      <c r="W173" s="125"/>
      <c r="X173" s="125"/>
      <c r="Y173" s="125"/>
      <c r="Z173" s="125"/>
      <c r="AA173" s="125"/>
      <c r="AB173" s="4"/>
    </row>
    <row r="174" spans="1:28" s="10" customFormat="1" ht="18" customHeight="1" x14ac:dyDescent="0.15">
      <c r="A174" s="4"/>
      <c r="B174" s="684"/>
      <c r="C174" s="681"/>
      <c r="D174" s="653" t="s">
        <v>22</v>
      </c>
      <c r="E174" s="574" t="s">
        <v>101</v>
      </c>
      <c r="F174" s="574" t="s">
        <v>195</v>
      </c>
      <c r="G174" s="564">
        <v>20</v>
      </c>
      <c r="H174" s="125"/>
      <c r="I174" s="125"/>
      <c r="J174" s="125"/>
      <c r="K174" s="125"/>
      <c r="L174" s="125"/>
      <c r="M174" s="125"/>
      <c r="N174" s="125"/>
      <c r="O174" s="125"/>
      <c r="P174" s="125"/>
      <c r="Q174" s="125"/>
      <c r="R174" s="125"/>
      <c r="S174" s="125"/>
      <c r="T174" s="125"/>
      <c r="U174" s="125"/>
      <c r="V174" s="125"/>
      <c r="W174" s="125"/>
      <c r="X174" s="125"/>
      <c r="Y174" s="125"/>
      <c r="Z174" s="125"/>
      <c r="AA174" s="125"/>
      <c r="AB174" s="4"/>
    </row>
    <row r="175" spans="1:28" s="10" customFormat="1" ht="18" customHeight="1" x14ac:dyDescent="0.15">
      <c r="A175" s="4"/>
      <c r="B175" s="684"/>
      <c r="C175" s="681"/>
      <c r="D175" s="654"/>
      <c r="E175" s="574" t="s">
        <v>196</v>
      </c>
      <c r="F175" s="133" t="s">
        <v>197</v>
      </c>
      <c r="G175" s="564">
        <v>20</v>
      </c>
      <c r="H175" s="125"/>
      <c r="I175" s="125"/>
      <c r="J175" s="125"/>
      <c r="K175" s="125"/>
      <c r="L175" s="125"/>
      <c r="M175" s="125"/>
      <c r="N175" s="125"/>
      <c r="O175" s="125"/>
      <c r="P175" s="125"/>
      <c r="Q175" s="125"/>
      <c r="R175" s="125"/>
      <c r="S175" s="125"/>
      <c r="T175" s="125"/>
      <c r="U175" s="125"/>
      <c r="V175" s="125"/>
      <c r="W175" s="125"/>
      <c r="X175" s="125"/>
      <c r="Y175" s="125"/>
      <c r="Z175" s="125"/>
      <c r="AA175" s="125"/>
      <c r="AB175" s="4"/>
    </row>
    <row r="176" spans="1:28" s="10" customFormat="1" ht="18" customHeight="1" x14ac:dyDescent="0.15">
      <c r="A176" s="4"/>
      <c r="B176" s="684"/>
      <c r="C176" s="681"/>
      <c r="D176" s="654"/>
      <c r="E176" s="574" t="s">
        <v>198</v>
      </c>
      <c r="F176" s="574" t="s">
        <v>199</v>
      </c>
      <c r="G176" s="564">
        <v>20</v>
      </c>
      <c r="H176" s="125"/>
      <c r="I176" s="125"/>
      <c r="J176" s="125"/>
      <c r="K176" s="125"/>
      <c r="L176" s="125"/>
      <c r="M176" s="125"/>
      <c r="N176" s="125"/>
      <c r="O176" s="125"/>
      <c r="P176" s="125"/>
      <c r="Q176" s="125"/>
      <c r="R176" s="125"/>
      <c r="S176" s="125"/>
      <c r="T176" s="125"/>
      <c r="U176" s="125"/>
      <c r="V176" s="125"/>
      <c r="W176" s="125"/>
      <c r="X176" s="125"/>
      <c r="Y176" s="125"/>
      <c r="Z176" s="125"/>
      <c r="AA176" s="125"/>
      <c r="AB176" s="4"/>
    </row>
    <row r="177" spans="1:28" s="10" customFormat="1" ht="18" customHeight="1" x14ac:dyDescent="0.4">
      <c r="A177" s="4"/>
      <c r="B177" s="684"/>
      <c r="C177" s="681"/>
      <c r="D177" s="654"/>
      <c r="E177" s="692" t="s">
        <v>200</v>
      </c>
      <c r="F177" s="577" t="s">
        <v>201</v>
      </c>
      <c r="G177" s="564">
        <v>10</v>
      </c>
      <c r="H177" s="125"/>
      <c r="I177" s="125"/>
      <c r="J177" s="125"/>
      <c r="K177" s="125"/>
      <c r="L177" s="125"/>
      <c r="M177" s="125"/>
      <c r="N177" s="125"/>
      <c r="O177" s="125"/>
      <c r="P177" s="125"/>
      <c r="Q177" s="125"/>
      <c r="R177" s="125"/>
      <c r="S177" s="125"/>
      <c r="T177" s="125"/>
      <c r="U177" s="125"/>
      <c r="V177" s="125"/>
      <c r="W177" s="125"/>
      <c r="X177" s="125"/>
      <c r="Y177" s="125"/>
      <c r="Z177" s="125"/>
      <c r="AA177" s="125"/>
      <c r="AB177" s="4"/>
    </row>
    <row r="178" spans="1:28" s="10" customFormat="1" ht="18" customHeight="1" x14ac:dyDescent="0.4">
      <c r="A178" s="4"/>
      <c r="B178" s="684"/>
      <c r="C178" s="681"/>
      <c r="D178" s="654"/>
      <c r="E178" s="694"/>
      <c r="F178" s="578" t="s">
        <v>202</v>
      </c>
      <c r="G178" s="564">
        <v>10</v>
      </c>
      <c r="H178" s="125"/>
      <c r="I178" s="125"/>
      <c r="J178" s="125"/>
      <c r="K178" s="125"/>
      <c r="L178" s="125"/>
      <c r="M178" s="125"/>
      <c r="N178" s="125"/>
      <c r="O178" s="125"/>
      <c r="P178" s="125"/>
      <c r="Q178" s="125"/>
      <c r="R178" s="125"/>
      <c r="S178" s="125"/>
      <c r="T178" s="125"/>
      <c r="U178" s="125"/>
      <c r="V178" s="125"/>
      <c r="W178" s="125"/>
      <c r="X178" s="125"/>
      <c r="Y178" s="125"/>
      <c r="Z178" s="125"/>
      <c r="AA178" s="125"/>
      <c r="AB178" s="4"/>
    </row>
    <row r="179" spans="1:28" s="10" customFormat="1" ht="18" customHeight="1" x14ac:dyDescent="0.15">
      <c r="A179" s="4"/>
      <c r="B179" s="685"/>
      <c r="C179" s="682"/>
      <c r="D179" s="655"/>
      <c r="E179" s="574" t="s">
        <v>149</v>
      </c>
      <c r="F179" s="577" t="s">
        <v>203</v>
      </c>
      <c r="G179" s="564">
        <v>20</v>
      </c>
      <c r="H179" s="125"/>
      <c r="I179" s="125"/>
      <c r="J179" s="125"/>
      <c r="K179" s="125"/>
      <c r="L179" s="125"/>
      <c r="M179" s="125"/>
      <c r="N179" s="125"/>
      <c r="O179" s="125"/>
      <c r="P179" s="125"/>
      <c r="Q179" s="125"/>
      <c r="R179" s="125"/>
      <c r="S179" s="125"/>
      <c r="T179" s="125"/>
      <c r="U179" s="125"/>
      <c r="V179" s="125"/>
      <c r="W179" s="125"/>
      <c r="X179" s="125"/>
      <c r="Y179" s="125"/>
      <c r="Z179" s="125"/>
      <c r="AA179" s="125"/>
      <c r="AB179" s="4"/>
    </row>
    <row r="180" spans="1:28" s="10" customFormat="1" ht="18" customHeight="1" x14ac:dyDescent="0.4">
      <c r="A180" s="4"/>
      <c r="B180" s="683">
        <v>4</v>
      </c>
      <c r="C180" s="680" t="s">
        <v>18</v>
      </c>
      <c r="D180" s="665" t="s">
        <v>23</v>
      </c>
      <c r="E180" s="692" t="s">
        <v>204</v>
      </c>
      <c r="F180" s="577" t="s">
        <v>835</v>
      </c>
      <c r="G180" s="564">
        <v>15</v>
      </c>
      <c r="H180" s="125"/>
      <c r="I180" s="125"/>
      <c r="J180" s="125"/>
      <c r="K180" s="125"/>
      <c r="L180" s="125"/>
      <c r="M180" s="125"/>
      <c r="N180" s="125"/>
      <c r="O180" s="125"/>
      <c r="P180" s="125"/>
      <c r="Q180" s="125"/>
      <c r="R180" s="125"/>
      <c r="S180" s="125"/>
      <c r="T180" s="125"/>
      <c r="U180" s="125"/>
      <c r="V180" s="125"/>
      <c r="W180" s="125"/>
      <c r="X180" s="125"/>
      <c r="Y180" s="125"/>
      <c r="Z180" s="125"/>
      <c r="AA180" s="125"/>
      <c r="AB180" s="4"/>
    </row>
    <row r="181" spans="1:28" s="10" customFormat="1" ht="18" customHeight="1" x14ac:dyDescent="0.4">
      <c r="A181" s="4"/>
      <c r="B181" s="684"/>
      <c r="C181" s="681"/>
      <c r="D181" s="666"/>
      <c r="E181" s="693"/>
      <c r="F181" s="577" t="s">
        <v>836</v>
      </c>
      <c r="G181" s="564">
        <v>15</v>
      </c>
      <c r="H181" s="125"/>
      <c r="I181" s="125"/>
      <c r="J181" s="125"/>
      <c r="K181" s="125"/>
      <c r="L181" s="125"/>
      <c r="M181" s="125"/>
      <c r="N181" s="125"/>
      <c r="O181" s="125"/>
      <c r="P181" s="125"/>
      <c r="Q181" s="125"/>
      <c r="R181" s="125"/>
      <c r="S181" s="125"/>
      <c r="T181" s="125"/>
      <c r="U181" s="125"/>
      <c r="V181" s="125"/>
      <c r="W181" s="125"/>
      <c r="X181" s="125"/>
      <c r="Y181" s="125"/>
      <c r="Z181" s="125"/>
      <c r="AA181" s="125"/>
      <c r="AB181" s="4"/>
    </row>
    <row r="182" spans="1:28" s="10" customFormat="1" ht="18" customHeight="1" x14ac:dyDescent="0.4">
      <c r="A182" s="4"/>
      <c r="B182" s="684"/>
      <c r="C182" s="681"/>
      <c r="D182" s="666"/>
      <c r="E182" s="693"/>
      <c r="F182" s="577" t="s">
        <v>837</v>
      </c>
      <c r="G182" s="564">
        <v>15</v>
      </c>
      <c r="H182" s="125"/>
      <c r="I182" s="125"/>
      <c r="J182" s="125"/>
      <c r="K182" s="125"/>
      <c r="L182" s="125"/>
      <c r="M182" s="125"/>
      <c r="N182" s="125"/>
      <c r="O182" s="125"/>
      <c r="P182" s="125"/>
      <c r="Q182" s="125"/>
      <c r="R182" s="125"/>
      <c r="S182" s="125"/>
      <c r="T182" s="125"/>
      <c r="U182" s="125"/>
      <c r="V182" s="125"/>
      <c r="W182" s="125"/>
      <c r="X182" s="125"/>
      <c r="Y182" s="125"/>
      <c r="Z182" s="125"/>
      <c r="AA182" s="125"/>
      <c r="AB182" s="4"/>
    </row>
    <row r="183" spans="1:28" s="10" customFormat="1" ht="18" customHeight="1" x14ac:dyDescent="0.4">
      <c r="A183" s="4"/>
      <c r="B183" s="684"/>
      <c r="C183" s="681"/>
      <c r="D183" s="666"/>
      <c r="E183" s="693"/>
      <c r="F183" s="577" t="s">
        <v>838</v>
      </c>
      <c r="G183" s="564">
        <v>15</v>
      </c>
      <c r="H183" s="125"/>
      <c r="I183" s="125"/>
      <c r="J183" s="125"/>
      <c r="K183" s="125"/>
      <c r="L183" s="125"/>
      <c r="M183" s="125"/>
      <c r="N183" s="125"/>
      <c r="O183" s="125"/>
      <c r="P183" s="125"/>
      <c r="Q183" s="125"/>
      <c r="R183" s="125"/>
      <c r="S183" s="125"/>
      <c r="T183" s="125"/>
      <c r="U183" s="125"/>
      <c r="V183" s="125"/>
      <c r="W183" s="125"/>
      <c r="X183" s="125"/>
      <c r="Y183" s="125"/>
      <c r="Z183" s="125"/>
      <c r="AA183" s="125"/>
      <c r="AB183" s="4"/>
    </row>
    <row r="184" spans="1:28" s="10" customFormat="1" ht="18" customHeight="1" x14ac:dyDescent="0.4">
      <c r="A184" s="4"/>
      <c r="B184" s="684"/>
      <c r="C184" s="681"/>
      <c r="D184" s="666"/>
      <c r="E184" s="693"/>
      <c r="F184" s="577" t="s">
        <v>839</v>
      </c>
      <c r="G184" s="564">
        <v>15</v>
      </c>
      <c r="H184" s="125"/>
      <c r="I184" s="125"/>
      <c r="J184" s="125"/>
      <c r="K184" s="125"/>
      <c r="L184" s="125"/>
      <c r="M184" s="125"/>
      <c r="N184" s="125"/>
      <c r="O184" s="125"/>
      <c r="P184" s="125"/>
      <c r="Q184" s="125"/>
      <c r="R184" s="125"/>
      <c r="S184" s="125"/>
      <c r="T184" s="125"/>
      <c r="U184" s="125"/>
      <c r="V184" s="125"/>
      <c r="W184" s="125"/>
      <c r="X184" s="125"/>
      <c r="Y184" s="125"/>
      <c r="Z184" s="125"/>
      <c r="AA184" s="125"/>
      <c r="AB184" s="4"/>
    </row>
    <row r="185" spans="1:28" s="10" customFormat="1" ht="18" customHeight="1" x14ac:dyDescent="0.4">
      <c r="A185" s="4"/>
      <c r="B185" s="684"/>
      <c r="C185" s="681"/>
      <c r="D185" s="666"/>
      <c r="E185" s="693"/>
      <c r="F185" s="577" t="s">
        <v>840</v>
      </c>
      <c r="G185" s="564">
        <v>15</v>
      </c>
      <c r="H185" s="125"/>
      <c r="I185" s="125"/>
      <c r="J185" s="125"/>
      <c r="K185" s="125"/>
      <c r="L185" s="125"/>
      <c r="M185" s="125"/>
      <c r="N185" s="125"/>
      <c r="O185" s="125"/>
      <c r="P185" s="125"/>
      <c r="Q185" s="125"/>
      <c r="R185" s="125"/>
      <c r="S185" s="125"/>
      <c r="T185" s="125"/>
      <c r="U185" s="125"/>
      <c r="V185" s="125"/>
      <c r="W185" s="125"/>
      <c r="X185" s="125"/>
      <c r="Y185" s="125"/>
      <c r="Z185" s="125"/>
      <c r="AA185" s="125"/>
      <c r="AB185" s="4"/>
    </row>
    <row r="186" spans="1:28" s="10" customFormat="1" ht="18" customHeight="1" x14ac:dyDescent="0.4">
      <c r="A186" s="4"/>
      <c r="B186" s="684"/>
      <c r="C186" s="681"/>
      <c r="D186" s="666"/>
      <c r="E186" s="693"/>
      <c r="F186" s="577" t="s">
        <v>841</v>
      </c>
      <c r="G186" s="564">
        <v>15</v>
      </c>
      <c r="H186" s="125"/>
      <c r="I186" s="125"/>
      <c r="J186" s="125"/>
      <c r="K186" s="125"/>
      <c r="L186" s="125"/>
      <c r="M186" s="125"/>
      <c r="N186" s="125"/>
      <c r="O186" s="125"/>
      <c r="P186" s="125"/>
      <c r="Q186" s="125"/>
      <c r="R186" s="125"/>
      <c r="S186" s="125"/>
      <c r="T186" s="125"/>
      <c r="U186" s="125"/>
      <c r="V186" s="125"/>
      <c r="W186" s="125"/>
      <c r="X186" s="125"/>
      <c r="Y186" s="125"/>
      <c r="Z186" s="125"/>
      <c r="AA186" s="125"/>
      <c r="AB186" s="4"/>
    </row>
    <row r="187" spans="1:28" s="10" customFormat="1" ht="18" customHeight="1" x14ac:dyDescent="0.4">
      <c r="A187" s="4"/>
      <c r="B187" s="684"/>
      <c r="C187" s="681"/>
      <c r="D187" s="666"/>
      <c r="E187" s="693"/>
      <c r="F187" s="577" t="s">
        <v>842</v>
      </c>
      <c r="G187" s="564">
        <v>15</v>
      </c>
      <c r="H187" s="125"/>
      <c r="I187" s="125"/>
      <c r="J187" s="125"/>
      <c r="K187" s="125"/>
      <c r="L187" s="125"/>
      <c r="M187" s="125"/>
      <c r="N187" s="125"/>
      <c r="O187" s="125"/>
      <c r="P187" s="125"/>
      <c r="Q187" s="125"/>
      <c r="R187" s="125"/>
      <c r="S187" s="125"/>
      <c r="T187" s="125"/>
      <c r="U187" s="125"/>
      <c r="V187" s="125"/>
      <c r="W187" s="125"/>
      <c r="X187" s="125"/>
      <c r="Y187" s="125"/>
      <c r="Z187" s="125"/>
      <c r="AA187" s="125"/>
      <c r="AB187" s="4"/>
    </row>
    <row r="188" spans="1:28" s="10" customFormat="1" ht="18" customHeight="1" x14ac:dyDescent="0.4">
      <c r="A188" s="4"/>
      <c r="B188" s="684"/>
      <c r="C188" s="681"/>
      <c r="D188" s="666"/>
      <c r="E188" s="693"/>
      <c r="F188" s="577" t="s">
        <v>843</v>
      </c>
      <c r="G188" s="564">
        <v>15</v>
      </c>
      <c r="H188" s="125"/>
      <c r="I188" s="125"/>
      <c r="J188" s="125"/>
      <c r="K188" s="125"/>
      <c r="L188" s="125"/>
      <c r="M188" s="125"/>
      <c r="N188" s="125"/>
      <c r="O188" s="125"/>
      <c r="P188" s="125"/>
      <c r="Q188" s="125"/>
      <c r="R188" s="125"/>
      <c r="S188" s="125"/>
      <c r="T188" s="125"/>
      <c r="U188" s="125"/>
      <c r="V188" s="125"/>
      <c r="W188" s="125"/>
      <c r="X188" s="125"/>
      <c r="Y188" s="125"/>
      <c r="Z188" s="125"/>
      <c r="AA188" s="125"/>
      <c r="AB188" s="4"/>
    </row>
    <row r="189" spans="1:28" s="10" customFormat="1" ht="18" customHeight="1" x14ac:dyDescent="0.4">
      <c r="A189" s="4"/>
      <c r="B189" s="684"/>
      <c r="C189" s="681"/>
      <c r="D189" s="666"/>
      <c r="E189" s="693"/>
      <c r="F189" s="577" t="s">
        <v>844</v>
      </c>
      <c r="G189" s="564">
        <v>15</v>
      </c>
      <c r="H189" s="125"/>
      <c r="I189" s="125"/>
      <c r="J189" s="125"/>
      <c r="K189" s="125"/>
      <c r="L189" s="125"/>
      <c r="M189" s="125"/>
      <c r="N189" s="125"/>
      <c r="O189" s="125"/>
      <c r="P189" s="125"/>
      <c r="Q189" s="125"/>
      <c r="R189" s="125"/>
      <c r="S189" s="125"/>
      <c r="T189" s="125"/>
      <c r="U189" s="125"/>
      <c r="V189" s="125"/>
      <c r="W189" s="125"/>
      <c r="X189" s="125"/>
      <c r="Y189" s="125"/>
      <c r="Z189" s="125"/>
      <c r="AA189" s="125"/>
      <c r="AB189" s="4"/>
    </row>
    <row r="190" spans="1:28" s="10" customFormat="1" ht="18" customHeight="1" x14ac:dyDescent="0.4">
      <c r="A190" s="4"/>
      <c r="B190" s="684"/>
      <c r="C190" s="681"/>
      <c r="D190" s="666"/>
      <c r="E190" s="693"/>
      <c r="F190" s="577" t="s">
        <v>845</v>
      </c>
      <c r="G190" s="564">
        <v>15</v>
      </c>
      <c r="H190" s="125"/>
      <c r="I190" s="125"/>
      <c r="J190" s="125"/>
      <c r="K190" s="125"/>
      <c r="L190" s="125"/>
      <c r="M190" s="125"/>
      <c r="N190" s="125"/>
      <c r="O190" s="125"/>
      <c r="P190" s="125"/>
      <c r="Q190" s="125"/>
      <c r="R190" s="125"/>
      <c r="S190" s="125"/>
      <c r="T190" s="125"/>
      <c r="U190" s="125"/>
      <c r="V190" s="125"/>
      <c r="W190" s="125"/>
      <c r="X190" s="125"/>
      <c r="Y190" s="125"/>
      <c r="Z190" s="125"/>
      <c r="AA190" s="125"/>
      <c r="AB190" s="4"/>
    </row>
    <row r="191" spans="1:28" s="10" customFormat="1" ht="18" customHeight="1" x14ac:dyDescent="0.4">
      <c r="A191" s="4"/>
      <c r="B191" s="684"/>
      <c r="C191" s="681"/>
      <c r="D191" s="666"/>
      <c r="E191" s="693"/>
      <c r="F191" s="577" t="s">
        <v>846</v>
      </c>
      <c r="G191" s="564">
        <v>15</v>
      </c>
      <c r="H191" s="125"/>
      <c r="I191" s="125"/>
      <c r="J191" s="125"/>
      <c r="K191" s="125"/>
      <c r="L191" s="125"/>
      <c r="M191" s="125"/>
      <c r="N191" s="125"/>
      <c r="O191" s="125"/>
      <c r="P191" s="125"/>
      <c r="Q191" s="125"/>
      <c r="R191" s="125"/>
      <c r="S191" s="125"/>
      <c r="T191" s="125"/>
      <c r="U191" s="125"/>
      <c r="V191" s="125"/>
      <c r="W191" s="125"/>
      <c r="X191" s="125"/>
      <c r="Y191" s="125"/>
      <c r="Z191" s="125"/>
      <c r="AA191" s="125"/>
      <c r="AB191" s="4"/>
    </row>
    <row r="192" spans="1:28" s="10" customFormat="1" ht="18" customHeight="1" x14ac:dyDescent="0.4">
      <c r="A192" s="4"/>
      <c r="B192" s="684"/>
      <c r="C192" s="681"/>
      <c r="D192" s="666"/>
      <c r="E192" s="694"/>
      <c r="F192" s="577" t="s">
        <v>205</v>
      </c>
      <c r="G192" s="564">
        <v>15</v>
      </c>
      <c r="H192" s="125"/>
      <c r="I192" s="125"/>
      <c r="J192" s="125"/>
      <c r="K192" s="125"/>
      <c r="L192" s="125"/>
      <c r="M192" s="125"/>
      <c r="N192" s="125"/>
      <c r="O192" s="125"/>
      <c r="P192" s="125"/>
      <c r="Q192" s="125"/>
      <c r="R192" s="125"/>
      <c r="S192" s="125"/>
      <c r="T192" s="125"/>
      <c r="U192" s="125"/>
      <c r="V192" s="125"/>
      <c r="W192" s="125"/>
      <c r="X192" s="125"/>
      <c r="Y192" s="125"/>
      <c r="Z192" s="125"/>
      <c r="AA192" s="125"/>
      <c r="AB192" s="4"/>
    </row>
    <row r="193" spans="1:28" s="10" customFormat="1" ht="18" customHeight="1" x14ac:dyDescent="0.15">
      <c r="A193" s="4"/>
      <c r="B193" s="684"/>
      <c r="C193" s="681"/>
      <c r="D193" s="666"/>
      <c r="E193" s="574" t="s">
        <v>922</v>
      </c>
      <c r="F193" s="574" t="s">
        <v>206</v>
      </c>
      <c r="G193" s="564">
        <v>17</v>
      </c>
      <c r="H193" s="125"/>
      <c r="I193" s="125"/>
      <c r="J193" s="125"/>
      <c r="K193" s="125"/>
      <c r="L193" s="125"/>
      <c r="M193" s="125"/>
      <c r="N193" s="125"/>
      <c r="O193" s="125"/>
      <c r="P193" s="125"/>
      <c r="Q193" s="125"/>
      <c r="R193" s="125"/>
      <c r="S193" s="125"/>
      <c r="T193" s="125"/>
      <c r="U193" s="125"/>
      <c r="V193" s="125"/>
      <c r="W193" s="125"/>
      <c r="X193" s="125"/>
      <c r="Y193" s="125"/>
      <c r="Z193" s="125"/>
      <c r="AA193" s="125"/>
      <c r="AB193" s="4"/>
    </row>
    <row r="194" spans="1:28" s="10" customFormat="1" ht="18" customHeight="1" x14ac:dyDescent="0.15">
      <c r="A194" s="4"/>
      <c r="B194" s="684"/>
      <c r="C194" s="681"/>
      <c r="D194" s="666"/>
      <c r="E194" s="574" t="s">
        <v>207</v>
      </c>
      <c r="F194" s="574" t="s">
        <v>208</v>
      </c>
      <c r="G194" s="564">
        <v>15</v>
      </c>
      <c r="H194" s="125"/>
      <c r="I194" s="125"/>
      <c r="J194" s="125"/>
      <c r="K194" s="125"/>
      <c r="L194" s="125"/>
      <c r="M194" s="125"/>
      <c r="N194" s="125"/>
      <c r="O194" s="125"/>
      <c r="P194" s="125"/>
      <c r="Q194" s="125"/>
      <c r="R194" s="125"/>
      <c r="S194" s="125"/>
      <c r="T194" s="125"/>
      <c r="U194" s="125"/>
      <c r="V194" s="125"/>
      <c r="W194" s="125"/>
      <c r="X194" s="125"/>
      <c r="Y194" s="125"/>
      <c r="Z194" s="125"/>
      <c r="AA194" s="125"/>
      <c r="AB194" s="4"/>
    </row>
    <row r="195" spans="1:28" s="10" customFormat="1" ht="18" customHeight="1" x14ac:dyDescent="0.4">
      <c r="A195" s="4"/>
      <c r="B195" s="684"/>
      <c r="C195" s="681"/>
      <c r="D195" s="666"/>
      <c r="E195" s="692" t="s">
        <v>209</v>
      </c>
      <c r="F195" s="577" t="s">
        <v>847</v>
      </c>
      <c r="G195" s="564">
        <v>15</v>
      </c>
      <c r="H195" s="125"/>
      <c r="I195" s="125"/>
      <c r="J195" s="125"/>
      <c r="K195" s="125"/>
      <c r="L195" s="125"/>
      <c r="M195" s="125"/>
      <c r="N195" s="125"/>
      <c r="O195" s="125"/>
      <c r="P195" s="125"/>
      <c r="Q195" s="125"/>
      <c r="R195" s="125"/>
      <c r="S195" s="125"/>
      <c r="T195" s="125"/>
      <c r="U195" s="125"/>
      <c r="V195" s="125"/>
      <c r="W195" s="125"/>
      <c r="X195" s="125"/>
      <c r="Y195" s="125"/>
      <c r="Z195" s="125"/>
      <c r="AA195" s="125"/>
      <c r="AB195" s="4"/>
    </row>
    <row r="196" spans="1:28" s="10" customFormat="1" ht="18" customHeight="1" x14ac:dyDescent="0.4">
      <c r="A196" s="4"/>
      <c r="B196" s="684"/>
      <c r="C196" s="681"/>
      <c r="D196" s="666"/>
      <c r="E196" s="693"/>
      <c r="F196" s="577" t="s">
        <v>848</v>
      </c>
      <c r="G196" s="564">
        <v>15</v>
      </c>
      <c r="H196" s="125"/>
      <c r="I196" s="125"/>
      <c r="J196" s="125"/>
      <c r="K196" s="125"/>
      <c r="L196" s="125"/>
      <c r="M196" s="125"/>
      <c r="N196" s="125"/>
      <c r="O196" s="125"/>
      <c r="P196" s="125"/>
      <c r="Q196" s="125"/>
      <c r="R196" s="125"/>
      <c r="S196" s="125"/>
      <c r="T196" s="125"/>
      <c r="U196" s="125"/>
      <c r="V196" s="125"/>
      <c r="W196" s="125"/>
      <c r="X196" s="125"/>
      <c r="Y196" s="125"/>
      <c r="Z196" s="125"/>
      <c r="AA196" s="125"/>
      <c r="AB196" s="4"/>
    </row>
    <row r="197" spans="1:28" s="10" customFormat="1" ht="18" customHeight="1" x14ac:dyDescent="0.4">
      <c r="A197" s="4"/>
      <c r="B197" s="684"/>
      <c r="C197" s="681"/>
      <c r="D197" s="666"/>
      <c r="E197" s="693"/>
      <c r="F197" s="577" t="s">
        <v>849</v>
      </c>
      <c r="G197" s="564">
        <v>15</v>
      </c>
      <c r="H197" s="125"/>
      <c r="I197" s="125"/>
      <c r="J197" s="125"/>
      <c r="K197" s="125"/>
      <c r="L197" s="125"/>
      <c r="M197" s="125"/>
      <c r="N197" s="125"/>
      <c r="O197" s="125"/>
      <c r="P197" s="125"/>
      <c r="Q197" s="125"/>
      <c r="R197" s="125"/>
      <c r="S197" s="125"/>
      <c r="T197" s="125"/>
      <c r="U197" s="125"/>
      <c r="V197" s="125"/>
      <c r="W197" s="125"/>
      <c r="X197" s="125"/>
      <c r="Y197" s="125"/>
      <c r="Z197" s="125"/>
      <c r="AA197" s="125"/>
      <c r="AB197" s="4"/>
    </row>
    <row r="198" spans="1:28" s="10" customFormat="1" ht="18" customHeight="1" x14ac:dyDescent="0.4">
      <c r="A198" s="4"/>
      <c r="B198" s="684"/>
      <c r="C198" s="681"/>
      <c r="D198" s="666"/>
      <c r="E198" s="693"/>
      <c r="F198" s="577" t="s">
        <v>850</v>
      </c>
      <c r="G198" s="564">
        <v>15</v>
      </c>
      <c r="H198" s="125"/>
      <c r="I198" s="125"/>
      <c r="J198" s="125"/>
      <c r="K198" s="125"/>
      <c r="L198" s="125"/>
      <c r="M198" s="125"/>
      <c r="N198" s="125"/>
      <c r="O198" s="125"/>
      <c r="P198" s="125"/>
      <c r="Q198" s="125"/>
      <c r="R198" s="125"/>
      <c r="S198" s="125"/>
      <c r="T198" s="125"/>
      <c r="U198" s="125"/>
      <c r="V198" s="125"/>
      <c r="W198" s="125"/>
      <c r="X198" s="125"/>
      <c r="Y198" s="125"/>
      <c r="Z198" s="125"/>
      <c r="AA198" s="125"/>
      <c r="AB198" s="4"/>
    </row>
    <row r="199" spans="1:28" s="10" customFormat="1" ht="18" customHeight="1" x14ac:dyDescent="0.4">
      <c r="A199" s="4"/>
      <c r="B199" s="684"/>
      <c r="C199" s="681"/>
      <c r="D199" s="666"/>
      <c r="E199" s="693"/>
      <c r="F199" s="577" t="s">
        <v>851</v>
      </c>
      <c r="G199" s="564">
        <v>15</v>
      </c>
      <c r="H199" s="125"/>
      <c r="I199" s="125"/>
      <c r="J199" s="125"/>
      <c r="K199" s="125"/>
      <c r="L199" s="125"/>
      <c r="M199" s="125"/>
      <c r="N199" s="125"/>
      <c r="O199" s="125"/>
      <c r="P199" s="125"/>
      <c r="Q199" s="125"/>
      <c r="R199" s="125"/>
      <c r="S199" s="125"/>
      <c r="T199" s="125"/>
      <c r="U199" s="125"/>
      <c r="V199" s="125"/>
      <c r="W199" s="125"/>
      <c r="X199" s="125"/>
      <c r="Y199" s="125"/>
      <c r="Z199" s="125"/>
      <c r="AA199" s="125"/>
      <c r="AB199" s="4"/>
    </row>
    <row r="200" spans="1:28" s="10" customFormat="1" ht="18" customHeight="1" x14ac:dyDescent="0.4">
      <c r="A200" s="4"/>
      <c r="B200" s="684"/>
      <c r="C200" s="681"/>
      <c r="D200" s="666"/>
      <c r="E200" s="693"/>
      <c r="F200" s="577" t="s">
        <v>852</v>
      </c>
      <c r="G200" s="564">
        <v>15</v>
      </c>
      <c r="H200" s="125"/>
      <c r="I200" s="125"/>
      <c r="J200" s="125"/>
      <c r="K200" s="125"/>
      <c r="L200" s="125"/>
      <c r="M200" s="125"/>
      <c r="N200" s="125"/>
      <c r="O200" s="125"/>
      <c r="P200" s="125"/>
      <c r="Q200" s="125"/>
      <c r="R200" s="125"/>
      <c r="S200" s="125"/>
      <c r="T200" s="125"/>
      <c r="U200" s="125"/>
      <c r="V200" s="125"/>
      <c r="W200" s="125"/>
      <c r="X200" s="125"/>
      <c r="Y200" s="125"/>
      <c r="Z200" s="125"/>
      <c r="AA200" s="125"/>
      <c r="AB200" s="4"/>
    </row>
    <row r="201" spans="1:28" s="10" customFormat="1" ht="18" customHeight="1" x14ac:dyDescent="0.4">
      <c r="A201" s="4"/>
      <c r="B201" s="684"/>
      <c r="C201" s="681"/>
      <c r="D201" s="666"/>
      <c r="E201" s="693"/>
      <c r="F201" s="577" t="s">
        <v>844</v>
      </c>
      <c r="G201" s="564">
        <v>15</v>
      </c>
      <c r="H201" s="125"/>
      <c r="I201" s="125"/>
      <c r="J201" s="125"/>
      <c r="K201" s="125"/>
      <c r="L201" s="125"/>
      <c r="M201" s="125"/>
      <c r="N201" s="125"/>
      <c r="O201" s="125"/>
      <c r="P201" s="125"/>
      <c r="Q201" s="125"/>
      <c r="R201" s="125"/>
      <c r="S201" s="125"/>
      <c r="T201" s="125"/>
      <c r="U201" s="125"/>
      <c r="V201" s="125"/>
      <c r="W201" s="125"/>
      <c r="X201" s="125"/>
      <c r="Y201" s="125"/>
      <c r="Z201" s="125"/>
      <c r="AA201" s="125"/>
      <c r="AB201" s="4"/>
    </row>
    <row r="202" spans="1:28" s="10" customFormat="1" ht="18" customHeight="1" x14ac:dyDescent="0.4">
      <c r="A202" s="4"/>
      <c r="B202" s="684"/>
      <c r="C202" s="681"/>
      <c r="D202" s="666"/>
      <c r="E202" s="693"/>
      <c r="F202" s="577" t="s">
        <v>845</v>
      </c>
      <c r="G202" s="564">
        <v>15</v>
      </c>
      <c r="H202" s="125"/>
      <c r="I202" s="125"/>
      <c r="J202" s="125"/>
      <c r="K202" s="125"/>
      <c r="L202" s="125"/>
      <c r="M202" s="125"/>
      <c r="N202" s="125"/>
      <c r="O202" s="125"/>
      <c r="P202" s="125"/>
      <c r="Q202" s="125"/>
      <c r="R202" s="125"/>
      <c r="S202" s="125"/>
      <c r="T202" s="125"/>
      <c r="U202" s="125"/>
      <c r="V202" s="125"/>
      <c r="W202" s="125"/>
      <c r="X202" s="125"/>
      <c r="Y202" s="125"/>
      <c r="Z202" s="125"/>
      <c r="AA202" s="125"/>
      <c r="AB202" s="4"/>
    </row>
    <row r="203" spans="1:28" s="10" customFormat="1" ht="18" customHeight="1" x14ac:dyDescent="0.4">
      <c r="A203" s="4"/>
      <c r="B203" s="684"/>
      <c r="C203" s="681"/>
      <c r="D203" s="666"/>
      <c r="E203" s="693"/>
      <c r="F203" s="577" t="s">
        <v>846</v>
      </c>
      <c r="G203" s="564">
        <v>15</v>
      </c>
      <c r="H203" s="125"/>
      <c r="I203" s="125"/>
      <c r="J203" s="125"/>
      <c r="K203" s="125"/>
      <c r="L203" s="125"/>
      <c r="M203" s="125"/>
      <c r="N203" s="125"/>
      <c r="O203" s="125"/>
      <c r="P203" s="125"/>
      <c r="Q203" s="125"/>
      <c r="R203" s="125"/>
      <c r="S203" s="125"/>
      <c r="T203" s="125"/>
      <c r="U203" s="125"/>
      <c r="V203" s="125"/>
      <c r="W203" s="125"/>
      <c r="X203" s="125"/>
      <c r="Y203" s="125"/>
      <c r="Z203" s="125"/>
      <c r="AA203" s="125"/>
      <c r="AB203" s="4"/>
    </row>
    <row r="204" spans="1:28" s="10" customFormat="1" ht="18" customHeight="1" x14ac:dyDescent="0.4">
      <c r="A204" s="4"/>
      <c r="B204" s="684"/>
      <c r="C204" s="681"/>
      <c r="D204" s="666"/>
      <c r="E204" s="693"/>
      <c r="F204" s="577" t="s">
        <v>210</v>
      </c>
      <c r="G204" s="564">
        <v>15</v>
      </c>
      <c r="H204" s="125"/>
      <c r="I204" s="125"/>
      <c r="J204" s="125"/>
      <c r="K204" s="125"/>
      <c r="L204" s="125"/>
      <c r="M204" s="125"/>
      <c r="N204" s="125"/>
      <c r="O204" s="125"/>
      <c r="P204" s="125"/>
      <c r="Q204" s="125"/>
      <c r="R204" s="125"/>
      <c r="S204" s="125"/>
      <c r="T204" s="125"/>
      <c r="U204" s="125"/>
      <c r="V204" s="125"/>
      <c r="W204" s="125"/>
      <c r="X204" s="125"/>
      <c r="Y204" s="125"/>
      <c r="Z204" s="125"/>
      <c r="AA204" s="125"/>
      <c r="AB204" s="4"/>
    </row>
    <row r="205" spans="1:28" s="10" customFormat="1" ht="18" customHeight="1" x14ac:dyDescent="0.4">
      <c r="A205" s="4"/>
      <c r="B205" s="684"/>
      <c r="C205" s="681"/>
      <c r="D205" s="666"/>
      <c r="E205" s="693"/>
      <c r="F205" s="577" t="s">
        <v>211</v>
      </c>
      <c r="G205" s="564">
        <v>15</v>
      </c>
      <c r="H205" s="125"/>
      <c r="I205" s="125"/>
      <c r="J205" s="125"/>
      <c r="K205" s="125"/>
      <c r="L205" s="125"/>
      <c r="M205" s="125"/>
      <c r="N205" s="125"/>
      <c r="O205" s="125"/>
      <c r="P205" s="125"/>
      <c r="Q205" s="125"/>
      <c r="R205" s="125"/>
      <c r="S205" s="125"/>
      <c r="T205" s="125"/>
      <c r="U205" s="125"/>
      <c r="V205" s="125"/>
      <c r="W205" s="125"/>
      <c r="X205" s="125"/>
      <c r="Y205" s="125"/>
      <c r="Z205" s="125"/>
      <c r="AA205" s="125"/>
      <c r="AB205" s="4"/>
    </row>
    <row r="206" spans="1:28" s="10" customFormat="1" ht="18" customHeight="1" x14ac:dyDescent="0.4">
      <c r="A206" s="4"/>
      <c r="B206" s="684"/>
      <c r="C206" s="681"/>
      <c r="D206" s="666"/>
      <c r="E206" s="693"/>
      <c r="F206" s="577" t="s">
        <v>212</v>
      </c>
      <c r="G206" s="564">
        <v>15</v>
      </c>
      <c r="H206" s="125"/>
      <c r="I206" s="125"/>
      <c r="J206" s="125"/>
      <c r="K206" s="125"/>
      <c r="L206" s="125"/>
      <c r="M206" s="125"/>
      <c r="N206" s="125"/>
      <c r="O206" s="125"/>
      <c r="P206" s="125"/>
      <c r="Q206" s="125"/>
      <c r="R206" s="125"/>
      <c r="S206" s="125"/>
      <c r="T206" s="125"/>
      <c r="U206" s="125"/>
      <c r="V206" s="125"/>
      <c r="W206" s="125"/>
      <c r="X206" s="125"/>
      <c r="Y206" s="125"/>
      <c r="Z206" s="125"/>
      <c r="AA206" s="125"/>
      <c r="AB206" s="4"/>
    </row>
    <row r="207" spans="1:28" s="10" customFormat="1" ht="18" customHeight="1" x14ac:dyDescent="0.4">
      <c r="A207" s="4"/>
      <c r="B207" s="684"/>
      <c r="C207" s="681"/>
      <c r="D207" s="666"/>
      <c r="E207" s="693"/>
      <c r="F207" s="577" t="s">
        <v>213</v>
      </c>
      <c r="G207" s="564">
        <v>15</v>
      </c>
      <c r="H207" s="125"/>
      <c r="I207" s="125"/>
      <c r="J207" s="125"/>
      <c r="K207" s="125"/>
      <c r="L207" s="125"/>
      <c r="M207" s="125"/>
      <c r="N207" s="125"/>
      <c r="O207" s="125"/>
      <c r="P207" s="125"/>
      <c r="Q207" s="125"/>
      <c r="R207" s="125"/>
      <c r="S207" s="125"/>
      <c r="T207" s="125"/>
      <c r="U207" s="125"/>
      <c r="V207" s="125"/>
      <c r="W207" s="125"/>
      <c r="X207" s="125"/>
      <c r="Y207" s="125"/>
      <c r="Z207" s="125"/>
      <c r="AA207" s="125"/>
      <c r="AB207" s="4"/>
    </row>
    <row r="208" spans="1:28" s="10" customFormat="1" ht="18" customHeight="1" x14ac:dyDescent="0.4">
      <c r="A208" s="4"/>
      <c r="B208" s="684"/>
      <c r="C208" s="681"/>
      <c r="D208" s="666"/>
      <c r="E208" s="693"/>
      <c r="F208" s="577" t="s">
        <v>214</v>
      </c>
      <c r="G208" s="564">
        <v>15</v>
      </c>
      <c r="H208" s="125"/>
      <c r="I208" s="125"/>
      <c r="J208" s="125"/>
      <c r="K208" s="125"/>
      <c r="L208" s="125"/>
      <c r="M208" s="125"/>
      <c r="N208" s="125"/>
      <c r="O208" s="125"/>
      <c r="P208" s="125"/>
      <c r="Q208" s="125"/>
      <c r="R208" s="125"/>
      <c r="S208" s="125"/>
      <c r="T208" s="125"/>
      <c r="U208" s="125"/>
      <c r="V208" s="125"/>
      <c r="W208" s="125"/>
      <c r="X208" s="125"/>
      <c r="Y208" s="125"/>
      <c r="Z208" s="125"/>
      <c r="AA208" s="125"/>
      <c r="AB208" s="4"/>
    </row>
    <row r="209" spans="1:28" s="10" customFormat="1" ht="18" customHeight="1" x14ac:dyDescent="0.4">
      <c r="A209" s="4"/>
      <c r="B209" s="684"/>
      <c r="C209" s="681"/>
      <c r="D209" s="666"/>
      <c r="E209" s="693"/>
      <c r="F209" s="577" t="s">
        <v>206</v>
      </c>
      <c r="G209" s="564">
        <v>15</v>
      </c>
      <c r="H209" s="125"/>
      <c r="I209" s="125"/>
      <c r="J209" s="125"/>
      <c r="K209" s="125"/>
      <c r="L209" s="125"/>
      <c r="M209" s="125"/>
      <c r="N209" s="125"/>
      <c r="O209" s="125"/>
      <c r="P209" s="125"/>
      <c r="Q209" s="125"/>
      <c r="R209" s="125"/>
      <c r="S209" s="125"/>
      <c r="T209" s="125"/>
      <c r="U209" s="125"/>
      <c r="V209" s="125"/>
      <c r="W209" s="125"/>
      <c r="X209" s="125"/>
      <c r="Y209" s="125"/>
      <c r="Z209" s="125"/>
      <c r="AA209" s="125"/>
      <c r="AB209" s="4"/>
    </row>
    <row r="210" spans="1:28" s="10" customFormat="1" ht="18" customHeight="1" x14ac:dyDescent="0.4">
      <c r="A210" s="4"/>
      <c r="B210" s="684"/>
      <c r="C210" s="681"/>
      <c r="D210" s="666"/>
      <c r="E210" s="693"/>
      <c r="F210" s="578" t="s">
        <v>215</v>
      </c>
      <c r="G210" s="564">
        <v>15</v>
      </c>
      <c r="H210" s="125"/>
      <c r="I210" s="125"/>
      <c r="J210" s="125"/>
      <c r="K210" s="125"/>
      <c r="L210" s="125"/>
      <c r="M210" s="125"/>
      <c r="N210" s="125"/>
      <c r="O210" s="125"/>
      <c r="P210" s="125"/>
      <c r="Q210" s="125"/>
      <c r="R210" s="125"/>
      <c r="S210" s="125"/>
      <c r="T210" s="125"/>
      <c r="U210" s="125"/>
      <c r="V210" s="125"/>
      <c r="W210" s="125"/>
      <c r="X210" s="125"/>
      <c r="Y210" s="125"/>
      <c r="Z210" s="125"/>
      <c r="AA210" s="125"/>
      <c r="AB210" s="4"/>
    </row>
    <row r="211" spans="1:28" s="10" customFormat="1" ht="18" customHeight="1" x14ac:dyDescent="0.4">
      <c r="A211" s="4"/>
      <c r="B211" s="684"/>
      <c r="C211" s="681"/>
      <c r="D211" s="666"/>
      <c r="E211" s="693"/>
      <c r="F211" s="578" t="s">
        <v>216</v>
      </c>
      <c r="G211" s="564">
        <v>15</v>
      </c>
      <c r="H211" s="125"/>
      <c r="I211" s="125"/>
      <c r="J211" s="125"/>
      <c r="K211" s="125"/>
      <c r="L211" s="125"/>
      <c r="M211" s="125"/>
      <c r="N211" s="125"/>
      <c r="O211" s="125"/>
      <c r="P211" s="125"/>
      <c r="Q211" s="125"/>
      <c r="R211" s="125"/>
      <c r="S211" s="125"/>
      <c r="T211" s="125"/>
      <c r="U211" s="125"/>
      <c r="V211" s="125"/>
      <c r="W211" s="125"/>
      <c r="X211" s="125"/>
      <c r="Y211" s="125"/>
      <c r="Z211" s="125"/>
      <c r="AA211" s="125"/>
      <c r="AB211" s="4"/>
    </row>
    <row r="212" spans="1:28" s="10" customFormat="1" ht="18" customHeight="1" x14ac:dyDescent="0.4">
      <c r="A212" s="4"/>
      <c r="B212" s="684"/>
      <c r="C212" s="681"/>
      <c r="D212" s="666"/>
      <c r="E212" s="694"/>
      <c r="F212" s="578" t="s">
        <v>217</v>
      </c>
      <c r="G212" s="564">
        <v>15</v>
      </c>
      <c r="H212" s="125"/>
      <c r="I212" s="125"/>
      <c r="J212" s="125"/>
      <c r="K212" s="125"/>
      <c r="L212" s="125"/>
      <c r="M212" s="125"/>
      <c r="N212" s="125"/>
      <c r="O212" s="125"/>
      <c r="P212" s="125"/>
      <c r="Q212" s="125"/>
      <c r="R212" s="125"/>
      <c r="S212" s="125"/>
      <c r="T212" s="125"/>
      <c r="U212" s="125"/>
      <c r="V212" s="125"/>
      <c r="W212" s="125"/>
      <c r="X212" s="125"/>
      <c r="Y212" s="125"/>
      <c r="Z212" s="125"/>
      <c r="AA212" s="125"/>
      <c r="AB212" s="4"/>
    </row>
    <row r="213" spans="1:28" s="10" customFormat="1" ht="18" customHeight="1" x14ac:dyDescent="0.15">
      <c r="A213" s="4"/>
      <c r="B213" s="684"/>
      <c r="C213" s="681"/>
      <c r="D213" s="666"/>
      <c r="E213" s="692" t="s">
        <v>218</v>
      </c>
      <c r="F213" s="574" t="s">
        <v>219</v>
      </c>
      <c r="G213" s="564">
        <v>15</v>
      </c>
      <c r="H213" s="125"/>
      <c r="I213" s="125"/>
      <c r="J213" s="125"/>
      <c r="K213" s="125"/>
      <c r="L213" s="125"/>
      <c r="M213" s="125"/>
      <c r="N213" s="125"/>
      <c r="O213" s="125"/>
      <c r="P213" s="125"/>
      <c r="Q213" s="125"/>
      <c r="R213" s="125"/>
      <c r="S213" s="125"/>
      <c r="T213" s="125"/>
      <c r="U213" s="125"/>
      <c r="V213" s="125"/>
      <c r="W213" s="125"/>
      <c r="X213" s="125"/>
      <c r="Y213" s="125"/>
      <c r="Z213" s="125"/>
      <c r="AA213" s="125"/>
      <c r="AB213" s="4"/>
    </row>
    <row r="214" spans="1:28" s="10" customFormat="1" ht="18" customHeight="1" x14ac:dyDescent="0.15">
      <c r="A214" s="4"/>
      <c r="B214" s="685"/>
      <c r="C214" s="682"/>
      <c r="D214" s="667"/>
      <c r="E214" s="694"/>
      <c r="F214" s="574" t="s">
        <v>214</v>
      </c>
      <c r="G214" s="564">
        <v>15</v>
      </c>
      <c r="H214" s="125"/>
      <c r="I214" s="125"/>
      <c r="J214" s="125"/>
      <c r="K214" s="125"/>
      <c r="L214" s="125"/>
      <c r="M214" s="125"/>
      <c r="N214" s="125"/>
      <c r="O214" s="125"/>
      <c r="P214" s="125"/>
      <c r="Q214" s="125"/>
      <c r="R214" s="125"/>
      <c r="S214" s="125"/>
      <c r="T214" s="125"/>
      <c r="U214" s="125"/>
      <c r="V214" s="125"/>
      <c r="W214" s="125"/>
      <c r="X214" s="125"/>
      <c r="Y214" s="125"/>
      <c r="Z214" s="125"/>
      <c r="AA214" s="125"/>
      <c r="AB214" s="4"/>
    </row>
    <row r="215" spans="1:28" s="127" customFormat="1" ht="18" customHeight="1" x14ac:dyDescent="0.4">
      <c r="A215" s="4"/>
      <c r="B215" s="695" t="s">
        <v>220</v>
      </c>
      <c r="C215" s="696"/>
      <c r="D215" s="696"/>
      <c r="E215" s="696"/>
      <c r="F215" s="696"/>
      <c r="G215" s="697"/>
      <c r="H215" s="132">
        <f t="shared" ref="H215:AA215" si="3">+SUM(H85:H214)</f>
        <v>0</v>
      </c>
      <c r="I215" s="132">
        <f t="shared" si="3"/>
        <v>0</v>
      </c>
      <c r="J215" s="132">
        <f t="shared" si="3"/>
        <v>0</v>
      </c>
      <c r="K215" s="132">
        <f t="shared" si="3"/>
        <v>0</v>
      </c>
      <c r="L215" s="132">
        <f t="shared" si="3"/>
        <v>0</v>
      </c>
      <c r="M215" s="132">
        <f t="shared" si="3"/>
        <v>0</v>
      </c>
      <c r="N215" s="132">
        <f t="shared" si="3"/>
        <v>0</v>
      </c>
      <c r="O215" s="132">
        <f t="shared" si="3"/>
        <v>0</v>
      </c>
      <c r="P215" s="132">
        <f t="shared" si="3"/>
        <v>0</v>
      </c>
      <c r="Q215" s="132">
        <f t="shared" si="3"/>
        <v>0</v>
      </c>
      <c r="R215" s="132">
        <f t="shared" si="3"/>
        <v>0</v>
      </c>
      <c r="S215" s="132">
        <f t="shared" si="3"/>
        <v>0</v>
      </c>
      <c r="T215" s="132">
        <f t="shared" si="3"/>
        <v>0</v>
      </c>
      <c r="U215" s="132">
        <f t="shared" si="3"/>
        <v>0</v>
      </c>
      <c r="V215" s="132">
        <f t="shared" si="3"/>
        <v>0</v>
      </c>
      <c r="W215" s="132">
        <f t="shared" si="3"/>
        <v>0</v>
      </c>
      <c r="X215" s="132">
        <f t="shared" si="3"/>
        <v>0</v>
      </c>
      <c r="Y215" s="132">
        <f t="shared" si="3"/>
        <v>0</v>
      </c>
      <c r="Z215" s="132">
        <f t="shared" si="3"/>
        <v>0</v>
      </c>
      <c r="AA215" s="132">
        <f t="shared" si="3"/>
        <v>0</v>
      </c>
      <c r="AB215" s="126"/>
    </row>
    <row r="216" spans="1:28" s="10" customFormat="1" ht="18" customHeight="1" x14ac:dyDescent="0.15">
      <c r="A216" s="4"/>
      <c r="B216" s="686">
        <v>5</v>
      </c>
      <c r="C216" s="689" t="s">
        <v>24</v>
      </c>
      <c r="D216" s="674" t="s">
        <v>25</v>
      </c>
      <c r="E216" s="701" t="s">
        <v>853</v>
      </c>
      <c r="F216" s="574" t="s">
        <v>854</v>
      </c>
      <c r="G216" s="50">
        <v>19</v>
      </c>
      <c r="H216" s="125"/>
      <c r="I216" s="125"/>
      <c r="J216" s="125"/>
      <c r="K216" s="125"/>
      <c r="L216" s="125"/>
      <c r="M216" s="125"/>
      <c r="N216" s="125"/>
      <c r="O216" s="125"/>
      <c r="P216" s="125"/>
      <c r="Q216" s="125"/>
      <c r="R216" s="125"/>
      <c r="S216" s="125"/>
      <c r="T216" s="125"/>
      <c r="U216" s="125"/>
      <c r="V216" s="125"/>
      <c r="W216" s="125"/>
      <c r="X216" s="125"/>
      <c r="Y216" s="125"/>
      <c r="Z216" s="125"/>
      <c r="AA216" s="125"/>
      <c r="AB216" s="4"/>
    </row>
    <row r="217" spans="1:28" s="10" customFormat="1" ht="18" customHeight="1" x14ac:dyDescent="0.15">
      <c r="A217" s="4"/>
      <c r="B217" s="687"/>
      <c r="C217" s="690"/>
      <c r="D217" s="675"/>
      <c r="E217" s="701"/>
      <c r="F217" s="574" t="s">
        <v>855</v>
      </c>
      <c r="G217" s="50">
        <v>19</v>
      </c>
      <c r="H217" s="125"/>
      <c r="I217" s="125"/>
      <c r="J217" s="125"/>
      <c r="K217" s="125"/>
      <c r="L217" s="125"/>
      <c r="M217" s="125"/>
      <c r="N217" s="125"/>
      <c r="O217" s="125"/>
      <c r="P217" s="125"/>
      <c r="Q217" s="125"/>
      <c r="R217" s="125"/>
      <c r="S217" s="125"/>
      <c r="T217" s="125"/>
      <c r="U217" s="125"/>
      <c r="V217" s="125"/>
      <c r="W217" s="125"/>
      <c r="X217" s="125"/>
      <c r="Y217" s="125"/>
      <c r="Z217" s="125"/>
      <c r="AA217" s="125"/>
      <c r="AB217" s="4"/>
    </row>
    <row r="218" spans="1:28" s="10" customFormat="1" ht="18" customHeight="1" x14ac:dyDescent="0.15">
      <c r="A218" s="4"/>
      <c r="B218" s="687"/>
      <c r="C218" s="690"/>
      <c r="D218" s="675"/>
      <c r="E218" s="702"/>
      <c r="F218" s="574" t="s">
        <v>221</v>
      </c>
      <c r="G218" s="50">
        <v>19</v>
      </c>
      <c r="H218" s="125"/>
      <c r="I218" s="125"/>
      <c r="J218" s="125"/>
      <c r="K218" s="125"/>
      <c r="L218" s="125"/>
      <c r="M218" s="125"/>
      <c r="N218" s="125"/>
      <c r="O218" s="125"/>
      <c r="P218" s="125"/>
      <c r="Q218" s="125"/>
      <c r="R218" s="125"/>
      <c r="S218" s="125"/>
      <c r="T218" s="125"/>
      <c r="U218" s="125"/>
      <c r="V218" s="125"/>
      <c r="W218" s="125"/>
      <c r="X218" s="125"/>
      <c r="Y218" s="125"/>
      <c r="Z218" s="125"/>
      <c r="AA218" s="125"/>
      <c r="AB218" s="4"/>
    </row>
    <row r="219" spans="1:28" s="10" customFormat="1" ht="18" customHeight="1" x14ac:dyDescent="0.15">
      <c r="A219" s="4"/>
      <c r="B219" s="687"/>
      <c r="C219" s="690"/>
      <c r="D219" s="675"/>
      <c r="E219" s="701" t="s">
        <v>856</v>
      </c>
      <c r="F219" s="574" t="s">
        <v>222</v>
      </c>
      <c r="G219" s="50">
        <v>15</v>
      </c>
      <c r="H219" s="125"/>
      <c r="I219" s="125"/>
      <c r="J219" s="125"/>
      <c r="K219" s="125"/>
      <c r="L219" s="125"/>
      <c r="M219" s="125"/>
      <c r="N219" s="125"/>
      <c r="O219" s="125"/>
      <c r="P219" s="125"/>
      <c r="Q219" s="125"/>
      <c r="R219" s="125"/>
      <c r="S219" s="125"/>
      <c r="T219" s="125"/>
      <c r="U219" s="125"/>
      <c r="V219" s="125"/>
      <c r="W219" s="125"/>
      <c r="X219" s="125"/>
      <c r="Y219" s="125"/>
      <c r="Z219" s="125"/>
      <c r="AA219" s="125"/>
      <c r="AB219" s="4"/>
    </row>
    <row r="220" spans="1:28" s="10" customFormat="1" ht="18" customHeight="1" x14ac:dyDescent="0.15">
      <c r="A220" s="4"/>
      <c r="B220" s="687"/>
      <c r="C220" s="690"/>
      <c r="D220" s="675"/>
      <c r="E220" s="702"/>
      <c r="F220" s="574" t="s">
        <v>223</v>
      </c>
      <c r="G220" s="50">
        <v>15</v>
      </c>
      <c r="H220" s="125"/>
      <c r="I220" s="125"/>
      <c r="J220" s="125"/>
      <c r="K220" s="125"/>
      <c r="L220" s="125"/>
      <c r="M220" s="125"/>
      <c r="N220" s="125"/>
      <c r="O220" s="125"/>
      <c r="P220" s="125"/>
      <c r="Q220" s="125"/>
      <c r="R220" s="125"/>
      <c r="S220" s="125"/>
      <c r="T220" s="125"/>
      <c r="U220" s="125"/>
      <c r="V220" s="125"/>
      <c r="W220" s="125"/>
      <c r="X220" s="125"/>
      <c r="Y220" s="125"/>
      <c r="Z220" s="125"/>
      <c r="AA220" s="125"/>
      <c r="AB220" s="4"/>
    </row>
    <row r="221" spans="1:28" s="10" customFormat="1" ht="18" customHeight="1" x14ac:dyDescent="0.15">
      <c r="A221" s="4"/>
      <c r="B221" s="687"/>
      <c r="C221" s="690"/>
      <c r="D221" s="675"/>
      <c r="E221" s="702"/>
      <c r="F221" s="574" t="s">
        <v>224</v>
      </c>
      <c r="G221" s="50">
        <v>15</v>
      </c>
      <c r="H221" s="125"/>
      <c r="I221" s="125"/>
      <c r="J221" s="125"/>
      <c r="K221" s="125"/>
      <c r="L221" s="125"/>
      <c r="M221" s="125"/>
      <c r="N221" s="125"/>
      <c r="O221" s="125"/>
      <c r="P221" s="125"/>
      <c r="Q221" s="125"/>
      <c r="R221" s="125"/>
      <c r="S221" s="125"/>
      <c r="T221" s="125"/>
      <c r="U221" s="125"/>
      <c r="V221" s="125"/>
      <c r="W221" s="125"/>
      <c r="X221" s="125"/>
      <c r="Y221" s="125"/>
      <c r="Z221" s="125"/>
      <c r="AA221" s="125"/>
      <c r="AB221" s="4"/>
    </row>
    <row r="222" spans="1:28" s="10" customFormat="1" ht="18" customHeight="1" x14ac:dyDescent="0.15">
      <c r="A222" s="4"/>
      <c r="B222" s="687"/>
      <c r="C222" s="690"/>
      <c r="D222" s="675"/>
      <c r="E222" s="702"/>
      <c r="F222" s="574" t="s">
        <v>225</v>
      </c>
      <c r="G222" s="50">
        <v>15</v>
      </c>
      <c r="H222" s="125"/>
      <c r="I222" s="125"/>
      <c r="J222" s="125"/>
      <c r="K222" s="125"/>
      <c r="L222" s="125"/>
      <c r="M222" s="125"/>
      <c r="N222" s="125"/>
      <c r="O222" s="125"/>
      <c r="P222" s="125"/>
      <c r="Q222" s="125"/>
      <c r="R222" s="125"/>
      <c r="S222" s="125"/>
      <c r="T222" s="125"/>
      <c r="U222" s="125"/>
      <c r="V222" s="125"/>
      <c r="W222" s="125"/>
      <c r="X222" s="125"/>
      <c r="Y222" s="125"/>
      <c r="Z222" s="125"/>
      <c r="AA222" s="125"/>
      <c r="AB222" s="4"/>
    </row>
    <row r="223" spans="1:28" s="10" customFormat="1" ht="18" customHeight="1" x14ac:dyDescent="0.15">
      <c r="A223" s="4"/>
      <c r="B223" s="687"/>
      <c r="C223" s="690"/>
      <c r="D223" s="675"/>
      <c r="E223" s="702"/>
      <c r="F223" s="574" t="s">
        <v>226</v>
      </c>
      <c r="G223" s="50">
        <v>15</v>
      </c>
      <c r="H223" s="125"/>
      <c r="I223" s="125"/>
      <c r="J223" s="125"/>
      <c r="K223" s="125"/>
      <c r="L223" s="125"/>
      <c r="M223" s="125"/>
      <c r="N223" s="125"/>
      <c r="O223" s="125"/>
      <c r="P223" s="125"/>
      <c r="Q223" s="125"/>
      <c r="R223" s="125"/>
      <c r="S223" s="125"/>
      <c r="T223" s="125"/>
      <c r="U223" s="125"/>
      <c r="V223" s="125"/>
      <c r="W223" s="125"/>
      <c r="X223" s="125"/>
      <c r="Y223" s="125"/>
      <c r="Z223" s="125"/>
      <c r="AA223" s="125"/>
      <c r="AB223" s="4"/>
    </row>
    <row r="224" spans="1:28" s="10" customFormat="1" ht="18" customHeight="1" x14ac:dyDescent="0.15">
      <c r="A224" s="4"/>
      <c r="B224" s="687"/>
      <c r="C224" s="690"/>
      <c r="D224" s="675"/>
      <c r="E224" s="702"/>
      <c r="F224" s="574" t="s">
        <v>227</v>
      </c>
      <c r="G224" s="50">
        <v>15</v>
      </c>
      <c r="H224" s="125"/>
      <c r="I224" s="125"/>
      <c r="J224" s="125"/>
      <c r="K224" s="125"/>
      <c r="L224" s="125"/>
      <c r="M224" s="125"/>
      <c r="N224" s="125"/>
      <c r="O224" s="125"/>
      <c r="P224" s="125"/>
      <c r="Q224" s="125"/>
      <c r="R224" s="125"/>
      <c r="S224" s="125"/>
      <c r="T224" s="125"/>
      <c r="U224" s="125"/>
      <c r="V224" s="125"/>
      <c r="W224" s="125"/>
      <c r="X224" s="125"/>
      <c r="Y224" s="125"/>
      <c r="Z224" s="125"/>
      <c r="AA224" s="125"/>
      <c r="AB224" s="4"/>
    </row>
    <row r="225" spans="1:28" s="10" customFormat="1" ht="18" customHeight="1" x14ac:dyDescent="0.4">
      <c r="A225" s="4"/>
      <c r="B225" s="687"/>
      <c r="C225" s="690"/>
      <c r="D225" s="675"/>
      <c r="E225" s="701" t="s">
        <v>857</v>
      </c>
      <c r="F225" s="577" t="s">
        <v>858</v>
      </c>
      <c r="G225" s="50">
        <v>19</v>
      </c>
      <c r="H225" s="125"/>
      <c r="I225" s="125"/>
      <c r="J225" s="125"/>
      <c r="K225" s="125"/>
      <c r="L225" s="125"/>
      <c r="M225" s="125"/>
      <c r="N225" s="125"/>
      <c r="O225" s="125"/>
      <c r="P225" s="125"/>
      <c r="Q225" s="125"/>
      <c r="R225" s="125"/>
      <c r="S225" s="125"/>
      <c r="T225" s="125"/>
      <c r="U225" s="125"/>
      <c r="V225" s="125"/>
      <c r="W225" s="125"/>
      <c r="X225" s="125"/>
      <c r="Y225" s="125"/>
      <c r="Z225" s="125"/>
      <c r="AA225" s="125"/>
      <c r="AB225" s="4"/>
    </row>
    <row r="226" spans="1:28" s="10" customFormat="1" ht="18" customHeight="1" x14ac:dyDescent="0.4">
      <c r="A226" s="4"/>
      <c r="B226" s="687"/>
      <c r="C226" s="690"/>
      <c r="D226" s="675"/>
      <c r="E226" s="701"/>
      <c r="F226" s="577" t="s">
        <v>859</v>
      </c>
      <c r="G226" s="50">
        <v>19</v>
      </c>
      <c r="H226" s="125"/>
      <c r="I226" s="125"/>
      <c r="J226" s="125"/>
      <c r="K226" s="125"/>
      <c r="L226" s="125"/>
      <c r="M226" s="125"/>
      <c r="N226" s="125"/>
      <c r="O226" s="125"/>
      <c r="P226" s="125"/>
      <c r="Q226" s="125"/>
      <c r="R226" s="125"/>
      <c r="S226" s="125"/>
      <c r="T226" s="125"/>
      <c r="U226" s="125"/>
      <c r="V226" s="125"/>
      <c r="W226" s="125"/>
      <c r="X226" s="125"/>
      <c r="Y226" s="125"/>
      <c r="Z226" s="125"/>
      <c r="AA226" s="125"/>
      <c r="AB226" s="4"/>
    </row>
    <row r="227" spans="1:28" s="10" customFormat="1" ht="18" customHeight="1" x14ac:dyDescent="0.4">
      <c r="A227" s="4"/>
      <c r="B227" s="687"/>
      <c r="C227" s="690"/>
      <c r="D227" s="675"/>
      <c r="E227" s="701"/>
      <c r="F227" s="577" t="s">
        <v>860</v>
      </c>
      <c r="G227" s="50">
        <v>19</v>
      </c>
      <c r="H227" s="125"/>
      <c r="I227" s="125"/>
      <c r="J227" s="125"/>
      <c r="K227" s="125"/>
      <c r="L227" s="125"/>
      <c r="M227" s="125"/>
      <c r="N227" s="125"/>
      <c r="O227" s="125"/>
      <c r="P227" s="125"/>
      <c r="Q227" s="125"/>
      <c r="R227" s="125"/>
      <c r="S227" s="125"/>
      <c r="T227" s="125"/>
      <c r="U227" s="125"/>
      <c r="V227" s="125"/>
      <c r="W227" s="125"/>
      <c r="X227" s="125"/>
      <c r="Y227" s="125"/>
      <c r="Z227" s="125"/>
      <c r="AA227" s="125"/>
      <c r="AB227" s="4"/>
    </row>
    <row r="228" spans="1:28" s="10" customFormat="1" ht="18" customHeight="1" x14ac:dyDescent="0.4">
      <c r="A228" s="4"/>
      <c r="B228" s="687"/>
      <c r="C228" s="690"/>
      <c r="D228" s="675"/>
      <c r="E228" s="701"/>
      <c r="F228" s="577" t="s">
        <v>861</v>
      </c>
      <c r="G228" s="50">
        <v>19</v>
      </c>
      <c r="H228" s="125"/>
      <c r="I228" s="125"/>
      <c r="J228" s="125"/>
      <c r="K228" s="125"/>
      <c r="L228" s="125"/>
      <c r="M228" s="125"/>
      <c r="N228" s="125"/>
      <c r="O228" s="125"/>
      <c r="P228" s="125"/>
      <c r="Q228" s="125"/>
      <c r="R228" s="125"/>
      <c r="S228" s="125"/>
      <c r="T228" s="125"/>
      <c r="U228" s="125"/>
      <c r="V228" s="125"/>
      <c r="W228" s="125"/>
      <c r="X228" s="125"/>
      <c r="Y228" s="125"/>
      <c r="Z228" s="125"/>
      <c r="AA228" s="125"/>
      <c r="AB228" s="4"/>
    </row>
    <row r="229" spans="1:28" s="10" customFormat="1" ht="18" customHeight="1" x14ac:dyDescent="0.4">
      <c r="A229" s="4"/>
      <c r="B229" s="687"/>
      <c r="C229" s="690"/>
      <c r="D229" s="675"/>
      <c r="E229" s="701"/>
      <c r="F229" s="577" t="s">
        <v>862</v>
      </c>
      <c r="G229" s="50">
        <v>19</v>
      </c>
      <c r="H229" s="125"/>
      <c r="I229" s="125"/>
      <c r="J229" s="125"/>
      <c r="K229" s="125"/>
      <c r="L229" s="125"/>
      <c r="M229" s="125"/>
      <c r="N229" s="125"/>
      <c r="O229" s="125"/>
      <c r="P229" s="125"/>
      <c r="Q229" s="125"/>
      <c r="R229" s="125"/>
      <c r="S229" s="125"/>
      <c r="T229" s="125"/>
      <c r="U229" s="125"/>
      <c r="V229" s="125"/>
      <c r="W229" s="125"/>
      <c r="X229" s="125"/>
      <c r="Y229" s="125"/>
      <c r="Z229" s="125"/>
      <c r="AA229" s="125"/>
      <c r="AB229" s="4"/>
    </row>
    <row r="230" spans="1:28" s="10" customFormat="1" ht="18" customHeight="1" x14ac:dyDescent="0.4">
      <c r="A230" s="4"/>
      <c r="B230" s="687"/>
      <c r="C230" s="690"/>
      <c r="D230" s="675"/>
      <c r="E230" s="701"/>
      <c r="F230" s="577" t="s">
        <v>863</v>
      </c>
      <c r="G230" s="50">
        <v>19</v>
      </c>
      <c r="H230" s="125"/>
      <c r="I230" s="125"/>
      <c r="J230" s="125"/>
      <c r="K230" s="125"/>
      <c r="L230" s="125"/>
      <c r="M230" s="125"/>
      <c r="N230" s="125"/>
      <c r="O230" s="125"/>
      <c r="P230" s="125"/>
      <c r="Q230" s="125"/>
      <c r="R230" s="125"/>
      <c r="S230" s="125"/>
      <c r="T230" s="125"/>
      <c r="U230" s="125"/>
      <c r="V230" s="125"/>
      <c r="W230" s="125"/>
      <c r="X230" s="125"/>
      <c r="Y230" s="125"/>
      <c r="Z230" s="125"/>
      <c r="AA230" s="125"/>
      <c r="AB230" s="4"/>
    </row>
    <row r="231" spans="1:28" s="10" customFormat="1" ht="18" customHeight="1" x14ac:dyDescent="0.4">
      <c r="A231" s="4"/>
      <c r="B231" s="687"/>
      <c r="C231" s="690"/>
      <c r="D231" s="675"/>
      <c r="E231" s="701"/>
      <c r="F231" s="577" t="s">
        <v>864</v>
      </c>
      <c r="G231" s="50">
        <v>19</v>
      </c>
      <c r="H231" s="125"/>
      <c r="I231" s="125"/>
      <c r="J231" s="125"/>
      <c r="K231" s="125"/>
      <c r="L231" s="125"/>
      <c r="M231" s="125"/>
      <c r="N231" s="125"/>
      <c r="O231" s="125"/>
      <c r="P231" s="125"/>
      <c r="Q231" s="125"/>
      <c r="R231" s="125"/>
      <c r="S231" s="125"/>
      <c r="T231" s="125"/>
      <c r="U231" s="125"/>
      <c r="V231" s="125"/>
      <c r="W231" s="125"/>
      <c r="X231" s="125"/>
      <c r="Y231" s="125"/>
      <c r="Z231" s="125"/>
      <c r="AA231" s="125"/>
      <c r="AB231" s="4"/>
    </row>
    <row r="232" spans="1:28" s="10" customFormat="1" ht="18" customHeight="1" x14ac:dyDescent="0.4">
      <c r="A232" s="4"/>
      <c r="B232" s="687"/>
      <c r="C232" s="690"/>
      <c r="D232" s="675"/>
      <c r="E232" s="701"/>
      <c r="F232" s="577" t="s">
        <v>865</v>
      </c>
      <c r="G232" s="50">
        <v>19</v>
      </c>
      <c r="H232" s="125"/>
      <c r="I232" s="125"/>
      <c r="J232" s="125"/>
      <c r="K232" s="125"/>
      <c r="L232" s="125"/>
      <c r="M232" s="125"/>
      <c r="N232" s="125"/>
      <c r="O232" s="125"/>
      <c r="P232" s="125"/>
      <c r="Q232" s="125"/>
      <c r="R232" s="125"/>
      <c r="S232" s="125"/>
      <c r="T232" s="125"/>
      <c r="U232" s="125"/>
      <c r="V232" s="125"/>
      <c r="W232" s="125"/>
      <c r="X232" s="125"/>
      <c r="Y232" s="125"/>
      <c r="Z232" s="125"/>
      <c r="AA232" s="125"/>
      <c r="AB232" s="4"/>
    </row>
    <row r="233" spans="1:28" s="10" customFormat="1" ht="18" customHeight="1" x14ac:dyDescent="0.4">
      <c r="A233" s="4"/>
      <c r="B233" s="687"/>
      <c r="C233" s="690"/>
      <c r="D233" s="675"/>
      <c r="E233" s="701"/>
      <c r="F233" s="577" t="s">
        <v>866</v>
      </c>
      <c r="G233" s="50">
        <v>19</v>
      </c>
      <c r="H233" s="125"/>
      <c r="I233" s="125"/>
      <c r="J233" s="125"/>
      <c r="K233" s="125"/>
      <c r="L233" s="125"/>
      <c r="M233" s="125"/>
      <c r="N233" s="125"/>
      <c r="O233" s="125"/>
      <c r="P233" s="125"/>
      <c r="Q233" s="125"/>
      <c r="R233" s="125"/>
      <c r="S233" s="125"/>
      <c r="T233" s="125"/>
      <c r="U233" s="125"/>
      <c r="V233" s="125"/>
      <c r="W233" s="125"/>
      <c r="X233" s="125"/>
      <c r="Y233" s="125"/>
      <c r="Z233" s="125"/>
      <c r="AA233" s="125"/>
      <c r="AB233" s="4"/>
    </row>
    <row r="234" spans="1:28" s="10" customFormat="1" ht="18" customHeight="1" x14ac:dyDescent="0.4">
      <c r="A234" s="4"/>
      <c r="B234" s="687"/>
      <c r="C234" s="690"/>
      <c r="D234" s="675"/>
      <c r="E234" s="701"/>
      <c r="F234" s="577" t="s">
        <v>867</v>
      </c>
      <c r="G234" s="50">
        <v>19</v>
      </c>
      <c r="H234" s="125"/>
      <c r="I234" s="125"/>
      <c r="J234" s="125"/>
      <c r="K234" s="125"/>
      <c r="L234" s="125"/>
      <c r="M234" s="125"/>
      <c r="N234" s="125"/>
      <c r="O234" s="125"/>
      <c r="P234" s="125"/>
      <c r="Q234" s="125"/>
      <c r="R234" s="125"/>
      <c r="S234" s="125"/>
      <c r="T234" s="125"/>
      <c r="U234" s="125"/>
      <c r="V234" s="125"/>
      <c r="W234" s="125"/>
      <c r="X234" s="125"/>
      <c r="Y234" s="125"/>
      <c r="Z234" s="125"/>
      <c r="AA234" s="125"/>
      <c r="AB234" s="4"/>
    </row>
    <row r="235" spans="1:28" s="10" customFormat="1" ht="18" customHeight="1" x14ac:dyDescent="0.4">
      <c r="A235" s="4"/>
      <c r="B235" s="687"/>
      <c r="C235" s="690"/>
      <c r="D235" s="675"/>
      <c r="E235" s="701"/>
      <c r="F235" s="577" t="s">
        <v>868</v>
      </c>
      <c r="G235" s="50">
        <v>19</v>
      </c>
      <c r="H235" s="125"/>
      <c r="I235" s="125"/>
      <c r="J235" s="125"/>
      <c r="K235" s="125"/>
      <c r="L235" s="125"/>
      <c r="M235" s="125"/>
      <c r="N235" s="125"/>
      <c r="O235" s="125"/>
      <c r="P235" s="125"/>
      <c r="Q235" s="125"/>
      <c r="R235" s="125"/>
      <c r="S235" s="125"/>
      <c r="T235" s="125"/>
      <c r="U235" s="125"/>
      <c r="V235" s="125"/>
      <c r="W235" s="125"/>
      <c r="X235" s="125"/>
      <c r="Y235" s="125"/>
      <c r="Z235" s="125"/>
      <c r="AA235" s="125"/>
      <c r="AB235" s="4"/>
    </row>
    <row r="236" spans="1:28" s="10" customFormat="1" ht="18" customHeight="1" x14ac:dyDescent="0.4">
      <c r="A236" s="4"/>
      <c r="B236" s="687"/>
      <c r="C236" s="690"/>
      <c r="D236" s="675"/>
      <c r="E236" s="701"/>
      <c r="F236" s="577" t="s">
        <v>869</v>
      </c>
      <c r="G236" s="50">
        <v>19</v>
      </c>
      <c r="H236" s="125"/>
      <c r="I236" s="125"/>
      <c r="J236" s="125"/>
      <c r="K236" s="125"/>
      <c r="L236" s="125"/>
      <c r="M236" s="125"/>
      <c r="N236" s="125"/>
      <c r="O236" s="125"/>
      <c r="P236" s="125"/>
      <c r="Q236" s="125"/>
      <c r="R236" s="125"/>
      <c r="S236" s="125"/>
      <c r="T236" s="125"/>
      <c r="U236" s="125"/>
      <c r="V236" s="125"/>
      <c r="W236" s="125"/>
      <c r="X236" s="125"/>
      <c r="Y236" s="125"/>
      <c r="Z236" s="125"/>
      <c r="AA236" s="125"/>
      <c r="AB236" s="4"/>
    </row>
    <row r="237" spans="1:28" s="10" customFormat="1" ht="18" customHeight="1" x14ac:dyDescent="0.4">
      <c r="A237" s="4"/>
      <c r="B237" s="687"/>
      <c r="C237" s="690"/>
      <c r="D237" s="675"/>
      <c r="E237" s="701"/>
      <c r="F237" s="577" t="s">
        <v>870</v>
      </c>
      <c r="G237" s="50">
        <v>19</v>
      </c>
      <c r="H237" s="125"/>
      <c r="I237" s="125"/>
      <c r="J237" s="125"/>
      <c r="K237" s="125"/>
      <c r="L237" s="125"/>
      <c r="M237" s="125"/>
      <c r="N237" s="125"/>
      <c r="O237" s="125"/>
      <c r="P237" s="125"/>
      <c r="Q237" s="125"/>
      <c r="R237" s="125"/>
      <c r="S237" s="125"/>
      <c r="T237" s="125"/>
      <c r="U237" s="125"/>
      <c r="V237" s="125"/>
      <c r="W237" s="125"/>
      <c r="X237" s="125"/>
      <c r="Y237" s="125"/>
      <c r="Z237" s="125"/>
      <c r="AA237" s="125"/>
      <c r="AB237" s="4"/>
    </row>
    <row r="238" spans="1:28" s="10" customFormat="1" ht="18" customHeight="1" x14ac:dyDescent="0.4">
      <c r="A238" s="4"/>
      <c r="B238" s="687"/>
      <c r="C238" s="690"/>
      <c r="D238" s="675"/>
      <c r="E238" s="701"/>
      <c r="F238" s="577" t="s">
        <v>871</v>
      </c>
      <c r="G238" s="50">
        <v>19</v>
      </c>
      <c r="H238" s="125"/>
      <c r="I238" s="125"/>
      <c r="J238" s="125"/>
      <c r="K238" s="125"/>
      <c r="L238" s="125"/>
      <c r="M238" s="125"/>
      <c r="N238" s="125"/>
      <c r="O238" s="125"/>
      <c r="P238" s="125"/>
      <c r="Q238" s="125"/>
      <c r="R238" s="125"/>
      <c r="S238" s="125"/>
      <c r="T238" s="125"/>
      <c r="U238" s="125"/>
      <c r="V238" s="125"/>
      <c r="W238" s="125"/>
      <c r="X238" s="125"/>
      <c r="Y238" s="125"/>
      <c r="Z238" s="125"/>
      <c r="AA238" s="125"/>
      <c r="AB238" s="4"/>
    </row>
    <row r="239" spans="1:28" s="10" customFormat="1" ht="18" customHeight="1" x14ac:dyDescent="0.4">
      <c r="A239" s="4"/>
      <c r="B239" s="687"/>
      <c r="C239" s="690"/>
      <c r="D239" s="675"/>
      <c r="E239" s="701"/>
      <c r="F239" s="577" t="s">
        <v>872</v>
      </c>
      <c r="G239" s="50">
        <v>19</v>
      </c>
      <c r="H239" s="125"/>
      <c r="I239" s="125"/>
      <c r="J239" s="125"/>
      <c r="K239" s="125"/>
      <c r="L239" s="125"/>
      <c r="M239" s="125"/>
      <c r="N239" s="125"/>
      <c r="O239" s="125"/>
      <c r="P239" s="125"/>
      <c r="Q239" s="125"/>
      <c r="R239" s="125"/>
      <c r="S239" s="125"/>
      <c r="T239" s="125"/>
      <c r="U239" s="125"/>
      <c r="V239" s="125"/>
      <c r="W239" s="125"/>
      <c r="X239" s="125"/>
      <c r="Y239" s="125"/>
      <c r="Z239" s="125"/>
      <c r="AA239" s="125"/>
      <c r="AB239" s="4"/>
    </row>
    <row r="240" spans="1:28" s="10" customFormat="1" ht="18" customHeight="1" x14ac:dyDescent="0.4">
      <c r="A240" s="4"/>
      <c r="B240" s="687"/>
      <c r="C240" s="690"/>
      <c r="D240" s="675"/>
      <c r="E240" s="701"/>
      <c r="F240" s="577" t="s">
        <v>873</v>
      </c>
      <c r="G240" s="50">
        <v>19</v>
      </c>
      <c r="H240" s="125"/>
      <c r="I240" s="125"/>
      <c r="J240" s="125"/>
      <c r="K240" s="125"/>
      <c r="L240" s="125"/>
      <c r="M240" s="125"/>
      <c r="N240" s="125"/>
      <c r="O240" s="125"/>
      <c r="P240" s="125"/>
      <c r="Q240" s="125"/>
      <c r="R240" s="125"/>
      <c r="S240" s="125"/>
      <c r="T240" s="125"/>
      <c r="U240" s="125"/>
      <c r="V240" s="125"/>
      <c r="W240" s="125"/>
      <c r="X240" s="125"/>
      <c r="Y240" s="125"/>
      <c r="Z240" s="125"/>
      <c r="AA240" s="125"/>
      <c r="AB240" s="4"/>
    </row>
    <row r="241" spans="1:28" s="10" customFormat="1" ht="18" customHeight="1" x14ac:dyDescent="0.4">
      <c r="A241" s="4"/>
      <c r="B241" s="687"/>
      <c r="C241" s="690"/>
      <c r="D241" s="675"/>
      <c r="E241" s="701"/>
      <c r="F241" s="577" t="s">
        <v>228</v>
      </c>
      <c r="G241" s="50">
        <v>19</v>
      </c>
      <c r="H241" s="125"/>
      <c r="I241" s="125"/>
      <c r="J241" s="125"/>
      <c r="K241" s="125"/>
      <c r="L241" s="125"/>
      <c r="M241" s="125"/>
      <c r="N241" s="125"/>
      <c r="O241" s="125"/>
      <c r="P241" s="125"/>
      <c r="Q241" s="125"/>
      <c r="R241" s="125"/>
      <c r="S241" s="125"/>
      <c r="T241" s="125"/>
      <c r="U241" s="125"/>
      <c r="V241" s="125"/>
      <c r="W241" s="125"/>
      <c r="X241" s="125"/>
      <c r="Y241" s="125"/>
      <c r="Z241" s="125"/>
      <c r="AA241" s="125"/>
      <c r="AB241" s="4"/>
    </row>
    <row r="242" spans="1:28" s="10" customFormat="1" ht="18" customHeight="1" x14ac:dyDescent="0.4">
      <c r="A242" s="4"/>
      <c r="B242" s="687"/>
      <c r="C242" s="690"/>
      <c r="D242" s="675"/>
      <c r="E242" s="701"/>
      <c r="F242" s="577" t="s">
        <v>229</v>
      </c>
      <c r="G242" s="50">
        <v>19</v>
      </c>
      <c r="H242" s="125"/>
      <c r="I242" s="125"/>
      <c r="J242" s="125"/>
      <c r="K242" s="125"/>
      <c r="L242" s="125"/>
      <c r="M242" s="125"/>
      <c r="N242" s="125"/>
      <c r="O242" s="125"/>
      <c r="P242" s="125"/>
      <c r="Q242" s="125"/>
      <c r="R242" s="125"/>
      <c r="S242" s="125"/>
      <c r="T242" s="125"/>
      <c r="U242" s="125"/>
      <c r="V242" s="125"/>
      <c r="W242" s="125"/>
      <c r="X242" s="125"/>
      <c r="Y242" s="125"/>
      <c r="Z242" s="125"/>
      <c r="AA242" s="125"/>
      <c r="AB242" s="4"/>
    </row>
    <row r="243" spans="1:28" s="10" customFormat="1" ht="18" customHeight="1" x14ac:dyDescent="0.4">
      <c r="A243" s="4"/>
      <c r="B243" s="687"/>
      <c r="C243" s="690"/>
      <c r="D243" s="675"/>
      <c r="E243" s="702"/>
      <c r="F243" s="578" t="s">
        <v>874</v>
      </c>
      <c r="G243" s="50">
        <v>19</v>
      </c>
      <c r="H243" s="125"/>
      <c r="I243" s="125"/>
      <c r="J243" s="125"/>
      <c r="K243" s="125"/>
      <c r="L243" s="125"/>
      <c r="M243" s="125"/>
      <c r="N243" s="125"/>
      <c r="O243" s="125"/>
      <c r="P243" s="125"/>
      <c r="Q243" s="125"/>
      <c r="R243" s="125"/>
      <c r="S243" s="125"/>
      <c r="T243" s="125"/>
      <c r="U243" s="125"/>
      <c r="V243" s="125"/>
      <c r="W243" s="125"/>
      <c r="X243" s="125"/>
      <c r="Y243" s="125"/>
      <c r="Z243" s="125"/>
      <c r="AA243" s="125"/>
      <c r="AB243" s="4"/>
    </row>
    <row r="244" spans="1:28" s="10" customFormat="1" ht="18" customHeight="1" x14ac:dyDescent="0.4">
      <c r="A244" s="4"/>
      <c r="B244" s="687"/>
      <c r="C244" s="690"/>
      <c r="D244" s="675"/>
      <c r="E244" s="702"/>
      <c r="F244" s="578" t="s">
        <v>875</v>
      </c>
      <c r="G244" s="50">
        <v>19</v>
      </c>
      <c r="H244" s="125"/>
      <c r="I244" s="125"/>
      <c r="J244" s="125"/>
      <c r="K244" s="125"/>
      <c r="L244" s="125"/>
      <c r="M244" s="125"/>
      <c r="N244" s="125"/>
      <c r="O244" s="125"/>
      <c r="P244" s="125"/>
      <c r="Q244" s="125"/>
      <c r="R244" s="125"/>
      <c r="S244" s="125"/>
      <c r="T244" s="125"/>
      <c r="U244" s="125"/>
      <c r="V244" s="125"/>
      <c r="W244" s="125"/>
      <c r="X244" s="125"/>
      <c r="Y244" s="125"/>
      <c r="Z244" s="125"/>
      <c r="AA244" s="125"/>
      <c r="AB244" s="4"/>
    </row>
    <row r="245" spans="1:28" s="10" customFormat="1" ht="18" customHeight="1" x14ac:dyDescent="0.4">
      <c r="A245" s="4"/>
      <c r="B245" s="687"/>
      <c r="C245" s="690"/>
      <c r="D245" s="675"/>
      <c r="E245" s="702"/>
      <c r="F245" s="578" t="s">
        <v>876</v>
      </c>
      <c r="G245" s="50">
        <v>19</v>
      </c>
      <c r="H245" s="125"/>
      <c r="I245" s="125"/>
      <c r="J245" s="125"/>
      <c r="K245" s="125"/>
      <c r="L245" s="125"/>
      <c r="M245" s="125"/>
      <c r="N245" s="125"/>
      <c r="O245" s="125"/>
      <c r="P245" s="125"/>
      <c r="Q245" s="125"/>
      <c r="R245" s="125"/>
      <c r="S245" s="125"/>
      <c r="T245" s="125"/>
      <c r="U245" s="125"/>
      <c r="V245" s="125"/>
      <c r="W245" s="125"/>
      <c r="X245" s="125"/>
      <c r="Y245" s="125"/>
      <c r="Z245" s="125"/>
      <c r="AA245" s="125"/>
      <c r="AB245" s="4"/>
    </row>
    <row r="246" spans="1:28" s="10" customFormat="1" ht="18" customHeight="1" x14ac:dyDescent="0.4">
      <c r="A246" s="4"/>
      <c r="B246" s="687"/>
      <c r="C246" s="690"/>
      <c r="D246" s="675"/>
      <c r="E246" s="702"/>
      <c r="F246" s="578" t="s">
        <v>877</v>
      </c>
      <c r="G246" s="50">
        <v>19</v>
      </c>
      <c r="H246" s="125"/>
      <c r="I246" s="125"/>
      <c r="J246" s="125"/>
      <c r="K246" s="125"/>
      <c r="L246" s="125"/>
      <c r="M246" s="125"/>
      <c r="N246" s="125"/>
      <c r="O246" s="125"/>
      <c r="P246" s="125"/>
      <c r="Q246" s="125"/>
      <c r="R246" s="125"/>
      <c r="S246" s="125"/>
      <c r="T246" s="125"/>
      <c r="U246" s="125"/>
      <c r="V246" s="125"/>
      <c r="W246" s="125"/>
      <c r="X246" s="125"/>
      <c r="Y246" s="125"/>
      <c r="Z246" s="125"/>
      <c r="AA246" s="125"/>
      <c r="AB246" s="4"/>
    </row>
    <row r="247" spans="1:28" s="10" customFormat="1" ht="18" customHeight="1" x14ac:dyDescent="0.4">
      <c r="A247" s="4"/>
      <c r="B247" s="687"/>
      <c r="C247" s="690"/>
      <c r="D247" s="675"/>
      <c r="E247" s="701" t="s">
        <v>230</v>
      </c>
      <c r="F247" s="577" t="s">
        <v>231</v>
      </c>
      <c r="G247" s="50">
        <v>10</v>
      </c>
      <c r="H247" s="125"/>
      <c r="I247" s="125"/>
      <c r="J247" s="125"/>
      <c r="K247" s="125"/>
      <c r="L247" s="125"/>
      <c r="M247" s="125"/>
      <c r="N247" s="125"/>
      <c r="O247" s="125"/>
      <c r="P247" s="125"/>
      <c r="Q247" s="125"/>
      <c r="R247" s="125"/>
      <c r="S247" s="125"/>
      <c r="T247" s="125"/>
      <c r="U247" s="125"/>
      <c r="V247" s="125"/>
      <c r="W247" s="125"/>
      <c r="X247" s="125"/>
      <c r="Y247" s="125"/>
      <c r="Z247" s="125"/>
      <c r="AA247" s="125"/>
      <c r="AB247" s="4"/>
    </row>
    <row r="248" spans="1:28" s="10" customFormat="1" ht="18" customHeight="1" x14ac:dyDescent="0.4">
      <c r="A248" s="4"/>
      <c r="B248" s="687"/>
      <c r="C248" s="690"/>
      <c r="D248" s="675"/>
      <c r="E248" s="701"/>
      <c r="F248" s="577" t="s">
        <v>232</v>
      </c>
      <c r="G248" s="50">
        <v>10</v>
      </c>
      <c r="H248" s="125"/>
      <c r="I248" s="125"/>
      <c r="J248" s="125"/>
      <c r="K248" s="125"/>
      <c r="L248" s="125"/>
      <c r="M248" s="125"/>
      <c r="N248" s="125"/>
      <c r="O248" s="125"/>
      <c r="P248" s="125"/>
      <c r="Q248" s="125"/>
      <c r="R248" s="125"/>
      <c r="S248" s="125"/>
      <c r="T248" s="125"/>
      <c r="U248" s="125"/>
      <c r="V248" s="125"/>
      <c r="W248" s="125"/>
      <c r="X248" s="125"/>
      <c r="Y248" s="125"/>
      <c r="Z248" s="125"/>
      <c r="AA248" s="125"/>
      <c r="AB248" s="4"/>
    </row>
    <row r="249" spans="1:28" s="10" customFormat="1" ht="18" customHeight="1" x14ac:dyDescent="0.4">
      <c r="A249" s="4"/>
      <c r="B249" s="687"/>
      <c r="C249" s="690"/>
      <c r="D249" s="675"/>
      <c r="E249" s="701"/>
      <c r="F249" s="577" t="s">
        <v>233</v>
      </c>
      <c r="G249" s="50">
        <v>10</v>
      </c>
      <c r="H249" s="125"/>
      <c r="I249" s="125"/>
      <c r="J249" s="125"/>
      <c r="K249" s="125"/>
      <c r="L249" s="125"/>
      <c r="M249" s="125"/>
      <c r="N249" s="125"/>
      <c r="O249" s="125"/>
      <c r="P249" s="125"/>
      <c r="Q249" s="125"/>
      <c r="R249" s="125"/>
      <c r="S249" s="125"/>
      <c r="T249" s="125"/>
      <c r="U249" s="125"/>
      <c r="V249" s="125"/>
      <c r="W249" s="125"/>
      <c r="X249" s="125"/>
      <c r="Y249" s="125"/>
      <c r="Z249" s="125"/>
      <c r="AA249" s="125"/>
      <c r="AB249" s="4"/>
    </row>
    <row r="250" spans="1:28" s="10" customFormat="1" ht="18" customHeight="1" x14ac:dyDescent="0.4">
      <c r="A250" s="4"/>
      <c r="B250" s="687"/>
      <c r="C250" s="690"/>
      <c r="D250" s="675"/>
      <c r="E250" s="701"/>
      <c r="F250" s="577" t="s">
        <v>234</v>
      </c>
      <c r="G250" s="50">
        <v>10</v>
      </c>
      <c r="H250" s="125"/>
      <c r="I250" s="125"/>
      <c r="J250" s="125"/>
      <c r="K250" s="125"/>
      <c r="L250" s="125"/>
      <c r="M250" s="125"/>
      <c r="N250" s="125"/>
      <c r="O250" s="125"/>
      <c r="P250" s="125"/>
      <c r="Q250" s="125"/>
      <c r="R250" s="125"/>
      <c r="S250" s="125"/>
      <c r="T250" s="125"/>
      <c r="U250" s="125"/>
      <c r="V250" s="125"/>
      <c r="W250" s="125"/>
      <c r="X250" s="125"/>
      <c r="Y250" s="125"/>
      <c r="Z250" s="125"/>
      <c r="AA250" s="125"/>
      <c r="AB250" s="4"/>
    </row>
    <row r="251" spans="1:28" s="10" customFormat="1" ht="18" customHeight="1" x14ac:dyDescent="0.4">
      <c r="A251" s="4"/>
      <c r="B251" s="687"/>
      <c r="C251" s="690"/>
      <c r="D251" s="675"/>
      <c r="E251" s="702"/>
      <c r="F251" s="577" t="s">
        <v>235</v>
      </c>
      <c r="G251" s="50">
        <v>10</v>
      </c>
      <c r="H251" s="125"/>
      <c r="I251" s="125"/>
      <c r="J251" s="125"/>
      <c r="K251" s="125"/>
      <c r="L251" s="125"/>
      <c r="M251" s="125"/>
      <c r="N251" s="125"/>
      <c r="O251" s="125"/>
      <c r="P251" s="125"/>
      <c r="Q251" s="125"/>
      <c r="R251" s="125"/>
      <c r="S251" s="125"/>
      <c r="T251" s="125"/>
      <c r="U251" s="125"/>
      <c r="V251" s="125"/>
      <c r="W251" s="125"/>
      <c r="X251" s="125"/>
      <c r="Y251" s="125"/>
      <c r="Z251" s="125"/>
      <c r="AA251" s="125"/>
      <c r="AB251" s="4"/>
    </row>
    <row r="252" spans="1:28" s="10" customFormat="1" ht="18" customHeight="1" x14ac:dyDescent="0.4">
      <c r="A252" s="4"/>
      <c r="B252" s="687"/>
      <c r="C252" s="690"/>
      <c r="D252" s="675"/>
      <c r="E252" s="702"/>
      <c r="F252" s="577" t="s">
        <v>236</v>
      </c>
      <c r="G252" s="50">
        <v>10</v>
      </c>
      <c r="H252" s="125"/>
      <c r="I252" s="125"/>
      <c r="J252" s="125"/>
      <c r="K252" s="125"/>
      <c r="L252" s="125"/>
      <c r="M252" s="125"/>
      <c r="N252" s="125"/>
      <c r="O252" s="125"/>
      <c r="P252" s="125"/>
      <c r="Q252" s="125"/>
      <c r="R252" s="125"/>
      <c r="S252" s="125"/>
      <c r="T252" s="125"/>
      <c r="U252" s="125"/>
      <c r="V252" s="125"/>
      <c r="W252" s="125"/>
      <c r="X252" s="125"/>
      <c r="Y252" s="125"/>
      <c r="Z252" s="125"/>
      <c r="AA252" s="125"/>
      <c r="AB252" s="4"/>
    </row>
    <row r="253" spans="1:28" s="10" customFormat="1" ht="18" customHeight="1" x14ac:dyDescent="0.4">
      <c r="A253" s="4"/>
      <c r="B253" s="687"/>
      <c r="C253" s="690"/>
      <c r="D253" s="675"/>
      <c r="E253" s="702"/>
      <c r="F253" s="577" t="s">
        <v>237</v>
      </c>
      <c r="G253" s="50">
        <v>10</v>
      </c>
      <c r="H253" s="125"/>
      <c r="I253" s="125"/>
      <c r="J253" s="125"/>
      <c r="K253" s="125"/>
      <c r="L253" s="125"/>
      <c r="M253" s="125"/>
      <c r="N253" s="125"/>
      <c r="O253" s="125"/>
      <c r="P253" s="125"/>
      <c r="Q253" s="125"/>
      <c r="R253" s="125"/>
      <c r="S253" s="125"/>
      <c r="T253" s="125"/>
      <c r="U253" s="125"/>
      <c r="V253" s="125"/>
      <c r="W253" s="125"/>
      <c r="X253" s="125"/>
      <c r="Y253" s="125"/>
      <c r="Z253" s="125"/>
      <c r="AA253" s="125"/>
      <c r="AB253" s="4"/>
    </row>
    <row r="254" spans="1:28" s="10" customFormat="1" ht="18" customHeight="1" x14ac:dyDescent="0.4">
      <c r="A254" s="4"/>
      <c r="B254" s="687"/>
      <c r="C254" s="690"/>
      <c r="D254" s="675"/>
      <c r="E254" s="702"/>
      <c r="F254" s="577" t="s">
        <v>238</v>
      </c>
      <c r="G254" s="50">
        <v>10</v>
      </c>
      <c r="H254" s="125"/>
      <c r="I254" s="125"/>
      <c r="J254" s="125"/>
      <c r="K254" s="125"/>
      <c r="L254" s="125"/>
      <c r="M254" s="125"/>
      <c r="N254" s="125"/>
      <c r="O254" s="125"/>
      <c r="P254" s="125"/>
      <c r="Q254" s="125"/>
      <c r="R254" s="125"/>
      <c r="S254" s="125"/>
      <c r="T254" s="125"/>
      <c r="U254" s="125"/>
      <c r="V254" s="125"/>
      <c r="W254" s="125"/>
      <c r="X254" s="125"/>
      <c r="Y254" s="125"/>
      <c r="Z254" s="125"/>
      <c r="AA254" s="125"/>
      <c r="AB254" s="4"/>
    </row>
    <row r="255" spans="1:28" s="10" customFormat="1" ht="18" customHeight="1" x14ac:dyDescent="0.4">
      <c r="A255" s="4"/>
      <c r="B255" s="687"/>
      <c r="C255" s="690"/>
      <c r="D255" s="675"/>
      <c r="E255" s="702"/>
      <c r="F255" s="577" t="s">
        <v>239</v>
      </c>
      <c r="G255" s="50">
        <v>10</v>
      </c>
      <c r="H255" s="125"/>
      <c r="I255" s="125"/>
      <c r="J255" s="125"/>
      <c r="K255" s="125"/>
      <c r="L255" s="125"/>
      <c r="M255" s="125"/>
      <c r="N255" s="125"/>
      <c r="O255" s="125"/>
      <c r="P255" s="125"/>
      <c r="Q255" s="125"/>
      <c r="R255" s="125"/>
      <c r="S255" s="125"/>
      <c r="T255" s="125"/>
      <c r="U255" s="125"/>
      <c r="V255" s="125"/>
      <c r="W255" s="125"/>
      <c r="X255" s="125"/>
      <c r="Y255" s="125"/>
      <c r="Z255" s="125"/>
      <c r="AA255" s="125"/>
      <c r="AB255" s="4"/>
    </row>
    <row r="256" spans="1:28" s="10" customFormat="1" ht="18" customHeight="1" x14ac:dyDescent="0.4">
      <c r="A256" s="4"/>
      <c r="B256" s="687"/>
      <c r="C256" s="690"/>
      <c r="D256" s="676"/>
      <c r="E256" s="702"/>
      <c r="F256" s="577" t="s">
        <v>240</v>
      </c>
      <c r="G256" s="50">
        <v>10</v>
      </c>
      <c r="H256" s="125"/>
      <c r="I256" s="125"/>
      <c r="J256" s="125"/>
      <c r="K256" s="125"/>
      <c r="L256" s="125"/>
      <c r="M256" s="125"/>
      <c r="N256" s="125"/>
      <c r="O256" s="125"/>
      <c r="P256" s="125"/>
      <c r="Q256" s="125"/>
      <c r="R256" s="125"/>
      <c r="S256" s="125"/>
      <c r="T256" s="125"/>
      <c r="U256" s="125"/>
      <c r="V256" s="125"/>
      <c r="W256" s="125"/>
      <c r="X256" s="125"/>
      <c r="Y256" s="125"/>
      <c r="Z256" s="125"/>
      <c r="AA256" s="125"/>
      <c r="AB256" s="4"/>
    </row>
    <row r="257" spans="1:28" s="10" customFormat="1" ht="18" customHeight="1" x14ac:dyDescent="0.4">
      <c r="A257" s="4"/>
      <c r="B257" s="687"/>
      <c r="C257" s="690"/>
      <c r="D257" s="671" t="s">
        <v>26</v>
      </c>
      <c r="E257" s="703" t="s">
        <v>241</v>
      </c>
      <c r="F257" s="579" t="s">
        <v>878</v>
      </c>
      <c r="G257" s="50">
        <v>17</v>
      </c>
      <c r="H257" s="125"/>
      <c r="I257" s="125"/>
      <c r="J257" s="125"/>
      <c r="K257" s="125"/>
      <c r="L257" s="125"/>
      <c r="M257" s="125"/>
      <c r="N257" s="125"/>
      <c r="O257" s="125"/>
      <c r="P257" s="125"/>
      <c r="Q257" s="125"/>
      <c r="R257" s="125"/>
      <c r="S257" s="125"/>
      <c r="T257" s="125"/>
      <c r="U257" s="125"/>
      <c r="V257" s="125"/>
      <c r="W257" s="125"/>
      <c r="X257" s="125"/>
      <c r="Y257" s="125"/>
      <c r="Z257" s="125"/>
      <c r="AA257" s="125"/>
      <c r="AB257" s="4"/>
    </row>
    <row r="258" spans="1:28" s="10" customFormat="1" ht="18" customHeight="1" x14ac:dyDescent="0.4">
      <c r="A258" s="4"/>
      <c r="B258" s="687"/>
      <c r="C258" s="690"/>
      <c r="D258" s="672"/>
      <c r="E258" s="703"/>
      <c r="F258" s="579" t="s">
        <v>879</v>
      </c>
      <c r="G258" s="50">
        <v>17</v>
      </c>
      <c r="H258" s="125"/>
      <c r="I258" s="125"/>
      <c r="J258" s="125"/>
      <c r="K258" s="125"/>
      <c r="L258" s="125"/>
      <c r="M258" s="125"/>
      <c r="N258" s="125"/>
      <c r="O258" s="125"/>
      <c r="P258" s="125"/>
      <c r="Q258" s="125"/>
      <c r="R258" s="125"/>
      <c r="S258" s="125"/>
      <c r="T258" s="125"/>
      <c r="U258" s="125"/>
      <c r="V258" s="125"/>
      <c r="W258" s="125"/>
      <c r="X258" s="125"/>
      <c r="Y258" s="125"/>
      <c r="Z258" s="125"/>
      <c r="AA258" s="125"/>
      <c r="AB258" s="4"/>
    </row>
    <row r="259" spans="1:28" s="10" customFormat="1" ht="18" customHeight="1" x14ac:dyDescent="0.4">
      <c r="A259" s="4"/>
      <c r="B259" s="687"/>
      <c r="C259" s="690"/>
      <c r="D259" s="672"/>
      <c r="E259" s="703"/>
      <c r="F259" s="579" t="s">
        <v>242</v>
      </c>
      <c r="G259" s="50">
        <v>17</v>
      </c>
      <c r="H259" s="125"/>
      <c r="I259" s="125"/>
      <c r="J259" s="125"/>
      <c r="K259" s="125"/>
      <c r="L259" s="125"/>
      <c r="M259" s="125"/>
      <c r="N259" s="125"/>
      <c r="O259" s="125"/>
      <c r="P259" s="125"/>
      <c r="Q259" s="125"/>
      <c r="R259" s="125"/>
      <c r="S259" s="125"/>
      <c r="T259" s="125"/>
      <c r="U259" s="125"/>
      <c r="V259" s="125"/>
      <c r="W259" s="125"/>
      <c r="X259" s="125"/>
      <c r="Y259" s="125"/>
      <c r="Z259" s="125"/>
      <c r="AA259" s="125"/>
      <c r="AB259" s="4"/>
    </row>
    <row r="260" spans="1:28" s="10" customFormat="1" ht="18" customHeight="1" x14ac:dyDescent="0.4">
      <c r="A260" s="4"/>
      <c r="B260" s="687"/>
      <c r="C260" s="690"/>
      <c r="D260" s="672"/>
      <c r="E260" s="703"/>
      <c r="F260" s="579" t="s">
        <v>243</v>
      </c>
      <c r="G260" s="50">
        <v>17</v>
      </c>
      <c r="H260" s="125"/>
      <c r="I260" s="125"/>
      <c r="J260" s="125"/>
      <c r="K260" s="125"/>
      <c r="L260" s="125"/>
      <c r="M260" s="125"/>
      <c r="N260" s="125"/>
      <c r="O260" s="125"/>
      <c r="P260" s="125"/>
      <c r="Q260" s="125"/>
      <c r="R260" s="125"/>
      <c r="S260" s="125"/>
      <c r="T260" s="125"/>
      <c r="U260" s="125"/>
      <c r="V260" s="125"/>
      <c r="W260" s="125"/>
      <c r="X260" s="125"/>
      <c r="Y260" s="125"/>
      <c r="Z260" s="125"/>
      <c r="AA260" s="125"/>
      <c r="AB260" s="4"/>
    </row>
    <row r="261" spans="1:28" s="10" customFormat="1" ht="18" customHeight="1" x14ac:dyDescent="0.4">
      <c r="A261" s="4"/>
      <c r="B261" s="687"/>
      <c r="C261" s="690"/>
      <c r="D261" s="672"/>
      <c r="E261" s="703"/>
      <c r="F261" s="579" t="s">
        <v>244</v>
      </c>
      <c r="G261" s="50">
        <v>17</v>
      </c>
      <c r="H261" s="125"/>
      <c r="I261" s="125"/>
      <c r="J261" s="125"/>
      <c r="K261" s="125"/>
      <c r="L261" s="125"/>
      <c r="M261" s="125"/>
      <c r="N261" s="125"/>
      <c r="O261" s="125"/>
      <c r="P261" s="125"/>
      <c r="Q261" s="125"/>
      <c r="R261" s="125"/>
      <c r="S261" s="125"/>
      <c r="T261" s="125"/>
      <c r="U261" s="125"/>
      <c r="V261" s="125"/>
      <c r="W261" s="125"/>
      <c r="X261" s="125"/>
      <c r="Y261" s="125"/>
      <c r="Z261" s="125"/>
      <c r="AA261" s="125"/>
      <c r="AB261" s="4"/>
    </row>
    <row r="262" spans="1:28" s="10" customFormat="1" ht="18" customHeight="1" x14ac:dyDescent="0.4">
      <c r="A262" s="4"/>
      <c r="B262" s="687"/>
      <c r="C262" s="690"/>
      <c r="D262" s="672"/>
      <c r="E262" s="703"/>
      <c r="F262" s="579" t="s">
        <v>880</v>
      </c>
      <c r="G262" s="50">
        <v>17</v>
      </c>
      <c r="H262" s="125"/>
      <c r="I262" s="125"/>
      <c r="J262" s="125"/>
      <c r="K262" s="125"/>
      <c r="L262" s="125"/>
      <c r="M262" s="125"/>
      <c r="N262" s="125"/>
      <c r="O262" s="125"/>
      <c r="P262" s="125"/>
      <c r="Q262" s="125"/>
      <c r="R262" s="125"/>
      <c r="S262" s="125"/>
      <c r="T262" s="125"/>
      <c r="U262" s="125"/>
      <c r="V262" s="125"/>
      <c r="W262" s="125"/>
      <c r="X262" s="125"/>
      <c r="Y262" s="125"/>
      <c r="Z262" s="125"/>
      <c r="AA262" s="125"/>
      <c r="AB262" s="4"/>
    </row>
    <row r="263" spans="1:28" s="10" customFormat="1" ht="18" customHeight="1" x14ac:dyDescent="0.4">
      <c r="A263" s="4"/>
      <c r="B263" s="687"/>
      <c r="C263" s="690"/>
      <c r="D263" s="672"/>
      <c r="E263" s="703"/>
      <c r="F263" s="579" t="s">
        <v>881</v>
      </c>
      <c r="G263" s="50">
        <v>17</v>
      </c>
      <c r="H263" s="125"/>
      <c r="I263" s="125"/>
      <c r="J263" s="125"/>
      <c r="K263" s="125"/>
      <c r="L263" s="125"/>
      <c r="M263" s="125"/>
      <c r="N263" s="125"/>
      <c r="O263" s="125"/>
      <c r="P263" s="125"/>
      <c r="Q263" s="125"/>
      <c r="R263" s="125"/>
      <c r="S263" s="125"/>
      <c r="T263" s="125"/>
      <c r="U263" s="125"/>
      <c r="V263" s="125"/>
      <c r="W263" s="125"/>
      <c r="X263" s="125"/>
      <c r="Y263" s="125"/>
      <c r="Z263" s="125"/>
      <c r="AA263" s="125"/>
      <c r="AB263" s="4"/>
    </row>
    <row r="264" spans="1:28" s="10" customFormat="1" ht="18" customHeight="1" x14ac:dyDescent="0.4">
      <c r="A264" s="4"/>
      <c r="B264" s="687"/>
      <c r="C264" s="690"/>
      <c r="D264" s="672"/>
      <c r="E264" s="703"/>
      <c r="F264" s="579" t="s">
        <v>245</v>
      </c>
      <c r="G264" s="50">
        <v>17</v>
      </c>
      <c r="H264" s="125"/>
      <c r="I264" s="125"/>
      <c r="J264" s="125"/>
      <c r="K264" s="125"/>
      <c r="L264" s="125"/>
      <c r="M264" s="125"/>
      <c r="N264" s="125"/>
      <c r="O264" s="125"/>
      <c r="P264" s="125"/>
      <c r="Q264" s="125"/>
      <c r="R264" s="125"/>
      <c r="S264" s="125"/>
      <c r="T264" s="125"/>
      <c r="U264" s="125"/>
      <c r="V264" s="125"/>
      <c r="W264" s="125"/>
      <c r="X264" s="125"/>
      <c r="Y264" s="125"/>
      <c r="Z264" s="125"/>
      <c r="AA264" s="125"/>
      <c r="AB264" s="4"/>
    </row>
    <row r="265" spans="1:28" s="10" customFormat="1" ht="18" customHeight="1" x14ac:dyDescent="0.4">
      <c r="A265" s="4"/>
      <c r="B265" s="687"/>
      <c r="C265" s="690"/>
      <c r="D265" s="672"/>
      <c r="E265" s="703"/>
      <c r="F265" s="579" t="s">
        <v>246</v>
      </c>
      <c r="G265" s="50">
        <v>17</v>
      </c>
      <c r="H265" s="125"/>
      <c r="I265" s="125"/>
      <c r="J265" s="125"/>
      <c r="K265" s="125"/>
      <c r="L265" s="125"/>
      <c r="M265" s="125"/>
      <c r="N265" s="125"/>
      <c r="O265" s="125"/>
      <c r="P265" s="125"/>
      <c r="Q265" s="125"/>
      <c r="R265" s="125"/>
      <c r="S265" s="125"/>
      <c r="T265" s="125"/>
      <c r="U265" s="125"/>
      <c r="V265" s="125"/>
      <c r="W265" s="125"/>
      <c r="X265" s="125"/>
      <c r="Y265" s="125"/>
      <c r="Z265" s="125"/>
      <c r="AA265" s="125"/>
      <c r="AB265" s="4"/>
    </row>
    <row r="266" spans="1:28" s="10" customFormat="1" ht="18" customHeight="1" x14ac:dyDescent="0.4">
      <c r="A266" s="4"/>
      <c r="B266" s="687"/>
      <c r="C266" s="690"/>
      <c r="D266" s="672"/>
      <c r="E266" s="703"/>
      <c r="F266" s="579" t="s">
        <v>247</v>
      </c>
      <c r="G266" s="50">
        <v>17</v>
      </c>
      <c r="H266" s="125"/>
      <c r="I266" s="125"/>
      <c r="J266" s="125"/>
      <c r="K266" s="125"/>
      <c r="L266" s="125"/>
      <c r="M266" s="125"/>
      <c r="N266" s="125"/>
      <c r="O266" s="125"/>
      <c r="P266" s="125"/>
      <c r="Q266" s="125"/>
      <c r="R266" s="125"/>
      <c r="S266" s="125"/>
      <c r="T266" s="125"/>
      <c r="U266" s="125"/>
      <c r="V266" s="125"/>
      <c r="W266" s="125"/>
      <c r="X266" s="125"/>
      <c r="Y266" s="125"/>
      <c r="Z266" s="125"/>
      <c r="AA266" s="125"/>
      <c r="AB266" s="4"/>
    </row>
    <row r="267" spans="1:28" s="10" customFormat="1" ht="18" customHeight="1" x14ac:dyDescent="0.4">
      <c r="A267" s="4"/>
      <c r="B267" s="688"/>
      <c r="C267" s="691"/>
      <c r="D267" s="673"/>
      <c r="E267" s="702"/>
      <c r="F267" s="578" t="s">
        <v>248</v>
      </c>
      <c r="G267" s="50">
        <v>15</v>
      </c>
      <c r="H267" s="125"/>
      <c r="I267" s="125"/>
      <c r="J267" s="125"/>
      <c r="K267" s="125"/>
      <c r="L267" s="125"/>
      <c r="M267" s="125"/>
      <c r="N267" s="125"/>
      <c r="O267" s="125"/>
      <c r="P267" s="125"/>
      <c r="Q267" s="125"/>
      <c r="R267" s="125"/>
      <c r="S267" s="125"/>
      <c r="T267" s="125"/>
      <c r="U267" s="125"/>
      <c r="V267" s="125"/>
      <c r="W267" s="125"/>
      <c r="X267" s="125"/>
      <c r="Y267" s="125"/>
      <c r="Z267" s="125"/>
      <c r="AA267" s="125"/>
      <c r="AB267" s="4"/>
    </row>
    <row r="268" spans="1:28" s="10" customFormat="1" ht="18" customHeight="1" x14ac:dyDescent="0.4">
      <c r="A268" s="4"/>
      <c r="B268" s="686">
        <v>5</v>
      </c>
      <c r="C268" s="689" t="s">
        <v>24</v>
      </c>
      <c r="D268" s="671" t="s">
        <v>26</v>
      </c>
      <c r="E268" s="701" t="s">
        <v>249</v>
      </c>
      <c r="F268" s="577" t="s">
        <v>250</v>
      </c>
      <c r="G268" s="315">
        <v>17</v>
      </c>
      <c r="H268" s="125"/>
      <c r="I268" s="125"/>
      <c r="J268" s="125"/>
      <c r="K268" s="125"/>
      <c r="L268" s="125"/>
      <c r="M268" s="125"/>
      <c r="N268" s="125"/>
      <c r="O268" s="125"/>
      <c r="P268" s="125"/>
      <c r="Q268" s="125"/>
      <c r="R268" s="125"/>
      <c r="S268" s="125"/>
      <c r="T268" s="125"/>
      <c r="U268" s="125"/>
      <c r="V268" s="125"/>
      <c r="W268" s="125"/>
      <c r="X268" s="125"/>
      <c r="Y268" s="125"/>
      <c r="Z268" s="125"/>
      <c r="AA268" s="125"/>
      <c r="AB268" s="4"/>
    </row>
    <row r="269" spans="1:28" s="10" customFormat="1" ht="18" customHeight="1" x14ac:dyDescent="0.4">
      <c r="A269" s="4"/>
      <c r="B269" s="687"/>
      <c r="C269" s="690"/>
      <c r="D269" s="672"/>
      <c r="E269" s="701"/>
      <c r="F269" s="577" t="s">
        <v>251</v>
      </c>
      <c r="G269" s="315">
        <v>17</v>
      </c>
      <c r="H269" s="125"/>
      <c r="I269" s="125"/>
      <c r="J269" s="125"/>
      <c r="K269" s="125"/>
      <c r="L269" s="125"/>
      <c r="M269" s="125"/>
      <c r="N269" s="125"/>
      <c r="O269" s="125"/>
      <c r="P269" s="125"/>
      <c r="Q269" s="125"/>
      <c r="R269" s="125"/>
      <c r="S269" s="125"/>
      <c r="T269" s="125"/>
      <c r="U269" s="125"/>
      <c r="V269" s="125"/>
      <c r="W269" s="125"/>
      <c r="X269" s="125"/>
      <c r="Y269" s="125"/>
      <c r="Z269" s="125"/>
      <c r="AA269" s="125"/>
      <c r="AB269" s="4"/>
    </row>
    <row r="270" spans="1:28" s="10" customFormat="1" ht="18" customHeight="1" x14ac:dyDescent="0.4">
      <c r="A270" s="4"/>
      <c r="B270" s="687"/>
      <c r="C270" s="690"/>
      <c r="D270" s="672"/>
      <c r="E270" s="701"/>
      <c r="F270" s="577" t="s">
        <v>252</v>
      </c>
      <c r="G270" s="315">
        <v>17</v>
      </c>
      <c r="H270" s="125"/>
      <c r="I270" s="125"/>
      <c r="J270" s="125"/>
      <c r="K270" s="125"/>
      <c r="L270" s="125"/>
      <c r="M270" s="125"/>
      <c r="N270" s="125"/>
      <c r="O270" s="125"/>
      <c r="P270" s="125"/>
      <c r="Q270" s="125"/>
      <c r="R270" s="125"/>
      <c r="S270" s="125"/>
      <c r="T270" s="125"/>
      <c r="U270" s="125"/>
      <c r="V270" s="125"/>
      <c r="W270" s="125"/>
      <c r="X270" s="125"/>
      <c r="Y270" s="125"/>
      <c r="Z270" s="125"/>
      <c r="AA270" s="125"/>
      <c r="AB270" s="4"/>
    </row>
    <row r="271" spans="1:28" s="10" customFormat="1" ht="18" customHeight="1" x14ac:dyDescent="0.4">
      <c r="A271" s="4"/>
      <c r="B271" s="687"/>
      <c r="C271" s="690"/>
      <c r="D271" s="672"/>
      <c r="E271" s="701"/>
      <c r="F271" s="577" t="s">
        <v>882</v>
      </c>
      <c r="G271" s="315">
        <v>17</v>
      </c>
      <c r="H271" s="125"/>
      <c r="I271" s="125"/>
      <c r="J271" s="125"/>
      <c r="K271" s="125"/>
      <c r="L271" s="125"/>
      <c r="M271" s="125"/>
      <c r="N271" s="125"/>
      <c r="O271" s="125"/>
      <c r="P271" s="125"/>
      <c r="Q271" s="125"/>
      <c r="R271" s="125"/>
      <c r="S271" s="125"/>
      <c r="T271" s="125"/>
      <c r="U271" s="125"/>
      <c r="V271" s="125"/>
      <c r="W271" s="125"/>
      <c r="X271" s="125"/>
      <c r="Y271" s="125"/>
      <c r="Z271" s="125"/>
      <c r="AA271" s="125"/>
      <c r="AB271" s="4"/>
    </row>
    <row r="272" spans="1:28" s="10" customFormat="1" ht="18" customHeight="1" x14ac:dyDescent="0.4">
      <c r="A272" s="4"/>
      <c r="B272" s="687"/>
      <c r="C272" s="690"/>
      <c r="D272" s="672"/>
      <c r="E272" s="701"/>
      <c r="F272" s="577" t="s">
        <v>883</v>
      </c>
      <c r="G272" s="315">
        <v>17</v>
      </c>
      <c r="H272" s="125"/>
      <c r="I272" s="125"/>
      <c r="J272" s="125"/>
      <c r="K272" s="125"/>
      <c r="L272" s="125"/>
      <c r="M272" s="125"/>
      <c r="N272" s="125"/>
      <c r="O272" s="125"/>
      <c r="P272" s="125"/>
      <c r="Q272" s="125"/>
      <c r="R272" s="125"/>
      <c r="S272" s="125"/>
      <c r="T272" s="125"/>
      <c r="U272" s="125"/>
      <c r="V272" s="125"/>
      <c r="W272" s="125"/>
      <c r="X272" s="125"/>
      <c r="Y272" s="125"/>
      <c r="Z272" s="125"/>
      <c r="AA272" s="125"/>
      <c r="AB272" s="4"/>
    </row>
    <row r="273" spans="1:28" s="10" customFormat="1" ht="18" customHeight="1" x14ac:dyDescent="0.4">
      <c r="A273" s="4"/>
      <c r="B273" s="687"/>
      <c r="C273" s="690"/>
      <c r="D273" s="672"/>
      <c r="E273" s="701"/>
      <c r="F273" s="577" t="s">
        <v>253</v>
      </c>
      <c r="G273" s="315">
        <v>17</v>
      </c>
      <c r="H273" s="125"/>
      <c r="I273" s="125"/>
      <c r="J273" s="125"/>
      <c r="K273" s="125"/>
      <c r="L273" s="125"/>
      <c r="M273" s="125"/>
      <c r="N273" s="125"/>
      <c r="O273" s="125"/>
      <c r="P273" s="125"/>
      <c r="Q273" s="125"/>
      <c r="R273" s="125"/>
      <c r="S273" s="125"/>
      <c r="T273" s="125"/>
      <c r="U273" s="125"/>
      <c r="V273" s="125"/>
      <c r="W273" s="125"/>
      <c r="X273" s="125"/>
      <c r="Y273" s="125"/>
      <c r="Z273" s="125"/>
      <c r="AA273" s="125"/>
      <c r="AB273" s="4"/>
    </row>
    <row r="274" spans="1:28" s="10" customFormat="1" ht="18" customHeight="1" x14ac:dyDescent="0.4">
      <c r="A274" s="4"/>
      <c r="B274" s="687"/>
      <c r="C274" s="690"/>
      <c r="D274" s="672"/>
      <c r="E274" s="701"/>
      <c r="F274" s="577" t="s">
        <v>884</v>
      </c>
      <c r="G274" s="315">
        <v>17</v>
      </c>
      <c r="H274" s="125"/>
      <c r="I274" s="125"/>
      <c r="J274" s="125"/>
      <c r="K274" s="125"/>
      <c r="L274" s="125"/>
      <c r="M274" s="125"/>
      <c r="N274" s="125"/>
      <c r="O274" s="125"/>
      <c r="P274" s="125"/>
      <c r="Q274" s="125"/>
      <c r="R274" s="125"/>
      <c r="S274" s="125"/>
      <c r="T274" s="125"/>
      <c r="U274" s="125"/>
      <c r="V274" s="125"/>
      <c r="W274" s="125"/>
      <c r="X274" s="125"/>
      <c r="Y274" s="125"/>
      <c r="Z274" s="125"/>
      <c r="AA274" s="125"/>
      <c r="AB274" s="4"/>
    </row>
    <row r="275" spans="1:28" s="10" customFormat="1" ht="18" customHeight="1" x14ac:dyDescent="0.4">
      <c r="A275" s="4"/>
      <c r="B275" s="687"/>
      <c r="C275" s="690"/>
      <c r="D275" s="672"/>
      <c r="E275" s="701"/>
      <c r="F275" s="577" t="s">
        <v>885</v>
      </c>
      <c r="G275" s="315">
        <v>17</v>
      </c>
      <c r="H275" s="125"/>
      <c r="I275" s="125"/>
      <c r="J275" s="125"/>
      <c r="K275" s="125"/>
      <c r="L275" s="125"/>
      <c r="M275" s="125"/>
      <c r="N275" s="125"/>
      <c r="O275" s="125"/>
      <c r="P275" s="125"/>
      <c r="Q275" s="125"/>
      <c r="R275" s="125"/>
      <c r="S275" s="125"/>
      <c r="T275" s="125"/>
      <c r="U275" s="125"/>
      <c r="V275" s="125"/>
      <c r="W275" s="125"/>
      <c r="X275" s="125"/>
      <c r="Y275" s="125"/>
      <c r="Z275" s="125"/>
      <c r="AA275" s="125"/>
      <c r="AB275" s="4"/>
    </row>
    <row r="276" spans="1:28" s="10" customFormat="1" ht="18" customHeight="1" x14ac:dyDescent="0.4">
      <c r="A276" s="4"/>
      <c r="B276" s="687"/>
      <c r="C276" s="690"/>
      <c r="D276" s="672"/>
      <c r="E276" s="701"/>
      <c r="F276" s="577" t="s">
        <v>886</v>
      </c>
      <c r="G276" s="315">
        <v>17</v>
      </c>
      <c r="H276" s="125"/>
      <c r="I276" s="125"/>
      <c r="J276" s="125"/>
      <c r="K276" s="125"/>
      <c r="L276" s="125"/>
      <c r="M276" s="125"/>
      <c r="N276" s="125"/>
      <c r="O276" s="125"/>
      <c r="P276" s="125"/>
      <c r="Q276" s="125"/>
      <c r="R276" s="125"/>
      <c r="S276" s="125"/>
      <c r="T276" s="125"/>
      <c r="U276" s="125"/>
      <c r="V276" s="125"/>
      <c r="W276" s="125"/>
      <c r="X276" s="125"/>
      <c r="Y276" s="125"/>
      <c r="Z276" s="125"/>
      <c r="AA276" s="125"/>
      <c r="AB276" s="4"/>
    </row>
    <row r="277" spans="1:28" s="10" customFormat="1" ht="18" customHeight="1" x14ac:dyDescent="0.4">
      <c r="A277" s="4"/>
      <c r="B277" s="687"/>
      <c r="C277" s="690"/>
      <c r="D277" s="672"/>
      <c r="E277" s="701"/>
      <c r="F277" s="577" t="s">
        <v>887</v>
      </c>
      <c r="G277" s="315">
        <v>17</v>
      </c>
      <c r="H277" s="125"/>
      <c r="I277" s="125"/>
      <c r="J277" s="125"/>
      <c r="K277" s="125"/>
      <c r="L277" s="125"/>
      <c r="M277" s="125"/>
      <c r="N277" s="125"/>
      <c r="O277" s="125"/>
      <c r="P277" s="125"/>
      <c r="Q277" s="125"/>
      <c r="R277" s="125"/>
      <c r="S277" s="125"/>
      <c r="T277" s="125"/>
      <c r="U277" s="125"/>
      <c r="V277" s="125"/>
      <c r="W277" s="125"/>
      <c r="X277" s="125"/>
      <c r="Y277" s="125"/>
      <c r="Z277" s="125"/>
      <c r="AA277" s="125"/>
      <c r="AB277" s="4"/>
    </row>
    <row r="278" spans="1:28" s="10" customFormat="1" ht="18" customHeight="1" x14ac:dyDescent="0.4">
      <c r="A278" s="4"/>
      <c r="B278" s="687"/>
      <c r="C278" s="690"/>
      <c r="D278" s="672"/>
      <c r="E278" s="701"/>
      <c r="F278" s="577" t="s">
        <v>888</v>
      </c>
      <c r="G278" s="315">
        <v>17</v>
      </c>
      <c r="H278" s="125"/>
      <c r="I278" s="125"/>
      <c r="J278" s="125"/>
      <c r="K278" s="125"/>
      <c r="L278" s="125"/>
      <c r="M278" s="125"/>
      <c r="N278" s="125"/>
      <c r="O278" s="125"/>
      <c r="P278" s="125"/>
      <c r="Q278" s="125"/>
      <c r="R278" s="125"/>
      <c r="S278" s="125"/>
      <c r="T278" s="125"/>
      <c r="U278" s="125"/>
      <c r="V278" s="125"/>
      <c r="W278" s="125"/>
      <c r="X278" s="125"/>
      <c r="Y278" s="125"/>
      <c r="Z278" s="125"/>
      <c r="AA278" s="125"/>
      <c r="AB278" s="4"/>
    </row>
    <row r="279" spans="1:28" s="10" customFormat="1" ht="18" customHeight="1" x14ac:dyDescent="0.4">
      <c r="A279" s="4"/>
      <c r="B279" s="687"/>
      <c r="C279" s="690"/>
      <c r="D279" s="672"/>
      <c r="E279" s="701"/>
      <c r="F279" s="577" t="s">
        <v>889</v>
      </c>
      <c r="G279" s="315">
        <v>17</v>
      </c>
      <c r="H279" s="125"/>
      <c r="I279" s="125"/>
      <c r="J279" s="125"/>
      <c r="K279" s="125"/>
      <c r="L279" s="125"/>
      <c r="M279" s="125"/>
      <c r="N279" s="125"/>
      <c r="O279" s="125"/>
      <c r="P279" s="125"/>
      <c r="Q279" s="125"/>
      <c r="R279" s="125"/>
      <c r="S279" s="125"/>
      <c r="T279" s="125"/>
      <c r="U279" s="125"/>
      <c r="V279" s="125"/>
      <c r="W279" s="125"/>
      <c r="X279" s="125"/>
      <c r="Y279" s="125"/>
      <c r="Z279" s="125"/>
      <c r="AA279" s="125"/>
      <c r="AB279" s="4"/>
    </row>
    <row r="280" spans="1:28" s="10" customFormat="1" ht="18" customHeight="1" x14ac:dyDescent="0.4">
      <c r="A280" s="4"/>
      <c r="B280" s="687"/>
      <c r="C280" s="690"/>
      <c r="D280" s="672"/>
      <c r="E280" s="701"/>
      <c r="F280" s="577" t="s">
        <v>254</v>
      </c>
      <c r="G280" s="315">
        <v>17</v>
      </c>
      <c r="H280" s="125"/>
      <c r="I280" s="125"/>
      <c r="J280" s="125"/>
      <c r="K280" s="125"/>
      <c r="L280" s="125"/>
      <c r="M280" s="125"/>
      <c r="N280" s="125"/>
      <c r="O280" s="125"/>
      <c r="P280" s="125"/>
      <c r="Q280" s="125"/>
      <c r="R280" s="125"/>
      <c r="S280" s="125"/>
      <c r="T280" s="125"/>
      <c r="U280" s="125"/>
      <c r="V280" s="125"/>
      <c r="W280" s="125"/>
      <c r="X280" s="125"/>
      <c r="Y280" s="125"/>
      <c r="Z280" s="125"/>
      <c r="AA280" s="125"/>
      <c r="AB280" s="4"/>
    </row>
    <row r="281" spans="1:28" s="10" customFormat="1" ht="18" customHeight="1" x14ac:dyDescent="0.4">
      <c r="A281" s="4"/>
      <c r="B281" s="687"/>
      <c r="C281" s="690"/>
      <c r="D281" s="672"/>
      <c r="E281" s="701"/>
      <c r="F281" s="577" t="s">
        <v>255</v>
      </c>
      <c r="G281" s="315">
        <v>17</v>
      </c>
      <c r="H281" s="125"/>
      <c r="I281" s="125"/>
      <c r="J281" s="125"/>
      <c r="K281" s="125"/>
      <c r="L281" s="125"/>
      <c r="M281" s="125"/>
      <c r="N281" s="125"/>
      <c r="O281" s="125"/>
      <c r="P281" s="125"/>
      <c r="Q281" s="125"/>
      <c r="R281" s="125"/>
      <c r="S281" s="125"/>
      <c r="T281" s="125"/>
      <c r="U281" s="125"/>
      <c r="V281" s="125"/>
      <c r="W281" s="125"/>
      <c r="X281" s="125"/>
      <c r="Y281" s="125"/>
      <c r="Z281" s="125"/>
      <c r="AA281" s="125"/>
      <c r="AB281" s="4"/>
    </row>
    <row r="282" spans="1:28" s="10" customFormat="1" ht="18" customHeight="1" x14ac:dyDescent="0.4">
      <c r="A282" s="4"/>
      <c r="B282" s="687"/>
      <c r="C282" s="690"/>
      <c r="D282" s="672"/>
      <c r="E282" s="701"/>
      <c r="F282" s="577" t="s">
        <v>256</v>
      </c>
      <c r="G282" s="315">
        <v>17</v>
      </c>
      <c r="H282" s="125"/>
      <c r="I282" s="125"/>
      <c r="J282" s="125"/>
      <c r="K282" s="125"/>
      <c r="L282" s="125"/>
      <c r="M282" s="125"/>
      <c r="N282" s="125"/>
      <c r="O282" s="125"/>
      <c r="P282" s="125"/>
      <c r="Q282" s="125"/>
      <c r="R282" s="125"/>
      <c r="S282" s="125"/>
      <c r="T282" s="125"/>
      <c r="U282" s="125"/>
      <c r="V282" s="125"/>
      <c r="W282" s="125"/>
      <c r="X282" s="125"/>
      <c r="Y282" s="125"/>
      <c r="Z282" s="125"/>
      <c r="AA282" s="125"/>
      <c r="AB282" s="4"/>
    </row>
    <row r="283" spans="1:28" s="10" customFormat="1" ht="18" customHeight="1" x14ac:dyDescent="0.4">
      <c r="A283" s="4"/>
      <c r="B283" s="687"/>
      <c r="C283" s="690"/>
      <c r="D283" s="672"/>
      <c r="E283" s="701"/>
      <c r="F283" s="577" t="s">
        <v>257</v>
      </c>
      <c r="G283" s="315">
        <v>17</v>
      </c>
      <c r="H283" s="125"/>
      <c r="I283" s="125"/>
      <c r="J283" s="125"/>
      <c r="K283" s="125"/>
      <c r="L283" s="125"/>
      <c r="M283" s="125"/>
      <c r="N283" s="125"/>
      <c r="O283" s="125"/>
      <c r="P283" s="125"/>
      <c r="Q283" s="125"/>
      <c r="R283" s="125"/>
      <c r="S283" s="125"/>
      <c r="T283" s="125"/>
      <c r="U283" s="125"/>
      <c r="V283" s="125"/>
      <c r="W283" s="125"/>
      <c r="X283" s="125"/>
      <c r="Y283" s="125"/>
      <c r="Z283" s="125"/>
      <c r="AA283" s="125"/>
      <c r="AB283" s="4"/>
    </row>
    <row r="284" spans="1:28" s="10" customFormat="1" ht="18" customHeight="1" x14ac:dyDescent="0.4">
      <c r="A284" s="4"/>
      <c r="B284" s="687"/>
      <c r="C284" s="690"/>
      <c r="D284" s="672"/>
      <c r="E284" s="701"/>
      <c r="F284" s="577" t="s">
        <v>258</v>
      </c>
      <c r="G284" s="315">
        <v>17</v>
      </c>
      <c r="H284" s="125"/>
      <c r="I284" s="125"/>
      <c r="J284" s="125"/>
      <c r="K284" s="125"/>
      <c r="L284" s="125"/>
      <c r="M284" s="125"/>
      <c r="N284" s="125"/>
      <c r="O284" s="125"/>
      <c r="P284" s="125"/>
      <c r="Q284" s="125"/>
      <c r="R284" s="125"/>
      <c r="S284" s="125"/>
      <c r="T284" s="125"/>
      <c r="U284" s="125"/>
      <c r="V284" s="125"/>
      <c r="W284" s="125"/>
      <c r="X284" s="125"/>
      <c r="Y284" s="125"/>
      <c r="Z284" s="125"/>
      <c r="AA284" s="125"/>
      <c r="AB284" s="4"/>
    </row>
    <row r="285" spans="1:28" s="10" customFormat="1" ht="18" customHeight="1" x14ac:dyDescent="0.4">
      <c r="A285" s="4"/>
      <c r="B285" s="687"/>
      <c r="C285" s="690"/>
      <c r="D285" s="672"/>
      <c r="E285" s="701"/>
      <c r="F285" s="577" t="s">
        <v>259</v>
      </c>
      <c r="G285" s="315">
        <v>17</v>
      </c>
      <c r="H285" s="125"/>
      <c r="I285" s="125"/>
      <c r="J285" s="125"/>
      <c r="K285" s="125"/>
      <c r="L285" s="125"/>
      <c r="M285" s="125"/>
      <c r="N285" s="125"/>
      <c r="O285" s="125"/>
      <c r="P285" s="125"/>
      <c r="Q285" s="125"/>
      <c r="R285" s="125"/>
      <c r="S285" s="125"/>
      <c r="T285" s="125"/>
      <c r="U285" s="125"/>
      <c r="V285" s="125"/>
      <c r="W285" s="125"/>
      <c r="X285" s="125"/>
      <c r="Y285" s="125"/>
      <c r="Z285" s="125"/>
      <c r="AA285" s="125"/>
      <c r="AB285" s="4"/>
    </row>
    <row r="286" spans="1:28" s="10" customFormat="1" ht="18" customHeight="1" x14ac:dyDescent="0.4">
      <c r="A286" s="4"/>
      <c r="B286" s="687"/>
      <c r="C286" s="690"/>
      <c r="D286" s="672"/>
      <c r="E286" s="701"/>
      <c r="F286" s="577" t="s">
        <v>260</v>
      </c>
      <c r="G286" s="315">
        <v>15</v>
      </c>
      <c r="H286" s="125"/>
      <c r="I286" s="125"/>
      <c r="J286" s="125"/>
      <c r="K286" s="125"/>
      <c r="L286" s="125"/>
      <c r="M286" s="125"/>
      <c r="N286" s="125"/>
      <c r="O286" s="125"/>
      <c r="P286" s="125"/>
      <c r="Q286" s="125"/>
      <c r="R286" s="125"/>
      <c r="S286" s="125"/>
      <c r="T286" s="125"/>
      <c r="U286" s="125"/>
      <c r="V286" s="125"/>
      <c r="W286" s="125"/>
      <c r="X286" s="125"/>
      <c r="Y286" s="125"/>
      <c r="Z286" s="125"/>
      <c r="AA286" s="125"/>
      <c r="AB286" s="4"/>
    </row>
    <row r="287" spans="1:28" s="10" customFormat="1" ht="18" customHeight="1" x14ac:dyDescent="0.15">
      <c r="A287" s="4"/>
      <c r="B287" s="687"/>
      <c r="C287" s="690"/>
      <c r="D287" s="672"/>
      <c r="E287" s="574" t="s">
        <v>261</v>
      </c>
      <c r="F287" s="574" t="s">
        <v>262</v>
      </c>
      <c r="G287" s="315">
        <v>17</v>
      </c>
      <c r="H287" s="125"/>
      <c r="I287" s="125"/>
      <c r="J287" s="125"/>
      <c r="K287" s="125"/>
      <c r="L287" s="125"/>
      <c r="M287" s="125"/>
      <c r="N287" s="125"/>
      <c r="O287" s="125"/>
      <c r="P287" s="125"/>
      <c r="Q287" s="125"/>
      <c r="R287" s="125"/>
      <c r="S287" s="125"/>
      <c r="T287" s="125"/>
      <c r="U287" s="125"/>
      <c r="V287" s="125"/>
      <c r="W287" s="125"/>
      <c r="X287" s="125"/>
      <c r="Y287" s="125"/>
      <c r="Z287" s="125"/>
      <c r="AA287" s="125"/>
      <c r="AB287" s="4"/>
    </row>
    <row r="288" spans="1:28" s="10" customFormat="1" ht="18" customHeight="1" x14ac:dyDescent="0.15">
      <c r="A288" s="4"/>
      <c r="B288" s="687"/>
      <c r="C288" s="690"/>
      <c r="D288" s="672"/>
      <c r="E288" s="574" t="s">
        <v>890</v>
      </c>
      <c r="F288" s="574" t="s">
        <v>263</v>
      </c>
      <c r="G288" s="315">
        <v>17</v>
      </c>
      <c r="H288" s="125"/>
      <c r="I288" s="125"/>
      <c r="J288" s="125"/>
      <c r="K288" s="125"/>
      <c r="L288" s="125"/>
      <c r="M288" s="125"/>
      <c r="N288" s="125"/>
      <c r="O288" s="125"/>
      <c r="P288" s="125"/>
      <c r="Q288" s="125"/>
      <c r="R288" s="125"/>
      <c r="S288" s="125"/>
      <c r="T288" s="125"/>
      <c r="U288" s="125"/>
      <c r="V288" s="125"/>
      <c r="W288" s="125"/>
      <c r="X288" s="125"/>
      <c r="Y288" s="125"/>
      <c r="Z288" s="125"/>
      <c r="AA288" s="125"/>
      <c r="AB288" s="4"/>
    </row>
    <row r="289" spans="1:28" s="10" customFormat="1" ht="18" customHeight="1" x14ac:dyDescent="0.15">
      <c r="A289" s="4"/>
      <c r="B289" s="687"/>
      <c r="C289" s="690"/>
      <c r="D289" s="672"/>
      <c r="E289" s="574" t="s">
        <v>264</v>
      </c>
      <c r="F289" s="574" t="s">
        <v>251</v>
      </c>
      <c r="G289" s="315">
        <v>17</v>
      </c>
      <c r="H289" s="125"/>
      <c r="I289" s="125"/>
      <c r="J289" s="125"/>
      <c r="K289" s="125"/>
      <c r="L289" s="125"/>
      <c r="M289" s="125"/>
      <c r="N289" s="125"/>
      <c r="O289" s="125"/>
      <c r="P289" s="125"/>
      <c r="Q289" s="125"/>
      <c r="R289" s="125"/>
      <c r="S289" s="125"/>
      <c r="T289" s="125"/>
      <c r="U289" s="125"/>
      <c r="V289" s="125"/>
      <c r="W289" s="125"/>
      <c r="X289" s="125"/>
      <c r="Y289" s="125"/>
      <c r="Z289" s="125"/>
      <c r="AA289" s="125"/>
      <c r="AB289" s="4"/>
    </row>
    <row r="290" spans="1:28" s="10" customFormat="1" ht="18" customHeight="1" x14ac:dyDescent="0.15">
      <c r="A290" s="4"/>
      <c r="B290" s="687"/>
      <c r="C290" s="690"/>
      <c r="D290" s="672"/>
      <c r="E290" s="701" t="s">
        <v>891</v>
      </c>
      <c r="F290" s="574" t="s">
        <v>265</v>
      </c>
      <c r="G290" s="315">
        <v>20</v>
      </c>
      <c r="H290" s="125"/>
      <c r="I290" s="125"/>
      <c r="J290" s="125"/>
      <c r="K290" s="125"/>
      <c r="L290" s="125"/>
      <c r="M290" s="125"/>
      <c r="N290" s="125"/>
      <c r="O290" s="125"/>
      <c r="P290" s="125"/>
      <c r="Q290" s="125"/>
      <c r="R290" s="125"/>
      <c r="S290" s="125"/>
      <c r="T290" s="125"/>
      <c r="U290" s="125"/>
      <c r="V290" s="125"/>
      <c r="W290" s="125"/>
      <c r="X290" s="125"/>
      <c r="Y290" s="125"/>
      <c r="Z290" s="125"/>
      <c r="AA290" s="125"/>
      <c r="AB290" s="4"/>
    </row>
    <row r="291" spans="1:28" s="10" customFormat="1" ht="18" customHeight="1" x14ac:dyDescent="0.15">
      <c r="A291" s="4"/>
      <c r="B291" s="687"/>
      <c r="C291" s="690"/>
      <c r="D291" s="672"/>
      <c r="E291" s="701"/>
      <c r="F291" s="574" t="s">
        <v>266</v>
      </c>
      <c r="G291" s="315">
        <v>20</v>
      </c>
      <c r="H291" s="125"/>
      <c r="I291" s="125"/>
      <c r="J291" s="125"/>
      <c r="K291" s="125"/>
      <c r="L291" s="125"/>
      <c r="M291" s="125"/>
      <c r="N291" s="125"/>
      <c r="O291" s="125"/>
      <c r="P291" s="125"/>
      <c r="Q291" s="125"/>
      <c r="R291" s="125"/>
      <c r="S291" s="125"/>
      <c r="T291" s="125"/>
      <c r="U291" s="125"/>
      <c r="V291" s="125"/>
      <c r="W291" s="125"/>
      <c r="X291" s="125"/>
      <c r="Y291" s="125"/>
      <c r="Z291" s="125"/>
      <c r="AA291" s="125"/>
      <c r="AB291" s="4"/>
    </row>
    <row r="292" spans="1:28" s="10" customFormat="1" ht="18" customHeight="1" x14ac:dyDescent="0.15">
      <c r="A292" s="4"/>
      <c r="B292" s="687"/>
      <c r="C292" s="690"/>
      <c r="D292" s="672"/>
      <c r="E292" s="701"/>
      <c r="F292" s="574" t="s">
        <v>267</v>
      </c>
      <c r="G292" s="315">
        <v>20</v>
      </c>
      <c r="H292" s="125"/>
      <c r="I292" s="125"/>
      <c r="J292" s="125"/>
      <c r="K292" s="125"/>
      <c r="L292" s="125"/>
      <c r="M292" s="125"/>
      <c r="N292" s="125"/>
      <c r="O292" s="125"/>
      <c r="P292" s="125"/>
      <c r="Q292" s="125"/>
      <c r="R292" s="125"/>
      <c r="S292" s="125"/>
      <c r="T292" s="125"/>
      <c r="U292" s="125"/>
      <c r="V292" s="125"/>
      <c r="W292" s="125"/>
      <c r="X292" s="125"/>
      <c r="Y292" s="125"/>
      <c r="Z292" s="125"/>
      <c r="AA292" s="125"/>
      <c r="AB292" s="4"/>
    </row>
    <row r="293" spans="1:28" s="10" customFormat="1" ht="18" customHeight="1" x14ac:dyDescent="0.15">
      <c r="A293" s="4"/>
      <c r="B293" s="687"/>
      <c r="C293" s="690"/>
      <c r="D293" s="672"/>
      <c r="E293" s="701"/>
      <c r="F293" s="574" t="s">
        <v>268</v>
      </c>
      <c r="G293" s="315">
        <v>20</v>
      </c>
      <c r="H293" s="125"/>
      <c r="I293" s="125"/>
      <c r="J293" s="125"/>
      <c r="K293" s="125"/>
      <c r="L293" s="125"/>
      <c r="M293" s="125"/>
      <c r="N293" s="125"/>
      <c r="O293" s="125"/>
      <c r="P293" s="125"/>
      <c r="Q293" s="125"/>
      <c r="R293" s="125"/>
      <c r="S293" s="125"/>
      <c r="T293" s="125"/>
      <c r="U293" s="125"/>
      <c r="V293" s="125"/>
      <c r="W293" s="125"/>
      <c r="X293" s="125"/>
      <c r="Y293" s="125"/>
      <c r="Z293" s="125"/>
      <c r="AA293" s="125"/>
      <c r="AB293" s="4"/>
    </row>
    <row r="294" spans="1:28" s="10" customFormat="1" ht="18" customHeight="1" x14ac:dyDescent="0.15">
      <c r="A294" s="4"/>
      <c r="B294" s="687"/>
      <c r="C294" s="690"/>
      <c r="D294" s="672"/>
      <c r="E294" s="701"/>
      <c r="F294" s="574" t="s">
        <v>269</v>
      </c>
      <c r="G294" s="315">
        <v>20</v>
      </c>
      <c r="H294" s="125"/>
      <c r="I294" s="125"/>
      <c r="J294" s="125"/>
      <c r="K294" s="125"/>
      <c r="L294" s="125"/>
      <c r="M294" s="125"/>
      <c r="N294" s="125"/>
      <c r="O294" s="125"/>
      <c r="P294" s="125"/>
      <c r="Q294" s="125"/>
      <c r="R294" s="125"/>
      <c r="S294" s="125"/>
      <c r="T294" s="125"/>
      <c r="U294" s="125"/>
      <c r="V294" s="125"/>
      <c r="W294" s="125"/>
      <c r="X294" s="125"/>
      <c r="Y294" s="125"/>
      <c r="Z294" s="125"/>
      <c r="AA294" s="125"/>
      <c r="AB294" s="4"/>
    </row>
    <row r="295" spans="1:28" s="10" customFormat="1" ht="18" customHeight="1" x14ac:dyDescent="0.15">
      <c r="A295" s="4"/>
      <c r="B295" s="687"/>
      <c r="C295" s="690"/>
      <c r="D295" s="672"/>
      <c r="E295" s="701"/>
      <c r="F295" s="574" t="s">
        <v>270</v>
      </c>
      <c r="G295" s="315">
        <v>20</v>
      </c>
      <c r="H295" s="125"/>
      <c r="I295" s="125"/>
      <c r="J295" s="125"/>
      <c r="K295" s="125"/>
      <c r="L295" s="125"/>
      <c r="M295" s="125"/>
      <c r="N295" s="125"/>
      <c r="O295" s="125"/>
      <c r="P295" s="125"/>
      <c r="Q295" s="125"/>
      <c r="R295" s="125"/>
      <c r="S295" s="125"/>
      <c r="T295" s="125"/>
      <c r="U295" s="125"/>
      <c r="V295" s="125"/>
      <c r="W295" s="125"/>
      <c r="X295" s="125"/>
      <c r="Y295" s="125"/>
      <c r="Z295" s="125"/>
      <c r="AA295" s="125"/>
      <c r="AB295" s="4"/>
    </row>
    <row r="296" spans="1:28" s="10" customFormat="1" ht="18" customHeight="1" x14ac:dyDescent="0.15">
      <c r="A296" s="4"/>
      <c r="B296" s="687"/>
      <c r="C296" s="690"/>
      <c r="D296" s="672"/>
      <c r="E296" s="701"/>
      <c r="F296" s="574" t="s">
        <v>271</v>
      </c>
      <c r="G296" s="315">
        <v>20</v>
      </c>
      <c r="H296" s="125"/>
      <c r="I296" s="125"/>
      <c r="J296" s="125"/>
      <c r="K296" s="125"/>
      <c r="L296" s="125"/>
      <c r="M296" s="125"/>
      <c r="N296" s="125"/>
      <c r="O296" s="125"/>
      <c r="P296" s="125"/>
      <c r="Q296" s="125"/>
      <c r="R296" s="125"/>
      <c r="S296" s="125"/>
      <c r="T296" s="125"/>
      <c r="U296" s="125"/>
      <c r="V296" s="125"/>
      <c r="W296" s="125"/>
      <c r="X296" s="125"/>
      <c r="Y296" s="125"/>
      <c r="Z296" s="125"/>
      <c r="AA296" s="125"/>
      <c r="AB296" s="4"/>
    </row>
    <row r="297" spans="1:28" s="10" customFormat="1" ht="18" customHeight="1" x14ac:dyDescent="0.15">
      <c r="A297" s="4"/>
      <c r="B297" s="687"/>
      <c r="C297" s="690"/>
      <c r="D297" s="672"/>
      <c r="E297" s="701"/>
      <c r="F297" s="574" t="s">
        <v>272</v>
      </c>
      <c r="G297" s="315">
        <v>20</v>
      </c>
      <c r="H297" s="125"/>
      <c r="I297" s="125"/>
      <c r="J297" s="125"/>
      <c r="K297" s="125"/>
      <c r="L297" s="125"/>
      <c r="M297" s="125"/>
      <c r="N297" s="125"/>
      <c r="O297" s="125"/>
      <c r="P297" s="125"/>
      <c r="Q297" s="125"/>
      <c r="R297" s="125"/>
      <c r="S297" s="125"/>
      <c r="T297" s="125"/>
      <c r="U297" s="125"/>
      <c r="V297" s="125"/>
      <c r="W297" s="125"/>
      <c r="X297" s="125"/>
      <c r="Y297" s="125"/>
      <c r="Z297" s="125"/>
      <c r="AA297" s="125"/>
      <c r="AB297" s="4"/>
    </row>
    <row r="298" spans="1:28" s="10" customFormat="1" ht="18" customHeight="1" x14ac:dyDescent="0.15">
      <c r="A298" s="4"/>
      <c r="B298" s="687"/>
      <c r="C298" s="690"/>
      <c r="D298" s="672"/>
      <c r="E298" s="701"/>
      <c r="F298" s="574" t="s">
        <v>273</v>
      </c>
      <c r="G298" s="315">
        <v>20</v>
      </c>
      <c r="H298" s="125"/>
      <c r="I298" s="125"/>
      <c r="J298" s="125"/>
      <c r="K298" s="125"/>
      <c r="L298" s="125"/>
      <c r="M298" s="125"/>
      <c r="N298" s="125"/>
      <c r="O298" s="125"/>
      <c r="P298" s="125"/>
      <c r="Q298" s="125"/>
      <c r="R298" s="125"/>
      <c r="S298" s="125"/>
      <c r="T298" s="125"/>
      <c r="U298" s="125"/>
      <c r="V298" s="125"/>
      <c r="W298" s="125"/>
      <c r="X298" s="125"/>
      <c r="Y298" s="125"/>
      <c r="Z298" s="125"/>
      <c r="AA298" s="125"/>
      <c r="AB298" s="4"/>
    </row>
    <row r="299" spans="1:28" s="10" customFormat="1" ht="18" customHeight="1" x14ac:dyDescent="0.15">
      <c r="A299" s="4"/>
      <c r="B299" s="687"/>
      <c r="C299" s="690"/>
      <c r="D299" s="672"/>
      <c r="E299" s="701"/>
      <c r="F299" s="574" t="s">
        <v>274</v>
      </c>
      <c r="G299" s="315">
        <v>20</v>
      </c>
      <c r="H299" s="125"/>
      <c r="I299" s="125"/>
      <c r="J299" s="125"/>
      <c r="K299" s="125"/>
      <c r="L299" s="125"/>
      <c r="M299" s="125"/>
      <c r="N299" s="125"/>
      <c r="O299" s="125"/>
      <c r="P299" s="125"/>
      <c r="Q299" s="125"/>
      <c r="R299" s="125"/>
      <c r="S299" s="125"/>
      <c r="T299" s="125"/>
      <c r="U299" s="125"/>
      <c r="V299" s="125"/>
      <c r="W299" s="125"/>
      <c r="X299" s="125"/>
      <c r="Y299" s="125"/>
      <c r="Z299" s="125"/>
      <c r="AA299" s="125"/>
      <c r="AB299" s="4"/>
    </row>
    <row r="300" spans="1:28" s="10" customFormat="1" ht="18" customHeight="1" x14ac:dyDescent="0.15">
      <c r="A300" s="4"/>
      <c r="B300" s="687"/>
      <c r="C300" s="690"/>
      <c r="D300" s="672"/>
      <c r="E300" s="701"/>
      <c r="F300" s="574" t="s">
        <v>275</v>
      </c>
      <c r="G300" s="315">
        <v>20</v>
      </c>
      <c r="H300" s="125"/>
      <c r="I300" s="125"/>
      <c r="J300" s="125"/>
      <c r="K300" s="125"/>
      <c r="L300" s="125"/>
      <c r="M300" s="125"/>
      <c r="N300" s="125"/>
      <c r="O300" s="125"/>
      <c r="P300" s="125"/>
      <c r="Q300" s="125"/>
      <c r="R300" s="125"/>
      <c r="S300" s="125"/>
      <c r="T300" s="125"/>
      <c r="U300" s="125"/>
      <c r="V300" s="125"/>
      <c r="W300" s="125"/>
      <c r="X300" s="125"/>
      <c r="Y300" s="125"/>
      <c r="Z300" s="125"/>
      <c r="AA300" s="125"/>
      <c r="AB300" s="4"/>
    </row>
    <row r="301" spans="1:28" s="10" customFormat="1" ht="18" customHeight="1" x14ac:dyDescent="0.15">
      <c r="A301" s="4"/>
      <c r="B301" s="687"/>
      <c r="C301" s="690"/>
      <c r="D301" s="672"/>
      <c r="E301" s="701"/>
      <c r="F301" s="574" t="s">
        <v>276</v>
      </c>
      <c r="G301" s="315">
        <v>20</v>
      </c>
      <c r="H301" s="125"/>
      <c r="I301" s="125"/>
      <c r="J301" s="125"/>
      <c r="K301" s="125"/>
      <c r="L301" s="125"/>
      <c r="M301" s="125"/>
      <c r="N301" s="125"/>
      <c r="O301" s="125"/>
      <c r="P301" s="125"/>
      <c r="Q301" s="125"/>
      <c r="R301" s="125"/>
      <c r="S301" s="125"/>
      <c r="T301" s="125"/>
      <c r="U301" s="125"/>
      <c r="V301" s="125"/>
      <c r="W301" s="125"/>
      <c r="X301" s="125"/>
      <c r="Y301" s="125"/>
      <c r="Z301" s="125"/>
      <c r="AA301" s="125"/>
      <c r="AB301" s="4"/>
    </row>
    <row r="302" spans="1:28" s="10" customFormat="1" ht="18" customHeight="1" x14ac:dyDescent="0.15">
      <c r="A302" s="4"/>
      <c r="B302" s="687"/>
      <c r="C302" s="690"/>
      <c r="D302" s="672"/>
      <c r="E302" s="701"/>
      <c r="F302" s="574" t="s">
        <v>277</v>
      </c>
      <c r="G302" s="315">
        <v>20</v>
      </c>
      <c r="H302" s="125"/>
      <c r="I302" s="125"/>
      <c r="J302" s="125"/>
      <c r="K302" s="125"/>
      <c r="L302" s="125"/>
      <c r="M302" s="125"/>
      <c r="N302" s="125"/>
      <c r="O302" s="125"/>
      <c r="P302" s="125"/>
      <c r="Q302" s="125"/>
      <c r="R302" s="125"/>
      <c r="S302" s="125"/>
      <c r="T302" s="125"/>
      <c r="U302" s="125"/>
      <c r="V302" s="125"/>
      <c r="W302" s="125"/>
      <c r="X302" s="125"/>
      <c r="Y302" s="125"/>
      <c r="Z302" s="125"/>
      <c r="AA302" s="125"/>
      <c r="AB302" s="4"/>
    </row>
    <row r="303" spans="1:28" s="10" customFormat="1" ht="18" customHeight="1" x14ac:dyDescent="0.15">
      <c r="A303" s="4"/>
      <c r="B303" s="687"/>
      <c r="C303" s="690"/>
      <c r="D303" s="672"/>
      <c r="E303" s="701"/>
      <c r="F303" s="574" t="s">
        <v>278</v>
      </c>
      <c r="G303" s="315">
        <v>20</v>
      </c>
      <c r="H303" s="125"/>
      <c r="I303" s="125"/>
      <c r="J303" s="125"/>
      <c r="K303" s="125"/>
      <c r="L303" s="125"/>
      <c r="M303" s="125"/>
      <c r="N303" s="125"/>
      <c r="O303" s="125"/>
      <c r="P303" s="125"/>
      <c r="Q303" s="125"/>
      <c r="R303" s="125"/>
      <c r="S303" s="125"/>
      <c r="T303" s="125"/>
      <c r="U303" s="125"/>
      <c r="V303" s="125"/>
      <c r="W303" s="125"/>
      <c r="X303" s="125"/>
      <c r="Y303" s="125"/>
      <c r="Z303" s="125"/>
      <c r="AA303" s="125"/>
      <c r="AB303" s="4"/>
    </row>
    <row r="304" spans="1:28" s="10" customFormat="1" ht="18" customHeight="1" x14ac:dyDescent="0.15">
      <c r="A304" s="4"/>
      <c r="B304" s="687"/>
      <c r="C304" s="690"/>
      <c r="D304" s="672"/>
      <c r="E304" s="701"/>
      <c r="F304" s="574" t="s">
        <v>279</v>
      </c>
      <c r="G304" s="315">
        <v>20</v>
      </c>
      <c r="H304" s="125"/>
      <c r="I304" s="125"/>
      <c r="J304" s="125"/>
      <c r="K304" s="125"/>
      <c r="L304" s="125"/>
      <c r="M304" s="125"/>
      <c r="N304" s="125"/>
      <c r="O304" s="125"/>
      <c r="P304" s="125"/>
      <c r="Q304" s="125"/>
      <c r="R304" s="125"/>
      <c r="S304" s="125"/>
      <c r="T304" s="125"/>
      <c r="U304" s="125"/>
      <c r="V304" s="125"/>
      <c r="W304" s="125"/>
      <c r="X304" s="125"/>
      <c r="Y304" s="125"/>
      <c r="Z304" s="125"/>
      <c r="AA304" s="125"/>
      <c r="AB304" s="4"/>
    </row>
    <row r="305" spans="1:28" s="10" customFormat="1" ht="18" customHeight="1" x14ac:dyDescent="0.15">
      <c r="A305" s="4"/>
      <c r="B305" s="687"/>
      <c r="C305" s="690"/>
      <c r="D305" s="672"/>
      <c r="E305" s="702"/>
      <c r="F305" s="574" t="s">
        <v>280</v>
      </c>
      <c r="G305" s="315">
        <v>20</v>
      </c>
      <c r="H305" s="125"/>
      <c r="I305" s="125"/>
      <c r="J305" s="125"/>
      <c r="K305" s="125"/>
      <c r="L305" s="125"/>
      <c r="M305" s="125"/>
      <c r="N305" s="125"/>
      <c r="O305" s="125"/>
      <c r="P305" s="125"/>
      <c r="Q305" s="125"/>
      <c r="R305" s="125"/>
      <c r="S305" s="125"/>
      <c r="T305" s="125"/>
      <c r="U305" s="125"/>
      <c r="V305" s="125"/>
      <c r="W305" s="125"/>
      <c r="X305" s="125"/>
      <c r="Y305" s="125"/>
      <c r="Z305" s="125"/>
      <c r="AA305" s="125"/>
      <c r="AB305" s="4"/>
    </row>
    <row r="306" spans="1:28" s="10" customFormat="1" ht="18" customHeight="1" x14ac:dyDescent="0.15">
      <c r="A306" s="4"/>
      <c r="B306" s="687"/>
      <c r="C306" s="690"/>
      <c r="D306" s="673"/>
      <c r="E306" s="702"/>
      <c r="F306" s="574" t="s">
        <v>281</v>
      </c>
      <c r="G306" s="315">
        <v>20</v>
      </c>
      <c r="H306" s="125"/>
      <c r="I306" s="125"/>
      <c r="J306" s="125"/>
      <c r="K306" s="125"/>
      <c r="L306" s="125"/>
      <c r="M306" s="125"/>
      <c r="N306" s="125"/>
      <c r="O306" s="125"/>
      <c r="P306" s="125"/>
      <c r="Q306" s="125"/>
      <c r="R306" s="125"/>
      <c r="S306" s="125"/>
      <c r="T306" s="125"/>
      <c r="U306" s="125"/>
      <c r="V306" s="125"/>
      <c r="W306" s="125"/>
      <c r="X306" s="125"/>
      <c r="Y306" s="125"/>
      <c r="Z306" s="125"/>
      <c r="AA306" s="125"/>
      <c r="AB306" s="4"/>
    </row>
    <row r="307" spans="1:28" s="10" customFormat="1" ht="18" customHeight="1" x14ac:dyDescent="0.4">
      <c r="A307" s="4"/>
      <c r="B307" s="687"/>
      <c r="C307" s="690"/>
      <c r="D307" s="662" t="s">
        <v>502</v>
      </c>
      <c r="E307" s="700" t="s">
        <v>503</v>
      </c>
      <c r="F307" s="573" t="s">
        <v>504</v>
      </c>
      <c r="G307" s="564">
        <v>20</v>
      </c>
      <c r="H307" s="125"/>
      <c r="I307" s="125"/>
      <c r="J307" s="125"/>
      <c r="K307" s="125"/>
      <c r="L307" s="125"/>
      <c r="M307" s="125"/>
      <c r="N307" s="125"/>
      <c r="O307" s="125"/>
      <c r="P307" s="125"/>
      <c r="Q307" s="125"/>
      <c r="R307" s="125"/>
      <c r="S307" s="125"/>
      <c r="T307" s="125"/>
      <c r="U307" s="125"/>
      <c r="V307" s="125"/>
      <c r="W307" s="125"/>
      <c r="X307" s="125"/>
      <c r="Y307" s="125"/>
      <c r="Z307" s="125"/>
      <c r="AA307" s="125"/>
      <c r="AB307" s="4"/>
    </row>
    <row r="308" spans="1:28" s="10" customFormat="1" ht="18" customHeight="1" x14ac:dyDescent="0.4">
      <c r="A308" s="4"/>
      <c r="B308" s="687"/>
      <c r="C308" s="690"/>
      <c r="D308" s="663"/>
      <c r="E308" s="700"/>
      <c r="F308" s="573" t="s">
        <v>505</v>
      </c>
      <c r="G308" s="564">
        <v>20</v>
      </c>
      <c r="H308" s="125"/>
      <c r="I308" s="125"/>
      <c r="J308" s="125"/>
      <c r="K308" s="125"/>
      <c r="L308" s="125"/>
      <c r="M308" s="125"/>
      <c r="N308" s="125"/>
      <c r="O308" s="125"/>
      <c r="P308" s="125"/>
      <c r="Q308" s="125"/>
      <c r="R308" s="125"/>
      <c r="S308" s="125"/>
      <c r="T308" s="125"/>
      <c r="U308" s="125"/>
      <c r="V308" s="125"/>
      <c r="W308" s="125"/>
      <c r="X308" s="125"/>
      <c r="Y308" s="125"/>
      <c r="Z308" s="125"/>
      <c r="AA308" s="125"/>
      <c r="AB308" s="4"/>
    </row>
    <row r="309" spans="1:28" s="10" customFormat="1" ht="18" customHeight="1" x14ac:dyDescent="0.4">
      <c r="A309" s="4"/>
      <c r="B309" s="687"/>
      <c r="C309" s="690"/>
      <c r="D309" s="663"/>
      <c r="E309" s="700"/>
      <c r="F309" s="573" t="s">
        <v>506</v>
      </c>
      <c r="G309" s="564">
        <v>20</v>
      </c>
      <c r="H309" s="125"/>
      <c r="I309" s="125"/>
      <c r="J309" s="125"/>
      <c r="K309" s="125"/>
      <c r="L309" s="125"/>
      <c r="M309" s="125"/>
      <c r="N309" s="125"/>
      <c r="O309" s="125"/>
      <c r="P309" s="125"/>
      <c r="Q309" s="125"/>
      <c r="R309" s="125"/>
      <c r="S309" s="125"/>
      <c r="T309" s="125"/>
      <c r="U309" s="125"/>
      <c r="V309" s="125"/>
      <c r="W309" s="125"/>
      <c r="X309" s="125"/>
      <c r="Y309" s="125"/>
      <c r="Z309" s="125"/>
      <c r="AA309" s="125"/>
      <c r="AB309" s="4"/>
    </row>
    <row r="310" spans="1:28" s="10" customFormat="1" ht="18" customHeight="1" x14ac:dyDescent="0.4">
      <c r="A310" s="4"/>
      <c r="B310" s="687"/>
      <c r="C310" s="690"/>
      <c r="D310" s="663"/>
      <c r="E310" s="700"/>
      <c r="F310" s="573" t="s">
        <v>507</v>
      </c>
      <c r="G310" s="564">
        <v>20</v>
      </c>
      <c r="H310" s="125"/>
      <c r="I310" s="125"/>
      <c r="J310" s="125"/>
      <c r="K310" s="125"/>
      <c r="L310" s="125"/>
      <c r="M310" s="125"/>
      <c r="N310" s="125"/>
      <c r="O310" s="125"/>
      <c r="P310" s="125"/>
      <c r="Q310" s="125"/>
      <c r="R310" s="125"/>
      <c r="S310" s="125"/>
      <c r="T310" s="125"/>
      <c r="U310" s="125"/>
      <c r="V310" s="125"/>
      <c r="W310" s="125"/>
      <c r="X310" s="125"/>
      <c r="Y310" s="125"/>
      <c r="Z310" s="125"/>
      <c r="AA310" s="125"/>
      <c r="AB310" s="4"/>
    </row>
    <row r="311" spans="1:28" s="10" customFormat="1" ht="18" customHeight="1" x14ac:dyDescent="0.4">
      <c r="A311" s="4"/>
      <c r="B311" s="687"/>
      <c r="C311" s="690"/>
      <c r="D311" s="663"/>
      <c r="E311" s="700"/>
      <c r="F311" s="573" t="s">
        <v>508</v>
      </c>
      <c r="G311" s="564">
        <v>20</v>
      </c>
      <c r="H311" s="125"/>
      <c r="I311" s="125"/>
      <c r="J311" s="125"/>
      <c r="K311" s="125"/>
      <c r="L311" s="125"/>
      <c r="M311" s="125"/>
      <c r="N311" s="125"/>
      <c r="O311" s="125"/>
      <c r="P311" s="125"/>
      <c r="Q311" s="125"/>
      <c r="R311" s="125"/>
      <c r="S311" s="125"/>
      <c r="T311" s="125"/>
      <c r="U311" s="125"/>
      <c r="V311" s="125"/>
      <c r="W311" s="125"/>
      <c r="X311" s="125"/>
      <c r="Y311" s="125"/>
      <c r="Z311" s="125"/>
      <c r="AA311" s="125"/>
      <c r="AB311" s="4"/>
    </row>
    <row r="312" spans="1:28" s="10" customFormat="1" ht="18" customHeight="1" x14ac:dyDescent="0.4">
      <c r="A312" s="4"/>
      <c r="B312" s="687"/>
      <c r="C312" s="690"/>
      <c r="D312" s="663"/>
      <c r="E312" s="573" t="s">
        <v>923</v>
      </c>
      <c r="F312" s="573" t="s">
        <v>282</v>
      </c>
      <c r="G312" s="564">
        <v>20</v>
      </c>
      <c r="H312" s="125"/>
      <c r="I312" s="125"/>
      <c r="J312" s="125"/>
      <c r="K312" s="125"/>
      <c r="L312" s="125"/>
      <c r="M312" s="125"/>
      <c r="N312" s="125"/>
      <c r="O312" s="125"/>
      <c r="P312" s="125"/>
      <c r="Q312" s="125"/>
      <c r="R312" s="125"/>
      <c r="S312" s="125"/>
      <c r="T312" s="125"/>
      <c r="U312" s="125"/>
      <c r="V312" s="125"/>
      <c r="W312" s="125"/>
      <c r="X312" s="125"/>
      <c r="Y312" s="125"/>
      <c r="Z312" s="125"/>
      <c r="AA312" s="125"/>
      <c r="AB312" s="4"/>
    </row>
    <row r="313" spans="1:28" s="10" customFormat="1" ht="18" customHeight="1" x14ac:dyDescent="0.4">
      <c r="A313" s="4"/>
      <c r="B313" s="687"/>
      <c r="C313" s="690"/>
      <c r="D313" s="663"/>
      <c r="E313" s="573" t="s">
        <v>509</v>
      </c>
      <c r="F313" s="573" t="s">
        <v>510</v>
      </c>
      <c r="G313" s="564">
        <v>20</v>
      </c>
      <c r="H313" s="125"/>
      <c r="I313" s="125"/>
      <c r="J313" s="125"/>
      <c r="K313" s="125"/>
      <c r="L313" s="125"/>
      <c r="M313" s="125"/>
      <c r="N313" s="125"/>
      <c r="O313" s="125"/>
      <c r="P313" s="125"/>
      <c r="Q313" s="125"/>
      <c r="R313" s="125"/>
      <c r="S313" s="125"/>
      <c r="T313" s="125"/>
      <c r="U313" s="125"/>
      <c r="V313" s="125"/>
      <c r="W313" s="125"/>
      <c r="X313" s="125"/>
      <c r="Y313" s="125"/>
      <c r="Z313" s="125"/>
      <c r="AA313" s="125"/>
      <c r="AB313" s="4"/>
    </row>
    <row r="314" spans="1:28" s="10" customFormat="1" ht="18" customHeight="1" x14ac:dyDescent="0.4">
      <c r="A314" s="4"/>
      <c r="B314" s="687"/>
      <c r="C314" s="690"/>
      <c r="D314" s="663"/>
      <c r="E314" s="573" t="s">
        <v>924</v>
      </c>
      <c r="F314" s="573" t="s">
        <v>283</v>
      </c>
      <c r="G314" s="564">
        <v>9</v>
      </c>
      <c r="H314" s="125"/>
      <c r="I314" s="125"/>
      <c r="J314" s="125"/>
      <c r="K314" s="125"/>
      <c r="L314" s="125"/>
      <c r="M314" s="125"/>
      <c r="N314" s="125"/>
      <c r="O314" s="125"/>
      <c r="P314" s="125"/>
      <c r="Q314" s="125"/>
      <c r="R314" s="125"/>
      <c r="S314" s="125"/>
      <c r="T314" s="125"/>
      <c r="U314" s="125"/>
      <c r="V314" s="125"/>
      <c r="W314" s="125"/>
      <c r="X314" s="125"/>
      <c r="Y314" s="125"/>
      <c r="Z314" s="125"/>
      <c r="AA314" s="125"/>
      <c r="AB314" s="4"/>
    </row>
    <row r="315" spans="1:28" s="10" customFormat="1" ht="18" customHeight="1" x14ac:dyDescent="0.4">
      <c r="A315" s="4"/>
      <c r="B315" s="687"/>
      <c r="C315" s="690"/>
      <c r="D315" s="663"/>
      <c r="E315" s="573" t="s">
        <v>511</v>
      </c>
      <c r="F315" s="573" t="s">
        <v>512</v>
      </c>
      <c r="G315" s="564">
        <v>11</v>
      </c>
      <c r="H315" s="125"/>
      <c r="I315" s="125"/>
      <c r="J315" s="125"/>
      <c r="K315" s="125"/>
      <c r="L315" s="125"/>
      <c r="M315" s="125"/>
      <c r="N315" s="125"/>
      <c r="O315" s="125"/>
      <c r="P315" s="125"/>
      <c r="Q315" s="125"/>
      <c r="R315" s="125"/>
      <c r="S315" s="125"/>
      <c r="T315" s="125"/>
      <c r="U315" s="125"/>
      <c r="V315" s="125"/>
      <c r="W315" s="125"/>
      <c r="X315" s="125"/>
      <c r="Y315" s="125"/>
      <c r="Z315" s="125"/>
      <c r="AA315" s="125"/>
      <c r="AB315" s="4"/>
    </row>
    <row r="316" spans="1:28" s="10" customFormat="1" ht="18" customHeight="1" x14ac:dyDescent="0.4">
      <c r="A316" s="4"/>
      <c r="B316" s="687"/>
      <c r="C316" s="690"/>
      <c r="D316" s="663"/>
      <c r="E316" s="573" t="s">
        <v>513</v>
      </c>
      <c r="F316" s="573" t="s">
        <v>514</v>
      </c>
      <c r="G316" s="564">
        <v>10</v>
      </c>
      <c r="H316" s="125"/>
      <c r="I316" s="125"/>
      <c r="J316" s="125"/>
      <c r="K316" s="125"/>
      <c r="L316" s="125"/>
      <c r="M316" s="125"/>
      <c r="N316" s="125"/>
      <c r="O316" s="125"/>
      <c r="P316" s="125"/>
      <c r="Q316" s="125"/>
      <c r="R316" s="125"/>
      <c r="S316" s="125"/>
      <c r="T316" s="125"/>
      <c r="U316" s="125"/>
      <c r="V316" s="125"/>
      <c r="W316" s="125"/>
      <c r="X316" s="125"/>
      <c r="Y316" s="125"/>
      <c r="Z316" s="125"/>
      <c r="AA316" s="125"/>
      <c r="AB316" s="4"/>
    </row>
    <row r="317" spans="1:28" s="10" customFormat="1" ht="18" customHeight="1" x14ac:dyDescent="0.4">
      <c r="A317" s="4"/>
      <c r="B317" s="688"/>
      <c r="C317" s="691"/>
      <c r="D317" s="664"/>
      <c r="E317" s="573" t="s">
        <v>515</v>
      </c>
      <c r="F317" s="573" t="s">
        <v>516</v>
      </c>
      <c r="G317" s="564">
        <v>17</v>
      </c>
      <c r="H317" s="125"/>
      <c r="I317" s="125"/>
      <c r="J317" s="125"/>
      <c r="K317" s="125"/>
      <c r="L317" s="125"/>
      <c r="M317" s="125"/>
      <c r="N317" s="125"/>
      <c r="O317" s="125"/>
      <c r="P317" s="125"/>
      <c r="Q317" s="125"/>
      <c r="R317" s="125"/>
      <c r="S317" s="125"/>
      <c r="T317" s="125"/>
      <c r="U317" s="125"/>
      <c r="V317" s="125"/>
      <c r="W317" s="125"/>
      <c r="X317" s="125"/>
      <c r="Y317" s="125"/>
      <c r="Z317" s="125"/>
      <c r="AA317" s="125"/>
      <c r="AB317" s="4"/>
    </row>
    <row r="318" spans="1:28" s="127" customFormat="1" ht="18" customHeight="1" x14ac:dyDescent="0.4">
      <c r="A318" s="4"/>
      <c r="B318" s="695" t="s">
        <v>284</v>
      </c>
      <c r="C318" s="696"/>
      <c r="D318" s="696"/>
      <c r="E318" s="696"/>
      <c r="F318" s="696"/>
      <c r="G318" s="697"/>
      <c r="H318" s="132">
        <f t="shared" ref="H318:AA318" si="4">+SUM(H216:H317)</f>
        <v>0</v>
      </c>
      <c r="I318" s="132">
        <f t="shared" si="4"/>
        <v>0</v>
      </c>
      <c r="J318" s="132">
        <f t="shared" si="4"/>
        <v>0</v>
      </c>
      <c r="K318" s="132">
        <f t="shared" si="4"/>
        <v>0</v>
      </c>
      <c r="L318" s="132">
        <f t="shared" si="4"/>
        <v>0</v>
      </c>
      <c r="M318" s="132">
        <f t="shared" si="4"/>
        <v>0</v>
      </c>
      <c r="N318" s="132">
        <f t="shared" si="4"/>
        <v>0</v>
      </c>
      <c r="O318" s="132">
        <f t="shared" si="4"/>
        <v>0</v>
      </c>
      <c r="P318" s="132">
        <f t="shared" si="4"/>
        <v>0</v>
      </c>
      <c r="Q318" s="132">
        <f t="shared" si="4"/>
        <v>0</v>
      </c>
      <c r="R318" s="132">
        <f t="shared" si="4"/>
        <v>0</v>
      </c>
      <c r="S318" s="132">
        <f t="shared" si="4"/>
        <v>0</v>
      </c>
      <c r="T318" s="132">
        <f t="shared" si="4"/>
        <v>0</v>
      </c>
      <c r="U318" s="132">
        <f t="shared" si="4"/>
        <v>0</v>
      </c>
      <c r="V318" s="132">
        <f t="shared" si="4"/>
        <v>0</v>
      </c>
      <c r="W318" s="132">
        <f t="shared" si="4"/>
        <v>0</v>
      </c>
      <c r="X318" s="132">
        <f t="shared" si="4"/>
        <v>0</v>
      </c>
      <c r="Y318" s="132">
        <f t="shared" si="4"/>
        <v>0</v>
      </c>
      <c r="Z318" s="132">
        <f t="shared" si="4"/>
        <v>0</v>
      </c>
      <c r="AA318" s="132">
        <f t="shared" si="4"/>
        <v>0</v>
      </c>
      <c r="AB318" s="126"/>
    </row>
    <row r="319" spans="1:28" s="127" customFormat="1" ht="18" customHeight="1" x14ac:dyDescent="0.4">
      <c r="A319" s="4"/>
      <c r="B319" s="313" t="s">
        <v>663</v>
      </c>
      <c r="C319" s="313"/>
      <c r="D319" s="313"/>
      <c r="E319" s="33"/>
      <c r="F319" s="313"/>
      <c r="G319" s="313"/>
      <c r="H319" s="134">
        <f t="shared" ref="H319:AA319" si="5">+SUM(H318,H215,H84,H69,H44)</f>
        <v>0</v>
      </c>
      <c r="I319" s="134">
        <f t="shared" si="5"/>
        <v>0</v>
      </c>
      <c r="J319" s="134">
        <f t="shared" si="5"/>
        <v>0</v>
      </c>
      <c r="K319" s="134">
        <f t="shared" si="5"/>
        <v>0</v>
      </c>
      <c r="L319" s="134">
        <f t="shared" si="5"/>
        <v>0</v>
      </c>
      <c r="M319" s="134">
        <f t="shared" si="5"/>
        <v>0</v>
      </c>
      <c r="N319" s="134">
        <f t="shared" si="5"/>
        <v>0</v>
      </c>
      <c r="O319" s="134">
        <f t="shared" si="5"/>
        <v>0</v>
      </c>
      <c r="P319" s="134">
        <f t="shared" si="5"/>
        <v>0</v>
      </c>
      <c r="Q319" s="134">
        <f t="shared" si="5"/>
        <v>0</v>
      </c>
      <c r="R319" s="134">
        <f t="shared" si="5"/>
        <v>0</v>
      </c>
      <c r="S319" s="134">
        <f t="shared" si="5"/>
        <v>0</v>
      </c>
      <c r="T319" s="134">
        <f t="shared" si="5"/>
        <v>0</v>
      </c>
      <c r="U319" s="134">
        <f t="shared" si="5"/>
        <v>0</v>
      </c>
      <c r="V319" s="134">
        <f t="shared" si="5"/>
        <v>0</v>
      </c>
      <c r="W319" s="134">
        <f t="shared" si="5"/>
        <v>0</v>
      </c>
      <c r="X319" s="134">
        <f t="shared" si="5"/>
        <v>0</v>
      </c>
      <c r="Y319" s="134">
        <f t="shared" si="5"/>
        <v>0</v>
      </c>
      <c r="Z319" s="134">
        <f t="shared" si="5"/>
        <v>0</v>
      </c>
      <c r="AA319" s="134">
        <f t="shared" si="5"/>
        <v>0</v>
      </c>
      <c r="AB319" s="126"/>
    </row>
    <row r="320" spans="1:28" ht="18" customHeight="1" x14ac:dyDescent="0.4">
      <c r="B320" s="107"/>
      <c r="C320" s="4"/>
      <c r="D320" s="4"/>
      <c r="E320" s="93"/>
      <c r="F320" s="93"/>
    </row>
    <row r="321" spans="2:19" ht="18" customHeight="1" x14ac:dyDescent="0.4">
      <c r="B321" s="39" t="s">
        <v>785</v>
      </c>
      <c r="D321" s="4"/>
      <c r="F321" s="7"/>
    </row>
    <row r="322" spans="2:19" ht="18" customHeight="1" x14ac:dyDescent="0.4">
      <c r="B322" s="101" t="s">
        <v>716</v>
      </c>
      <c r="C322" s="93"/>
      <c r="D322" s="93"/>
      <c r="G322" s="15"/>
      <c r="H322" s="15"/>
      <c r="I322" s="15"/>
      <c r="J322" s="15"/>
      <c r="K322" s="15"/>
      <c r="L322" s="15"/>
      <c r="M322" s="15"/>
      <c r="N322" s="15"/>
      <c r="O322" s="15"/>
      <c r="P322" s="15"/>
      <c r="Q322" s="15"/>
      <c r="R322" s="15"/>
      <c r="S322" s="15"/>
    </row>
    <row r="323" spans="2:19" ht="18" customHeight="1" x14ac:dyDescent="0.4">
      <c r="B323" s="585" t="s">
        <v>916</v>
      </c>
      <c r="C323" s="93"/>
      <c r="D323" s="93"/>
      <c r="G323" s="15"/>
      <c r="H323" s="15"/>
      <c r="I323" s="15"/>
      <c r="J323" s="15"/>
      <c r="K323" s="15"/>
      <c r="L323" s="15"/>
      <c r="M323" s="15"/>
      <c r="N323" s="15"/>
      <c r="O323" s="15"/>
      <c r="P323" s="15"/>
      <c r="Q323" s="15"/>
      <c r="R323" s="15"/>
      <c r="S323" s="15"/>
    </row>
    <row r="324" spans="2:19" ht="18" customHeight="1" x14ac:dyDescent="0.4">
      <c r="B324" s="101" t="s">
        <v>784</v>
      </c>
      <c r="C324" s="4"/>
      <c r="D324" s="4"/>
    </row>
    <row r="325" spans="2:19" ht="18" customHeight="1" x14ac:dyDescent="0.4">
      <c r="B325" s="586" t="s">
        <v>917</v>
      </c>
      <c r="C325" s="4"/>
      <c r="D325" s="4"/>
    </row>
    <row r="326" spans="2:19" ht="18" customHeight="1" x14ac:dyDescent="0.4">
      <c r="B326" s="111" t="s">
        <v>635</v>
      </c>
      <c r="C326" s="4"/>
      <c r="D326" s="4"/>
    </row>
    <row r="327" spans="2:19" ht="18" customHeight="1" x14ac:dyDescent="0.4">
      <c r="C327" s="4"/>
      <c r="D327" s="4"/>
    </row>
    <row r="328" spans="2:19" ht="18" customHeight="1" x14ac:dyDescent="0.4">
      <c r="C328" s="4"/>
      <c r="D328" s="4"/>
    </row>
    <row r="329" spans="2:19" ht="18" customHeight="1" x14ac:dyDescent="0.4">
      <c r="C329" s="4"/>
      <c r="D329" s="4"/>
    </row>
    <row r="330" spans="2:19" ht="18" customHeight="1" x14ac:dyDescent="0.4">
      <c r="C330" s="4"/>
      <c r="D330" s="4"/>
    </row>
    <row r="331" spans="2:19" ht="18" customHeight="1" x14ac:dyDescent="0.4">
      <c r="C331" s="4"/>
      <c r="D331" s="4"/>
    </row>
    <row r="332" spans="2:19" ht="18" customHeight="1" x14ac:dyDescent="0.4">
      <c r="C332" s="4"/>
      <c r="D332" s="4"/>
    </row>
    <row r="333" spans="2:19" ht="18" customHeight="1" x14ac:dyDescent="0.4">
      <c r="C333" s="4"/>
      <c r="D333" s="4"/>
    </row>
    <row r="334" spans="2:19" ht="18" customHeight="1" x14ac:dyDescent="0.4">
      <c r="C334" s="4"/>
      <c r="D334" s="4"/>
    </row>
    <row r="335" spans="2:19" ht="18" customHeight="1" x14ac:dyDescent="0.4">
      <c r="C335" s="4"/>
      <c r="D335" s="4"/>
    </row>
    <row r="336" spans="2:19" ht="18" customHeight="1" x14ac:dyDescent="0.4">
      <c r="C336" s="4"/>
      <c r="D336" s="4"/>
    </row>
    <row r="337" spans="3:13" ht="18" customHeight="1" x14ac:dyDescent="0.4">
      <c r="C337" s="4"/>
      <c r="D337" s="4"/>
    </row>
    <row r="338" spans="3:13" ht="18" customHeight="1" x14ac:dyDescent="0.4">
      <c r="C338" s="4"/>
      <c r="D338" s="4"/>
    </row>
    <row r="339" spans="3:13" ht="18" customHeight="1" x14ac:dyDescent="0.4">
      <c r="C339" s="4"/>
      <c r="D339" s="4"/>
    </row>
    <row r="340" spans="3:13" ht="18" customHeight="1" x14ac:dyDescent="0.4">
      <c r="C340" s="4"/>
      <c r="D340" s="4"/>
    </row>
    <row r="341" spans="3:13" ht="18" customHeight="1" x14ac:dyDescent="0.4">
      <c r="C341" s="4"/>
      <c r="D341" s="4"/>
    </row>
    <row r="342" spans="3:13" ht="18" customHeight="1" x14ac:dyDescent="0.4">
      <c r="C342" s="4"/>
      <c r="D342" s="4"/>
    </row>
    <row r="343" spans="3:13" ht="18" customHeight="1" x14ac:dyDescent="0.4">
      <c r="C343" s="4"/>
      <c r="D343" s="4"/>
    </row>
    <row r="344" spans="3:13" ht="18" customHeight="1" x14ac:dyDescent="0.4">
      <c r="C344" s="4"/>
      <c r="D344" s="4"/>
    </row>
    <row r="345" spans="3:13" ht="18" customHeight="1" x14ac:dyDescent="0.4">
      <c r="C345" s="4"/>
      <c r="D345" s="4"/>
    </row>
    <row r="346" spans="3:13" ht="18" customHeight="1" x14ac:dyDescent="0.4">
      <c r="C346" s="4"/>
      <c r="D346" s="4"/>
    </row>
    <row r="347" spans="3:13" ht="18" customHeight="1" x14ac:dyDescent="0.4">
      <c r="C347" s="4"/>
      <c r="D347" s="4"/>
    </row>
    <row r="348" spans="3:13" ht="18" customHeight="1" x14ac:dyDescent="0.4">
      <c r="C348" s="4"/>
      <c r="D348" s="4"/>
      <c r="E348" s="7"/>
      <c r="F348" s="7"/>
    </row>
    <row r="349" spans="3:13" ht="18" customHeight="1" x14ac:dyDescent="0.4">
      <c r="C349" s="4"/>
      <c r="D349" s="4"/>
      <c r="E349" s="7"/>
      <c r="F349" s="7"/>
    </row>
    <row r="350" spans="3:13" ht="18" customHeight="1" x14ac:dyDescent="0.4">
      <c r="C350" s="4"/>
      <c r="D350" s="4"/>
    </row>
    <row r="351" spans="3:13" ht="18" customHeight="1" x14ac:dyDescent="0.4">
      <c r="D351" s="15"/>
      <c r="H351" s="8"/>
      <c r="I351" s="8"/>
      <c r="J351" s="8"/>
      <c r="K351" s="8"/>
      <c r="L351" s="8"/>
      <c r="M351" s="8"/>
    </row>
    <row r="352" spans="3:13" ht="18" customHeight="1" x14ac:dyDescent="0.4">
      <c r="D352" s="15"/>
      <c r="G352" s="7"/>
    </row>
    <row r="440" spans="3:7" ht="18" customHeight="1" x14ac:dyDescent="0.4">
      <c r="C440" s="4"/>
      <c r="D440" s="4"/>
      <c r="G440" s="8"/>
    </row>
    <row r="441" spans="3:7" ht="18" customHeight="1" x14ac:dyDescent="0.4">
      <c r="C441" s="4"/>
      <c r="D441" s="4"/>
      <c r="G441" s="8"/>
    </row>
    <row r="442" spans="3:7" ht="18" customHeight="1" x14ac:dyDescent="0.4">
      <c r="C442" s="4"/>
      <c r="D442" s="4"/>
      <c r="G442" s="8"/>
    </row>
    <row r="443" spans="3:7" ht="18" customHeight="1" x14ac:dyDescent="0.4">
      <c r="C443" s="4"/>
      <c r="D443" s="4"/>
      <c r="G443" s="8"/>
    </row>
  </sheetData>
  <mergeCells count="81">
    <mergeCell ref="D216:D256"/>
    <mergeCell ref="B268:B317"/>
    <mergeCell ref="C268:C317"/>
    <mergeCell ref="B85:B179"/>
    <mergeCell ref="C85:C179"/>
    <mergeCell ref="B180:B214"/>
    <mergeCell ref="C180:C214"/>
    <mergeCell ref="B216:B267"/>
    <mergeCell ref="C216:C267"/>
    <mergeCell ref="E216:E218"/>
    <mergeCell ref="E219:E224"/>
    <mergeCell ref="E225:E246"/>
    <mergeCell ref="E247:E256"/>
    <mergeCell ref="H5:AA5"/>
    <mergeCell ref="G5:G7"/>
    <mergeCell ref="E268:E286"/>
    <mergeCell ref="E290:E306"/>
    <mergeCell ref="D307:D317"/>
    <mergeCell ref="E307:E311"/>
    <mergeCell ref="D257:D267"/>
    <mergeCell ref="D268:D306"/>
    <mergeCell ref="E257:E267"/>
    <mergeCell ref="B70:B83"/>
    <mergeCell ref="C70:C83"/>
    <mergeCell ref="D72:D83"/>
    <mergeCell ref="D132:D160"/>
    <mergeCell ref="E132:E141"/>
    <mergeCell ref="E142:E147"/>
    <mergeCell ref="E148:E153"/>
    <mergeCell ref="E156:E158"/>
    <mergeCell ref="E159:E160"/>
    <mergeCell ref="B8:B43"/>
    <mergeCell ref="C8:C43"/>
    <mergeCell ref="D8:D20"/>
    <mergeCell ref="E10:E18"/>
    <mergeCell ref="D21:D23"/>
    <mergeCell ref="E22:E23"/>
    <mergeCell ref="D24:D31"/>
    <mergeCell ref="E28:E31"/>
    <mergeCell ref="D33:D36"/>
    <mergeCell ref="E34:E35"/>
    <mergeCell ref="D37:D43"/>
    <mergeCell ref="E41:E43"/>
    <mergeCell ref="B5:B7"/>
    <mergeCell ref="C5:C7"/>
    <mergeCell ref="D5:D7"/>
    <mergeCell ref="E5:E7"/>
    <mergeCell ref="F5:F7"/>
    <mergeCell ref="B44:G44"/>
    <mergeCell ref="B69:G69"/>
    <mergeCell ref="B84:G84"/>
    <mergeCell ref="B215:G215"/>
    <mergeCell ref="B318:G318"/>
    <mergeCell ref="E72:E74"/>
    <mergeCell ref="E75:E83"/>
    <mergeCell ref="B45:B68"/>
    <mergeCell ref="C45:C68"/>
    <mergeCell ref="D45:D47"/>
    <mergeCell ref="D48:D51"/>
    <mergeCell ref="D52:D54"/>
    <mergeCell ref="D55:D56"/>
    <mergeCell ref="D57:D58"/>
    <mergeCell ref="D59:D62"/>
    <mergeCell ref="D63:D66"/>
    <mergeCell ref="E177:E178"/>
    <mergeCell ref="E180:E192"/>
    <mergeCell ref="E195:E212"/>
    <mergeCell ref="E213:E214"/>
    <mergeCell ref="D180:D214"/>
    <mergeCell ref="D174:D179"/>
    <mergeCell ref="E161:E165"/>
    <mergeCell ref="D161:D173"/>
    <mergeCell ref="E95:E99"/>
    <mergeCell ref="D95:D131"/>
    <mergeCell ref="E90:E93"/>
    <mergeCell ref="D85:D94"/>
    <mergeCell ref="E166:E172"/>
    <mergeCell ref="E100:E104"/>
    <mergeCell ref="E105:E126"/>
    <mergeCell ref="E127:E130"/>
    <mergeCell ref="E86:E89"/>
  </mergeCells>
  <phoneticPr fontId="2"/>
  <pageMargins left="0.7" right="0.7" top="0.75" bottom="0.75" header="0.3" footer="0.3"/>
  <rowBreaks count="3" manualBreakCount="3">
    <brk id="84" max="26" man="1"/>
    <brk id="179" max="26" man="1"/>
    <brk id="267" max="2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M328"/>
  <sheetViews>
    <sheetView view="pageBreakPreview" zoomScale="85" zoomScaleNormal="100" zoomScaleSheetLayoutView="85" workbookViewId="0"/>
  </sheetViews>
  <sheetFormatPr defaultColWidth="9" defaultRowHeight="18" customHeight="1" x14ac:dyDescent="0.4"/>
  <cols>
    <col min="1" max="1" width="3" style="4" customWidth="1"/>
    <col min="2" max="3" width="5.5" style="9" customWidth="1"/>
    <col min="4" max="4" width="27.5" style="4" customWidth="1"/>
    <col min="5" max="6" width="33.625" style="4" customWidth="1"/>
    <col min="7" max="7" width="13.125" style="4" customWidth="1"/>
    <col min="8" max="27" width="15" style="4" customWidth="1"/>
    <col min="28" max="28" width="13.75" style="4" bestFit="1" customWidth="1"/>
    <col min="29" max="92" width="9" style="4"/>
    <col min="93" max="93" width="9.125" style="4" bestFit="1" customWidth="1"/>
    <col min="94" max="100" width="14.5" style="4" bestFit="1" customWidth="1"/>
    <col min="101" max="113" width="15.625" style="4" bestFit="1" customWidth="1"/>
    <col min="114" max="114" width="9.125" style="4" bestFit="1" customWidth="1"/>
    <col min="115" max="16384" width="9" style="4"/>
  </cols>
  <sheetData>
    <row r="1" spans="1:39" ht="18" customHeight="1" x14ac:dyDescent="0.4">
      <c r="A1" s="118" t="s">
        <v>697</v>
      </c>
      <c r="F1" s="15"/>
      <c r="G1" s="15"/>
    </row>
    <row r="2" spans="1:39" ht="18" customHeight="1" x14ac:dyDescent="0.4">
      <c r="A2" s="107"/>
      <c r="B2" s="4"/>
      <c r="C2" s="4"/>
      <c r="D2" s="299"/>
      <c r="E2" s="91" t="s">
        <v>634</v>
      </c>
    </row>
    <row r="3" spans="1:39" ht="18" customHeight="1" x14ac:dyDescent="0.4">
      <c r="A3" s="36"/>
      <c r="B3" s="36"/>
      <c r="C3" s="238"/>
      <c r="G3" s="13"/>
      <c r="H3" s="13"/>
      <c r="I3" s="13"/>
      <c r="J3" s="13"/>
      <c r="K3" s="13"/>
      <c r="L3" s="13"/>
      <c r="M3" s="13"/>
      <c r="AA3" s="65"/>
    </row>
    <row r="4" spans="1:39" ht="18" customHeight="1" x14ac:dyDescent="0.4">
      <c r="A4" s="75"/>
      <c r="B4" s="550" t="s">
        <v>666</v>
      </c>
      <c r="C4" s="82"/>
      <c r="D4" s="551"/>
      <c r="E4" s="551"/>
      <c r="F4" s="551"/>
      <c r="G4" s="551"/>
      <c r="H4" s="551"/>
      <c r="I4" s="551"/>
      <c r="J4" s="301"/>
      <c r="K4" s="301"/>
      <c r="L4" s="301"/>
      <c r="M4" s="301"/>
      <c r="N4" s="301"/>
      <c r="O4" s="301"/>
      <c r="P4" s="301"/>
      <c r="Q4" s="552"/>
      <c r="R4" s="552"/>
      <c r="S4" s="552"/>
      <c r="T4" s="552"/>
      <c r="U4" s="552"/>
      <c r="V4" s="552"/>
      <c r="W4" s="552"/>
      <c r="X4" s="552"/>
      <c r="Y4" s="552"/>
      <c r="Z4" s="553"/>
      <c r="AA4" s="553" t="s">
        <v>765</v>
      </c>
    </row>
    <row r="5" spans="1:39" ht="18" customHeight="1" x14ac:dyDescent="0.4">
      <c r="B5" s="625" t="s">
        <v>497</v>
      </c>
      <c r="C5" s="625" t="s">
        <v>2</v>
      </c>
      <c r="D5" s="625" t="s">
        <v>3</v>
      </c>
      <c r="E5" s="625" t="s">
        <v>56</v>
      </c>
      <c r="F5" s="625" t="s">
        <v>57</v>
      </c>
      <c r="G5" s="610" t="s">
        <v>915</v>
      </c>
      <c r="H5" s="706" t="s">
        <v>679</v>
      </c>
      <c r="I5" s="706"/>
      <c r="J5" s="706"/>
      <c r="K5" s="706"/>
      <c r="L5" s="706"/>
      <c r="M5" s="706"/>
      <c r="N5" s="706"/>
      <c r="O5" s="706"/>
      <c r="P5" s="706"/>
      <c r="Q5" s="706"/>
      <c r="R5" s="706"/>
      <c r="S5" s="706"/>
      <c r="T5" s="706"/>
      <c r="U5" s="706"/>
      <c r="V5" s="706"/>
      <c r="W5" s="706"/>
      <c r="X5" s="706"/>
      <c r="Y5" s="706"/>
      <c r="Z5" s="706"/>
      <c r="AA5" s="706"/>
    </row>
    <row r="6" spans="1:39" s="5" customFormat="1" ht="18" customHeight="1" x14ac:dyDescent="0.4">
      <c r="B6" s="712"/>
      <c r="C6" s="712"/>
      <c r="D6" s="712"/>
      <c r="E6" s="712"/>
      <c r="F6" s="712"/>
      <c r="G6" s="705"/>
      <c r="H6" s="137">
        <v>3</v>
      </c>
      <c r="I6" s="137">
        <v>4</v>
      </c>
      <c r="J6" s="137">
        <v>5</v>
      </c>
      <c r="K6" s="137">
        <v>6</v>
      </c>
      <c r="L6" s="137">
        <v>7</v>
      </c>
      <c r="M6" s="137">
        <v>8</v>
      </c>
      <c r="N6" s="137">
        <v>9</v>
      </c>
      <c r="O6" s="137">
        <v>10</v>
      </c>
      <c r="P6" s="137">
        <v>11</v>
      </c>
      <c r="Q6" s="137">
        <v>12</v>
      </c>
      <c r="R6" s="137">
        <v>13</v>
      </c>
      <c r="S6" s="137">
        <v>14</v>
      </c>
      <c r="T6" s="137">
        <v>15</v>
      </c>
      <c r="U6" s="137">
        <v>16</v>
      </c>
      <c r="V6" s="137">
        <v>17</v>
      </c>
      <c r="W6" s="137">
        <v>18</v>
      </c>
      <c r="X6" s="137">
        <v>19</v>
      </c>
      <c r="Y6" s="137">
        <v>20</v>
      </c>
      <c r="Z6" s="137">
        <v>21</v>
      </c>
      <c r="AA6" s="137">
        <v>22</v>
      </c>
      <c r="AB6" s="4"/>
      <c r="AC6" s="4"/>
      <c r="AD6" s="4"/>
    </row>
    <row r="7" spans="1:39" ht="18" customHeight="1" x14ac:dyDescent="0.4">
      <c r="B7" s="712"/>
      <c r="C7" s="712"/>
      <c r="D7" s="712"/>
      <c r="E7" s="712"/>
      <c r="F7" s="712"/>
      <c r="G7" s="705"/>
      <c r="H7" s="138" t="s">
        <v>519</v>
      </c>
      <c r="I7" s="138" t="s">
        <v>520</v>
      </c>
      <c r="J7" s="138" t="s">
        <v>521</v>
      </c>
      <c r="K7" s="138" t="s">
        <v>522</v>
      </c>
      <c r="L7" s="138" t="s">
        <v>523</v>
      </c>
      <c r="M7" s="138" t="s">
        <v>524</v>
      </c>
      <c r="N7" s="138" t="s">
        <v>525</v>
      </c>
      <c r="O7" s="138" t="s">
        <v>526</v>
      </c>
      <c r="P7" s="138" t="s">
        <v>527</v>
      </c>
      <c r="Q7" s="138" t="s">
        <v>528</v>
      </c>
      <c r="R7" s="138" t="s">
        <v>529</v>
      </c>
      <c r="S7" s="138" t="s">
        <v>530</v>
      </c>
      <c r="T7" s="138" t="s">
        <v>531</v>
      </c>
      <c r="U7" s="138" t="s">
        <v>532</v>
      </c>
      <c r="V7" s="138" t="s">
        <v>533</v>
      </c>
      <c r="W7" s="138" t="s">
        <v>534</v>
      </c>
      <c r="X7" s="138" t="s">
        <v>535</v>
      </c>
      <c r="Y7" s="138" t="s">
        <v>536</v>
      </c>
      <c r="Z7" s="138" t="s">
        <v>537</v>
      </c>
      <c r="AA7" s="138" t="s">
        <v>538</v>
      </c>
    </row>
    <row r="8" spans="1:39" ht="18" customHeight="1" x14ac:dyDescent="0.4">
      <c r="B8" s="707">
        <v>1</v>
      </c>
      <c r="C8" s="709" t="s">
        <v>4</v>
      </c>
      <c r="D8" s="710" t="s">
        <v>5</v>
      </c>
      <c r="E8" s="572" t="s">
        <v>892</v>
      </c>
      <c r="F8" s="572"/>
      <c r="G8" s="131">
        <v>40</v>
      </c>
      <c r="H8" s="139"/>
      <c r="I8" s="139"/>
      <c r="J8" s="139"/>
      <c r="K8" s="139"/>
      <c r="L8" s="139"/>
      <c r="M8" s="139"/>
      <c r="N8" s="139"/>
      <c r="O8" s="139"/>
      <c r="P8" s="139"/>
      <c r="Q8" s="139"/>
      <c r="R8" s="139"/>
      <c r="S8" s="139"/>
      <c r="T8" s="139"/>
      <c r="U8" s="139"/>
      <c r="V8" s="139"/>
      <c r="W8" s="139"/>
      <c r="X8" s="139"/>
      <c r="Y8" s="139"/>
      <c r="Z8" s="139"/>
      <c r="AA8" s="139"/>
    </row>
    <row r="9" spans="1:39" ht="18" customHeight="1" x14ac:dyDescent="0.4">
      <c r="B9" s="707"/>
      <c r="C9" s="709"/>
      <c r="D9" s="710"/>
      <c r="E9" s="572" t="s">
        <v>893</v>
      </c>
      <c r="F9" s="572"/>
      <c r="G9" s="131">
        <v>40</v>
      </c>
      <c r="H9" s="139"/>
      <c r="I9" s="139"/>
      <c r="J9" s="139"/>
      <c r="K9" s="139"/>
      <c r="L9" s="139"/>
      <c r="M9" s="139"/>
      <c r="N9" s="139"/>
      <c r="O9" s="139"/>
      <c r="P9" s="139"/>
      <c r="Q9" s="139"/>
      <c r="R9" s="139"/>
      <c r="S9" s="139"/>
      <c r="T9" s="139"/>
      <c r="U9" s="139"/>
      <c r="V9" s="139"/>
      <c r="W9" s="139"/>
      <c r="X9" s="139"/>
      <c r="Y9" s="139"/>
      <c r="Z9" s="139"/>
      <c r="AA9" s="139"/>
    </row>
    <row r="10" spans="1:39" ht="18" customHeight="1" x14ac:dyDescent="0.4">
      <c r="B10" s="707"/>
      <c r="C10" s="709"/>
      <c r="D10" s="710"/>
      <c r="E10" s="572" t="s">
        <v>894</v>
      </c>
      <c r="F10" s="572"/>
      <c r="G10" s="131">
        <v>40</v>
      </c>
      <c r="H10" s="139"/>
      <c r="I10" s="139"/>
      <c r="J10" s="139"/>
      <c r="K10" s="139"/>
      <c r="L10" s="139"/>
      <c r="M10" s="139"/>
      <c r="N10" s="139"/>
      <c r="O10" s="139"/>
      <c r="P10" s="139"/>
      <c r="Q10" s="139"/>
      <c r="R10" s="139"/>
      <c r="S10" s="139"/>
      <c r="T10" s="139"/>
      <c r="U10" s="139"/>
      <c r="V10" s="139"/>
      <c r="W10" s="139"/>
      <c r="X10" s="139"/>
      <c r="Y10" s="139"/>
      <c r="Z10" s="139"/>
      <c r="AA10" s="139"/>
    </row>
    <row r="11" spans="1:39" ht="18" customHeight="1" x14ac:dyDescent="0.4">
      <c r="B11" s="707"/>
      <c r="C11" s="709"/>
      <c r="D11" s="704" t="s">
        <v>498</v>
      </c>
      <c r="E11" s="572" t="s">
        <v>925</v>
      </c>
      <c r="F11" s="572"/>
      <c r="G11" s="131">
        <v>60</v>
      </c>
      <c r="H11" s="139"/>
      <c r="I11" s="139"/>
      <c r="J11" s="139"/>
      <c r="K11" s="139"/>
      <c r="L11" s="139"/>
      <c r="M11" s="139"/>
      <c r="N11" s="139"/>
      <c r="O11" s="139"/>
      <c r="P11" s="139"/>
      <c r="Q11" s="139"/>
      <c r="R11" s="139"/>
      <c r="S11" s="139"/>
      <c r="T11" s="139"/>
      <c r="U11" s="139"/>
      <c r="V11" s="139"/>
      <c r="W11" s="139"/>
      <c r="X11" s="139"/>
      <c r="Y11" s="139"/>
      <c r="Z11" s="139"/>
      <c r="AA11" s="139"/>
    </row>
    <row r="12" spans="1:39" ht="18" customHeight="1" x14ac:dyDescent="0.4">
      <c r="B12" s="707"/>
      <c r="C12" s="709"/>
      <c r="D12" s="704"/>
      <c r="E12" s="573" t="s">
        <v>895</v>
      </c>
      <c r="F12" s="573"/>
      <c r="G12" s="564">
        <v>40</v>
      </c>
      <c r="H12" s="43"/>
      <c r="I12" s="43"/>
      <c r="J12" s="43"/>
      <c r="K12" s="43"/>
      <c r="L12" s="43"/>
      <c r="M12" s="43"/>
      <c r="N12" s="43"/>
      <c r="O12" s="43"/>
      <c r="P12" s="43"/>
      <c r="Q12" s="43"/>
      <c r="R12" s="43"/>
      <c r="S12" s="43"/>
      <c r="T12" s="43"/>
      <c r="U12" s="43"/>
      <c r="V12" s="43"/>
      <c r="W12" s="43"/>
      <c r="X12" s="43"/>
      <c r="Y12" s="43"/>
      <c r="Z12" s="43"/>
      <c r="AA12" s="43"/>
    </row>
    <row r="13" spans="1:39" ht="18" customHeight="1" x14ac:dyDescent="0.4">
      <c r="B13" s="707"/>
      <c r="C13" s="709"/>
      <c r="D13" s="710" t="s">
        <v>6</v>
      </c>
      <c r="E13" s="571" t="s">
        <v>74</v>
      </c>
      <c r="F13" s="571"/>
      <c r="G13" s="564">
        <v>60</v>
      </c>
      <c r="H13" s="43"/>
      <c r="I13" s="43"/>
      <c r="J13" s="43"/>
      <c r="K13" s="43"/>
      <c r="L13" s="43"/>
      <c r="M13" s="43"/>
      <c r="N13" s="43"/>
      <c r="O13" s="43"/>
      <c r="P13" s="43"/>
      <c r="Q13" s="43"/>
      <c r="R13" s="43"/>
      <c r="S13" s="43"/>
      <c r="T13" s="43"/>
      <c r="U13" s="43"/>
      <c r="V13" s="43"/>
      <c r="W13" s="43"/>
      <c r="X13" s="43"/>
      <c r="Y13" s="43"/>
      <c r="Z13" s="43"/>
      <c r="AA13" s="43"/>
    </row>
    <row r="14" spans="1:39" ht="18" customHeight="1" x14ac:dyDescent="0.4">
      <c r="B14" s="707"/>
      <c r="C14" s="709"/>
      <c r="D14" s="710"/>
      <c r="E14" s="571" t="s">
        <v>286</v>
      </c>
      <c r="F14" s="571"/>
      <c r="G14" s="564">
        <v>60</v>
      </c>
      <c r="H14" s="43"/>
      <c r="I14" s="43"/>
      <c r="J14" s="43"/>
      <c r="K14" s="43"/>
      <c r="L14" s="43"/>
      <c r="M14" s="43"/>
      <c r="N14" s="43"/>
      <c r="O14" s="43"/>
      <c r="P14" s="43"/>
      <c r="Q14" s="43"/>
      <c r="R14" s="43"/>
      <c r="S14" s="43"/>
      <c r="T14" s="43"/>
      <c r="U14" s="43"/>
      <c r="V14" s="43"/>
      <c r="W14" s="43"/>
      <c r="X14" s="43"/>
      <c r="Y14" s="43"/>
      <c r="Z14" s="43"/>
      <c r="AA14" s="43"/>
    </row>
    <row r="15" spans="1:39" ht="18" customHeight="1" x14ac:dyDescent="0.4">
      <c r="B15" s="707"/>
      <c r="C15" s="709"/>
      <c r="D15" s="710"/>
      <c r="E15" s="699" t="s">
        <v>896</v>
      </c>
      <c r="F15" s="571" t="s">
        <v>897</v>
      </c>
      <c r="G15" s="564">
        <v>60</v>
      </c>
      <c r="H15" s="43"/>
      <c r="I15" s="43"/>
      <c r="J15" s="43"/>
      <c r="K15" s="43"/>
      <c r="L15" s="43"/>
      <c r="M15" s="43"/>
      <c r="N15" s="43"/>
      <c r="O15" s="43"/>
      <c r="P15" s="43"/>
      <c r="Q15" s="43"/>
      <c r="R15" s="43"/>
      <c r="S15" s="43"/>
      <c r="T15" s="43"/>
      <c r="U15" s="43"/>
      <c r="V15" s="43"/>
      <c r="W15" s="43"/>
      <c r="X15" s="43"/>
      <c r="Y15" s="43"/>
      <c r="Z15" s="43"/>
      <c r="AA15" s="43"/>
    </row>
    <row r="16" spans="1:39" s="7" customFormat="1" ht="18" customHeight="1" x14ac:dyDescent="0.4">
      <c r="B16" s="707"/>
      <c r="C16" s="709"/>
      <c r="D16" s="710"/>
      <c r="E16" s="699"/>
      <c r="F16" s="571" t="s">
        <v>898</v>
      </c>
      <c r="G16" s="564">
        <v>60</v>
      </c>
      <c r="H16" s="43"/>
      <c r="I16" s="43"/>
      <c r="J16" s="43"/>
      <c r="K16" s="43"/>
      <c r="L16" s="43"/>
      <c r="M16" s="43"/>
      <c r="N16" s="43"/>
      <c r="O16" s="43"/>
      <c r="P16" s="43"/>
      <c r="Q16" s="43"/>
      <c r="R16" s="43"/>
      <c r="S16" s="43"/>
      <c r="T16" s="43"/>
      <c r="U16" s="43"/>
      <c r="V16" s="43"/>
      <c r="W16" s="43"/>
      <c r="X16" s="43"/>
      <c r="Y16" s="43"/>
      <c r="Z16" s="43"/>
      <c r="AA16" s="43"/>
      <c r="AB16" s="4"/>
      <c r="AC16" s="4"/>
      <c r="AD16" s="4"/>
      <c r="AE16" s="4"/>
      <c r="AF16" s="4"/>
      <c r="AG16" s="4"/>
      <c r="AH16" s="4"/>
      <c r="AI16" s="4"/>
      <c r="AJ16" s="4"/>
      <c r="AK16" s="4"/>
      <c r="AL16" s="4"/>
      <c r="AM16" s="4"/>
    </row>
    <row r="17" spans="1:30" ht="18" customHeight="1" x14ac:dyDescent="0.4">
      <c r="A17" s="7"/>
      <c r="B17" s="707"/>
      <c r="C17" s="709"/>
      <c r="D17" s="710"/>
      <c r="E17" s="573" t="s">
        <v>287</v>
      </c>
      <c r="F17" s="573"/>
      <c r="G17" s="564">
        <v>60</v>
      </c>
      <c r="H17" s="43"/>
      <c r="I17" s="43"/>
      <c r="J17" s="43"/>
      <c r="K17" s="43"/>
      <c r="L17" s="43"/>
      <c r="M17" s="43"/>
      <c r="N17" s="43"/>
      <c r="O17" s="43"/>
      <c r="P17" s="43"/>
      <c r="Q17" s="43"/>
      <c r="R17" s="43"/>
      <c r="S17" s="43"/>
      <c r="T17" s="43"/>
      <c r="U17" s="43"/>
      <c r="V17" s="43"/>
      <c r="W17" s="43"/>
      <c r="X17" s="43"/>
      <c r="Y17" s="43"/>
      <c r="Z17" s="43"/>
      <c r="AA17" s="43"/>
    </row>
    <row r="18" spans="1:30" ht="18" customHeight="1" x14ac:dyDescent="0.4">
      <c r="A18" s="7"/>
      <c r="B18" s="707"/>
      <c r="C18" s="709"/>
      <c r="D18" s="710"/>
      <c r="E18" s="699" t="s">
        <v>288</v>
      </c>
      <c r="F18" s="571" t="s">
        <v>899</v>
      </c>
      <c r="G18" s="564">
        <v>60</v>
      </c>
      <c r="H18" s="43"/>
      <c r="I18" s="43"/>
      <c r="J18" s="43"/>
      <c r="K18" s="43"/>
      <c r="L18" s="43"/>
      <c r="M18" s="43"/>
      <c r="N18" s="43"/>
      <c r="O18" s="43"/>
      <c r="P18" s="43"/>
      <c r="Q18" s="43"/>
      <c r="R18" s="43"/>
      <c r="S18" s="43"/>
      <c r="T18" s="43"/>
      <c r="U18" s="43"/>
      <c r="V18" s="43"/>
      <c r="W18" s="43"/>
      <c r="X18" s="43"/>
      <c r="Y18" s="43"/>
      <c r="Z18" s="43"/>
      <c r="AA18" s="43"/>
    </row>
    <row r="19" spans="1:30" s="7" customFormat="1" ht="18" customHeight="1" x14ac:dyDescent="0.4">
      <c r="B19" s="707"/>
      <c r="C19" s="709"/>
      <c r="D19" s="710"/>
      <c r="E19" s="699"/>
      <c r="F19" s="571" t="s">
        <v>900</v>
      </c>
      <c r="G19" s="564">
        <v>60</v>
      </c>
      <c r="H19" s="43"/>
      <c r="I19" s="43"/>
      <c r="J19" s="43"/>
      <c r="K19" s="43"/>
      <c r="L19" s="43"/>
      <c r="M19" s="43"/>
      <c r="N19" s="43"/>
      <c r="O19" s="43"/>
      <c r="P19" s="43"/>
      <c r="Q19" s="43"/>
      <c r="R19" s="43"/>
      <c r="S19" s="43"/>
      <c r="T19" s="43"/>
      <c r="U19" s="43"/>
      <c r="V19" s="43"/>
      <c r="W19" s="43"/>
      <c r="X19" s="43"/>
      <c r="Y19" s="43"/>
      <c r="Z19" s="43"/>
      <c r="AA19" s="43"/>
      <c r="AB19" s="4"/>
      <c r="AC19" s="4"/>
      <c r="AD19" s="4"/>
    </row>
    <row r="20" spans="1:30" ht="18" customHeight="1" x14ac:dyDescent="0.4">
      <c r="A20" s="7"/>
      <c r="B20" s="707"/>
      <c r="C20" s="709"/>
      <c r="D20" s="704" t="s">
        <v>556</v>
      </c>
      <c r="E20" s="700" t="s">
        <v>926</v>
      </c>
      <c r="F20" s="573" t="s">
        <v>901</v>
      </c>
      <c r="G20" s="564">
        <v>15</v>
      </c>
      <c r="H20" s="43"/>
      <c r="I20" s="43"/>
      <c r="J20" s="43"/>
      <c r="K20" s="43"/>
      <c r="L20" s="43"/>
      <c r="M20" s="43"/>
      <c r="N20" s="43"/>
      <c r="O20" s="43"/>
      <c r="P20" s="43"/>
      <c r="Q20" s="43"/>
      <c r="R20" s="43"/>
      <c r="S20" s="43"/>
      <c r="T20" s="43"/>
      <c r="U20" s="43"/>
      <c r="V20" s="43"/>
      <c r="W20" s="43"/>
      <c r="X20" s="43"/>
      <c r="Y20" s="43"/>
      <c r="Z20" s="43"/>
      <c r="AA20" s="43"/>
    </row>
    <row r="21" spans="1:30" ht="18" customHeight="1" x14ac:dyDescent="0.4">
      <c r="A21" s="7"/>
      <c r="B21" s="707"/>
      <c r="C21" s="709"/>
      <c r="D21" s="704"/>
      <c r="E21" s="700"/>
      <c r="F21" s="573" t="s">
        <v>902</v>
      </c>
      <c r="G21" s="564">
        <v>15</v>
      </c>
      <c r="H21" s="43"/>
      <c r="I21" s="43"/>
      <c r="J21" s="43"/>
      <c r="K21" s="43"/>
      <c r="L21" s="43"/>
      <c r="M21" s="43"/>
      <c r="N21" s="43"/>
      <c r="O21" s="43"/>
      <c r="P21" s="43"/>
      <c r="Q21" s="43"/>
      <c r="R21" s="43"/>
      <c r="S21" s="43"/>
      <c r="T21" s="43"/>
      <c r="U21" s="43"/>
      <c r="V21" s="43"/>
      <c r="W21" s="43"/>
      <c r="X21" s="43"/>
      <c r="Y21" s="43"/>
      <c r="Z21" s="43"/>
      <c r="AA21" s="43"/>
    </row>
    <row r="22" spans="1:30" ht="18" customHeight="1" x14ac:dyDescent="0.4">
      <c r="A22" s="7"/>
      <c r="B22" s="707"/>
      <c r="C22" s="709"/>
      <c r="D22" s="704"/>
      <c r="E22" s="700" t="s">
        <v>557</v>
      </c>
      <c r="F22" s="573" t="s">
        <v>903</v>
      </c>
      <c r="G22" s="564">
        <v>50</v>
      </c>
      <c r="H22" s="43"/>
      <c r="I22" s="43"/>
      <c r="J22" s="43"/>
      <c r="K22" s="43"/>
      <c r="L22" s="43"/>
      <c r="M22" s="43"/>
      <c r="N22" s="43"/>
      <c r="O22" s="43"/>
      <c r="P22" s="43"/>
      <c r="Q22" s="43"/>
      <c r="R22" s="43"/>
      <c r="S22" s="43"/>
      <c r="T22" s="43"/>
      <c r="U22" s="43"/>
      <c r="V22" s="43"/>
      <c r="W22" s="43"/>
      <c r="X22" s="43"/>
      <c r="Y22" s="43"/>
      <c r="Z22" s="43"/>
      <c r="AA22" s="43"/>
    </row>
    <row r="23" spans="1:30" s="7" customFormat="1" ht="18" customHeight="1" x14ac:dyDescent="0.4">
      <c r="B23" s="708"/>
      <c r="C23" s="708"/>
      <c r="D23" s="711"/>
      <c r="E23" s="700"/>
      <c r="F23" s="573" t="s">
        <v>904</v>
      </c>
      <c r="G23" s="564">
        <v>50</v>
      </c>
      <c r="H23" s="43"/>
      <c r="I23" s="43"/>
      <c r="J23" s="43"/>
      <c r="K23" s="43"/>
      <c r="L23" s="43"/>
      <c r="M23" s="43"/>
      <c r="N23" s="43"/>
      <c r="O23" s="43"/>
      <c r="P23" s="43"/>
      <c r="Q23" s="43"/>
      <c r="R23" s="43"/>
      <c r="S23" s="43"/>
      <c r="T23" s="43"/>
      <c r="U23" s="43"/>
      <c r="V23" s="43"/>
      <c r="W23" s="43"/>
      <c r="X23" s="43"/>
      <c r="Y23" s="43"/>
      <c r="Z23" s="43"/>
      <c r="AA23" s="43"/>
      <c r="AB23" s="4"/>
      <c r="AC23" s="4"/>
      <c r="AD23" s="4"/>
    </row>
    <row r="24" spans="1:30" s="123" customFormat="1" ht="18" customHeight="1" x14ac:dyDescent="0.4">
      <c r="B24" s="713" t="s">
        <v>83</v>
      </c>
      <c r="C24" s="713"/>
      <c r="D24" s="713"/>
      <c r="E24" s="713"/>
      <c r="F24" s="713"/>
      <c r="G24" s="713"/>
      <c r="H24" s="145">
        <f>+SUM(H8:H23)</f>
        <v>0</v>
      </c>
      <c r="I24" s="145">
        <f t="shared" ref="I24:AA24" si="0">+SUM(I8:I23)</f>
        <v>0</v>
      </c>
      <c r="J24" s="145">
        <f t="shared" si="0"/>
        <v>0</v>
      </c>
      <c r="K24" s="145">
        <f t="shared" si="0"/>
        <v>0</v>
      </c>
      <c r="L24" s="145">
        <f t="shared" si="0"/>
        <v>0</v>
      </c>
      <c r="M24" s="145">
        <f t="shared" si="0"/>
        <v>0</v>
      </c>
      <c r="N24" s="145">
        <f t="shared" si="0"/>
        <v>0</v>
      </c>
      <c r="O24" s="145">
        <f t="shared" si="0"/>
        <v>0</v>
      </c>
      <c r="P24" s="145">
        <f t="shared" si="0"/>
        <v>0</v>
      </c>
      <c r="Q24" s="145">
        <f t="shared" si="0"/>
        <v>0</v>
      </c>
      <c r="R24" s="145">
        <f t="shared" si="0"/>
        <v>0</v>
      </c>
      <c r="S24" s="145">
        <f t="shared" si="0"/>
        <v>0</v>
      </c>
      <c r="T24" s="145">
        <f t="shared" si="0"/>
        <v>0</v>
      </c>
      <c r="U24" s="145">
        <f t="shared" si="0"/>
        <v>0</v>
      </c>
      <c r="V24" s="145">
        <f t="shared" si="0"/>
        <v>0</v>
      </c>
      <c r="W24" s="145">
        <f t="shared" si="0"/>
        <v>0</v>
      </c>
      <c r="X24" s="145">
        <f t="shared" si="0"/>
        <v>0</v>
      </c>
      <c r="Y24" s="145">
        <f t="shared" si="0"/>
        <v>0</v>
      </c>
      <c r="Z24" s="145">
        <f t="shared" si="0"/>
        <v>0</v>
      </c>
      <c r="AA24" s="145">
        <f t="shared" si="0"/>
        <v>0</v>
      </c>
      <c r="AB24" s="107"/>
      <c r="AC24" s="107"/>
      <c r="AD24" s="107"/>
    </row>
    <row r="25" spans="1:30" s="7" customFormat="1" ht="18" customHeight="1" x14ac:dyDescent="0.15">
      <c r="A25" s="4"/>
      <c r="B25" s="736">
        <v>2</v>
      </c>
      <c r="C25" s="714" t="s">
        <v>7</v>
      </c>
      <c r="D25" s="715" t="s">
        <v>8</v>
      </c>
      <c r="E25" s="574" t="s">
        <v>821</v>
      </c>
      <c r="F25" s="574"/>
      <c r="G25" s="564">
        <v>38</v>
      </c>
      <c r="H25" s="43"/>
      <c r="I25" s="43"/>
      <c r="J25" s="43"/>
      <c r="K25" s="43"/>
      <c r="L25" s="43"/>
      <c r="M25" s="43"/>
      <c r="N25" s="43"/>
      <c r="O25" s="43"/>
      <c r="P25" s="43"/>
      <c r="Q25" s="43"/>
      <c r="R25" s="43"/>
      <c r="S25" s="43"/>
      <c r="T25" s="43"/>
      <c r="U25" s="43"/>
      <c r="V25" s="43"/>
      <c r="W25" s="43"/>
      <c r="X25" s="43"/>
      <c r="Y25" s="43"/>
      <c r="Z25" s="43"/>
      <c r="AA25" s="43"/>
      <c r="AB25" s="4"/>
      <c r="AC25" s="4"/>
      <c r="AD25" s="4"/>
    </row>
    <row r="26" spans="1:30" s="7" customFormat="1" ht="18" customHeight="1" x14ac:dyDescent="0.15">
      <c r="A26" s="4"/>
      <c r="B26" s="736"/>
      <c r="C26" s="714"/>
      <c r="D26" s="715"/>
      <c r="E26" s="574" t="s">
        <v>289</v>
      </c>
      <c r="F26" s="574"/>
      <c r="G26" s="564">
        <v>38</v>
      </c>
      <c r="H26" s="43"/>
      <c r="I26" s="43"/>
      <c r="J26" s="43"/>
      <c r="K26" s="43"/>
      <c r="L26" s="43"/>
      <c r="M26" s="43"/>
      <c r="N26" s="43"/>
      <c r="O26" s="43"/>
      <c r="P26" s="43"/>
      <c r="Q26" s="43"/>
      <c r="R26" s="43"/>
      <c r="S26" s="43"/>
      <c r="T26" s="43"/>
      <c r="U26" s="43"/>
      <c r="V26" s="43"/>
      <c r="W26" s="43"/>
      <c r="X26" s="43"/>
      <c r="Y26" s="43"/>
      <c r="Z26" s="43"/>
      <c r="AA26" s="43"/>
      <c r="AB26" s="4"/>
      <c r="AC26" s="4"/>
      <c r="AD26" s="4"/>
    </row>
    <row r="27" spans="1:30" s="7" customFormat="1" ht="18" customHeight="1" x14ac:dyDescent="0.15">
      <c r="A27" s="4"/>
      <c r="B27" s="736"/>
      <c r="C27" s="714"/>
      <c r="D27" s="715" t="s">
        <v>9</v>
      </c>
      <c r="E27" s="580" t="s">
        <v>558</v>
      </c>
      <c r="F27" s="580"/>
      <c r="G27" s="131">
        <v>31</v>
      </c>
      <c r="H27" s="139"/>
      <c r="I27" s="139"/>
      <c r="J27" s="139"/>
      <c r="K27" s="139"/>
      <c r="L27" s="139"/>
      <c r="M27" s="139"/>
      <c r="N27" s="139"/>
      <c r="O27" s="139"/>
      <c r="P27" s="139"/>
      <c r="Q27" s="139"/>
      <c r="R27" s="139"/>
      <c r="S27" s="139"/>
      <c r="T27" s="139"/>
      <c r="U27" s="139"/>
      <c r="V27" s="139"/>
      <c r="W27" s="139"/>
      <c r="X27" s="139"/>
      <c r="Y27" s="139"/>
      <c r="Z27" s="139"/>
      <c r="AA27" s="139"/>
      <c r="AB27" s="4"/>
      <c r="AC27" s="4"/>
      <c r="AD27" s="4"/>
    </row>
    <row r="28" spans="1:30" ht="18" customHeight="1" x14ac:dyDescent="0.15">
      <c r="B28" s="736"/>
      <c r="C28" s="714"/>
      <c r="D28" s="715"/>
      <c r="E28" s="574" t="s">
        <v>927</v>
      </c>
      <c r="F28" s="574"/>
      <c r="G28" s="564">
        <v>17</v>
      </c>
      <c r="H28" s="43"/>
      <c r="I28" s="43"/>
      <c r="J28" s="43"/>
      <c r="K28" s="43"/>
      <c r="L28" s="43"/>
      <c r="M28" s="43"/>
      <c r="N28" s="43"/>
      <c r="O28" s="43"/>
      <c r="P28" s="43"/>
      <c r="Q28" s="43"/>
      <c r="R28" s="43"/>
      <c r="S28" s="43"/>
      <c r="T28" s="43"/>
      <c r="U28" s="43"/>
      <c r="V28" s="43"/>
      <c r="W28" s="43"/>
      <c r="X28" s="43"/>
      <c r="Y28" s="43"/>
      <c r="Z28" s="43"/>
      <c r="AA28" s="43"/>
    </row>
    <row r="29" spans="1:30" ht="18" customHeight="1" x14ac:dyDescent="0.15">
      <c r="B29" s="736"/>
      <c r="C29" s="714"/>
      <c r="D29" s="715"/>
      <c r="E29" s="574" t="s">
        <v>928</v>
      </c>
      <c r="F29" s="574"/>
      <c r="G29" s="564">
        <v>7</v>
      </c>
      <c r="H29" s="43"/>
      <c r="I29" s="43"/>
      <c r="J29" s="43"/>
      <c r="K29" s="43"/>
      <c r="L29" s="43"/>
      <c r="M29" s="43"/>
      <c r="N29" s="43"/>
      <c r="O29" s="43"/>
      <c r="P29" s="43"/>
      <c r="Q29" s="43"/>
      <c r="R29" s="43"/>
      <c r="S29" s="43"/>
      <c r="T29" s="43"/>
      <c r="U29" s="43"/>
      <c r="V29" s="43"/>
      <c r="W29" s="43"/>
      <c r="X29" s="43"/>
      <c r="Y29" s="43"/>
      <c r="Z29" s="43"/>
      <c r="AA29" s="43"/>
    </row>
    <row r="30" spans="1:30" ht="18" customHeight="1" x14ac:dyDescent="0.15">
      <c r="B30" s="736"/>
      <c r="C30" s="714"/>
      <c r="D30" s="566" t="s">
        <v>290</v>
      </c>
      <c r="E30" s="574" t="s">
        <v>929</v>
      </c>
      <c r="F30" s="574"/>
      <c r="G30" s="564">
        <v>34</v>
      </c>
      <c r="H30" s="43"/>
      <c r="I30" s="43"/>
      <c r="J30" s="43"/>
      <c r="K30" s="43"/>
      <c r="L30" s="43"/>
      <c r="M30" s="43"/>
      <c r="N30" s="43"/>
      <c r="O30" s="43"/>
      <c r="P30" s="43"/>
      <c r="Q30" s="43"/>
      <c r="R30" s="43"/>
      <c r="S30" s="43"/>
      <c r="T30" s="43"/>
      <c r="U30" s="43"/>
      <c r="V30" s="43"/>
      <c r="W30" s="43"/>
      <c r="X30" s="43"/>
      <c r="Y30" s="43"/>
      <c r="Z30" s="43"/>
      <c r="AA30" s="43"/>
    </row>
    <row r="31" spans="1:30" ht="18" customHeight="1" x14ac:dyDescent="0.4">
      <c r="B31" s="736"/>
      <c r="C31" s="714"/>
      <c r="D31" s="716" t="s">
        <v>291</v>
      </c>
      <c r="E31" s="701" t="s">
        <v>292</v>
      </c>
      <c r="F31" s="577" t="s">
        <v>293</v>
      </c>
      <c r="G31" s="564">
        <v>15</v>
      </c>
      <c r="H31" s="43"/>
      <c r="I31" s="43"/>
      <c r="J31" s="43"/>
      <c r="K31" s="43"/>
      <c r="L31" s="43"/>
      <c r="M31" s="43"/>
      <c r="N31" s="43"/>
      <c r="O31" s="43"/>
      <c r="P31" s="43"/>
      <c r="Q31" s="43"/>
      <c r="R31" s="43"/>
      <c r="S31" s="43"/>
      <c r="T31" s="43"/>
      <c r="U31" s="43"/>
      <c r="V31" s="43"/>
      <c r="W31" s="43"/>
      <c r="X31" s="43"/>
      <c r="Y31" s="43"/>
      <c r="Z31" s="43"/>
      <c r="AA31" s="43"/>
    </row>
    <row r="32" spans="1:30" ht="18" customHeight="1" x14ac:dyDescent="0.4">
      <c r="B32" s="736"/>
      <c r="C32" s="714"/>
      <c r="D32" s="716"/>
      <c r="E32" s="702"/>
      <c r="F32" s="577" t="s">
        <v>294</v>
      </c>
      <c r="G32" s="564">
        <v>15</v>
      </c>
      <c r="H32" s="43"/>
      <c r="I32" s="43"/>
      <c r="J32" s="43"/>
      <c r="K32" s="43"/>
      <c r="L32" s="43"/>
      <c r="M32" s="43"/>
      <c r="N32" s="43"/>
      <c r="O32" s="43"/>
      <c r="P32" s="43"/>
      <c r="Q32" s="43"/>
      <c r="R32" s="43"/>
      <c r="S32" s="43"/>
      <c r="T32" s="43"/>
      <c r="U32" s="43"/>
      <c r="V32" s="43"/>
      <c r="W32" s="43"/>
      <c r="X32" s="43"/>
      <c r="Y32" s="43"/>
      <c r="Z32" s="43"/>
      <c r="AA32" s="43"/>
    </row>
    <row r="33" spans="2:27" ht="18" customHeight="1" x14ac:dyDescent="0.4">
      <c r="B33" s="736"/>
      <c r="C33" s="714"/>
      <c r="D33" s="717"/>
      <c r="E33" s="701" t="s">
        <v>295</v>
      </c>
      <c r="F33" s="577" t="s">
        <v>296</v>
      </c>
      <c r="G33" s="564">
        <v>15</v>
      </c>
      <c r="H33" s="43"/>
      <c r="I33" s="43"/>
      <c r="J33" s="43"/>
      <c r="K33" s="43"/>
      <c r="L33" s="43"/>
      <c r="M33" s="43"/>
      <c r="N33" s="43"/>
      <c r="O33" s="43"/>
      <c r="P33" s="43"/>
      <c r="Q33" s="43"/>
      <c r="R33" s="43"/>
      <c r="S33" s="43"/>
      <c r="T33" s="43"/>
      <c r="U33" s="43"/>
      <c r="V33" s="43"/>
      <c r="W33" s="43"/>
      <c r="X33" s="43"/>
      <c r="Y33" s="43"/>
      <c r="Z33" s="43"/>
      <c r="AA33" s="43"/>
    </row>
    <row r="34" spans="2:27" ht="18" customHeight="1" x14ac:dyDescent="0.4">
      <c r="B34" s="736"/>
      <c r="C34" s="714"/>
      <c r="D34" s="717"/>
      <c r="E34" s="702"/>
      <c r="F34" s="577" t="s">
        <v>297</v>
      </c>
      <c r="G34" s="564">
        <v>15</v>
      </c>
      <c r="H34" s="43"/>
      <c r="I34" s="43"/>
      <c r="J34" s="43"/>
      <c r="K34" s="43"/>
      <c r="L34" s="43"/>
      <c r="M34" s="43"/>
      <c r="N34" s="43"/>
      <c r="O34" s="43"/>
      <c r="P34" s="43"/>
      <c r="Q34" s="43"/>
      <c r="R34" s="43"/>
      <c r="S34" s="43"/>
      <c r="T34" s="43"/>
      <c r="U34" s="43"/>
      <c r="V34" s="43"/>
      <c r="W34" s="43"/>
      <c r="X34" s="43"/>
      <c r="Y34" s="43"/>
      <c r="Z34" s="43"/>
      <c r="AA34" s="43"/>
    </row>
    <row r="35" spans="2:27" ht="18" customHeight="1" x14ac:dyDescent="0.4">
      <c r="B35" s="736"/>
      <c r="C35" s="714"/>
      <c r="D35" s="717"/>
      <c r="E35" s="702"/>
      <c r="F35" s="577" t="s">
        <v>298</v>
      </c>
      <c r="G35" s="564">
        <v>15</v>
      </c>
      <c r="H35" s="43"/>
      <c r="I35" s="43"/>
      <c r="J35" s="43"/>
      <c r="K35" s="43"/>
      <c r="L35" s="43"/>
      <c r="M35" s="43"/>
      <c r="N35" s="43"/>
      <c r="O35" s="43"/>
      <c r="P35" s="43"/>
      <c r="Q35" s="43"/>
      <c r="R35" s="43"/>
      <c r="S35" s="43"/>
      <c r="T35" s="43"/>
      <c r="U35" s="43"/>
      <c r="V35" s="43"/>
      <c r="W35" s="43"/>
      <c r="X35" s="43"/>
      <c r="Y35" s="43"/>
      <c r="Z35" s="43"/>
      <c r="AA35" s="43"/>
    </row>
    <row r="36" spans="2:27" ht="18" customHeight="1" x14ac:dyDescent="0.15">
      <c r="B36" s="736"/>
      <c r="C36" s="714"/>
      <c r="D36" s="717"/>
      <c r="E36" s="574" t="s">
        <v>299</v>
      </c>
      <c r="F36" s="577" t="s">
        <v>300</v>
      </c>
      <c r="G36" s="564">
        <v>13</v>
      </c>
      <c r="H36" s="43"/>
      <c r="I36" s="43"/>
      <c r="J36" s="43"/>
      <c r="K36" s="43"/>
      <c r="L36" s="43"/>
      <c r="M36" s="43"/>
      <c r="N36" s="43"/>
      <c r="O36" s="43"/>
      <c r="P36" s="43"/>
      <c r="Q36" s="43"/>
      <c r="R36" s="43"/>
      <c r="S36" s="43"/>
      <c r="T36" s="43"/>
      <c r="U36" s="43"/>
      <c r="V36" s="43"/>
      <c r="W36" s="43"/>
      <c r="X36" s="43"/>
      <c r="Y36" s="43"/>
      <c r="Z36" s="43"/>
      <c r="AA36" s="43"/>
    </row>
    <row r="37" spans="2:27" ht="18" customHeight="1" x14ac:dyDescent="0.15">
      <c r="B37" s="736"/>
      <c r="C37" s="714"/>
      <c r="D37" s="717"/>
      <c r="E37" s="574" t="s">
        <v>301</v>
      </c>
      <c r="F37" s="577" t="s">
        <v>302</v>
      </c>
      <c r="G37" s="564">
        <v>15</v>
      </c>
      <c r="H37" s="43"/>
      <c r="I37" s="43"/>
      <c r="J37" s="43"/>
      <c r="K37" s="43"/>
      <c r="L37" s="43"/>
      <c r="M37" s="43"/>
      <c r="N37" s="43"/>
      <c r="O37" s="43"/>
      <c r="P37" s="43"/>
      <c r="Q37" s="43"/>
      <c r="R37" s="43"/>
      <c r="S37" s="43"/>
      <c r="T37" s="43"/>
      <c r="U37" s="43"/>
      <c r="V37" s="43"/>
      <c r="W37" s="43"/>
      <c r="X37" s="43"/>
      <c r="Y37" s="43"/>
      <c r="Z37" s="43"/>
      <c r="AA37" s="43"/>
    </row>
    <row r="38" spans="2:27" ht="18" customHeight="1" x14ac:dyDescent="0.15">
      <c r="B38" s="736"/>
      <c r="C38" s="714"/>
      <c r="D38" s="717"/>
      <c r="E38" s="701" t="s">
        <v>303</v>
      </c>
      <c r="F38" s="581" t="s">
        <v>304</v>
      </c>
      <c r="G38" s="564">
        <v>15</v>
      </c>
      <c r="H38" s="43"/>
      <c r="I38" s="43"/>
      <c r="J38" s="43"/>
      <c r="K38" s="43"/>
      <c r="L38" s="43"/>
      <c r="M38" s="43"/>
      <c r="N38" s="43"/>
      <c r="O38" s="43"/>
      <c r="P38" s="43"/>
      <c r="Q38" s="43"/>
      <c r="R38" s="43"/>
      <c r="S38" s="43"/>
      <c r="T38" s="43"/>
      <c r="U38" s="43"/>
      <c r="V38" s="43"/>
      <c r="W38" s="43"/>
      <c r="X38" s="43"/>
      <c r="Y38" s="43"/>
      <c r="Z38" s="43"/>
      <c r="AA38" s="43"/>
    </row>
    <row r="39" spans="2:27" ht="18" customHeight="1" x14ac:dyDescent="0.15">
      <c r="B39" s="736"/>
      <c r="C39" s="714"/>
      <c r="D39" s="717"/>
      <c r="E39" s="702"/>
      <c r="F39" s="581" t="s">
        <v>305</v>
      </c>
      <c r="G39" s="564">
        <v>15</v>
      </c>
      <c r="H39" s="43"/>
      <c r="I39" s="43"/>
      <c r="J39" s="43"/>
      <c r="K39" s="43"/>
      <c r="L39" s="43"/>
      <c r="M39" s="43"/>
      <c r="N39" s="43"/>
      <c r="O39" s="43"/>
      <c r="P39" s="43"/>
      <c r="Q39" s="43"/>
      <c r="R39" s="43"/>
      <c r="S39" s="43"/>
      <c r="T39" s="43"/>
      <c r="U39" s="43"/>
      <c r="V39" s="43"/>
      <c r="W39" s="43"/>
      <c r="X39" s="43"/>
      <c r="Y39" s="43"/>
      <c r="Z39" s="43"/>
      <c r="AA39" s="43"/>
    </row>
    <row r="40" spans="2:27" ht="18" customHeight="1" x14ac:dyDescent="0.15">
      <c r="B40" s="736"/>
      <c r="C40" s="714"/>
      <c r="D40" s="717"/>
      <c r="E40" s="702"/>
      <c r="F40" s="581" t="s">
        <v>306</v>
      </c>
      <c r="G40" s="564">
        <v>15</v>
      </c>
      <c r="H40" s="43"/>
      <c r="I40" s="43"/>
      <c r="J40" s="43"/>
      <c r="K40" s="43"/>
      <c r="L40" s="43"/>
      <c r="M40" s="43"/>
      <c r="N40" s="43"/>
      <c r="O40" s="43"/>
      <c r="P40" s="43"/>
      <c r="Q40" s="43"/>
      <c r="R40" s="43"/>
      <c r="S40" s="43"/>
      <c r="T40" s="43"/>
      <c r="U40" s="43"/>
      <c r="V40" s="43"/>
      <c r="W40" s="43"/>
      <c r="X40" s="43"/>
      <c r="Y40" s="43"/>
      <c r="Z40" s="43"/>
      <c r="AA40" s="43"/>
    </row>
    <row r="41" spans="2:27" ht="18" customHeight="1" x14ac:dyDescent="0.15">
      <c r="B41" s="736"/>
      <c r="C41" s="714"/>
      <c r="D41" s="717"/>
      <c r="E41" s="574" t="s">
        <v>307</v>
      </c>
      <c r="F41" s="581" t="s">
        <v>302</v>
      </c>
      <c r="G41" s="564">
        <v>8</v>
      </c>
      <c r="H41" s="43"/>
      <c r="I41" s="43"/>
      <c r="J41" s="43"/>
      <c r="K41" s="43"/>
      <c r="L41" s="43"/>
      <c r="M41" s="43"/>
      <c r="N41" s="43"/>
      <c r="O41" s="43"/>
      <c r="P41" s="43"/>
      <c r="Q41" s="43"/>
      <c r="R41" s="43"/>
      <c r="S41" s="43"/>
      <c r="T41" s="43"/>
      <c r="U41" s="43"/>
      <c r="V41" s="43"/>
      <c r="W41" s="43"/>
      <c r="X41" s="43"/>
      <c r="Y41" s="43"/>
      <c r="Z41" s="43"/>
      <c r="AA41" s="43"/>
    </row>
    <row r="42" spans="2:27" ht="18" customHeight="1" x14ac:dyDescent="0.15">
      <c r="B42" s="736"/>
      <c r="C42" s="714"/>
      <c r="D42" s="717"/>
      <c r="E42" s="701" t="s">
        <v>308</v>
      </c>
      <c r="F42" s="581" t="s">
        <v>309</v>
      </c>
      <c r="G42" s="564">
        <v>15</v>
      </c>
      <c r="H42" s="43"/>
      <c r="I42" s="43"/>
      <c r="J42" s="43"/>
      <c r="K42" s="43"/>
      <c r="L42" s="43"/>
      <c r="M42" s="43"/>
      <c r="N42" s="43"/>
      <c r="O42" s="43"/>
      <c r="P42" s="43"/>
      <c r="Q42" s="43"/>
      <c r="R42" s="43"/>
      <c r="S42" s="43"/>
      <c r="T42" s="43"/>
      <c r="U42" s="43"/>
      <c r="V42" s="43"/>
      <c r="W42" s="43"/>
      <c r="X42" s="43"/>
      <c r="Y42" s="43"/>
      <c r="Z42" s="43"/>
      <c r="AA42" s="43"/>
    </row>
    <row r="43" spans="2:27" ht="18" customHeight="1" x14ac:dyDescent="0.15">
      <c r="B43" s="736"/>
      <c r="C43" s="714"/>
      <c r="D43" s="718"/>
      <c r="E43" s="699"/>
      <c r="F43" s="581" t="s">
        <v>310</v>
      </c>
      <c r="G43" s="564">
        <v>15</v>
      </c>
      <c r="H43" s="43"/>
      <c r="I43" s="43"/>
      <c r="J43" s="43"/>
      <c r="K43" s="43"/>
      <c r="L43" s="43"/>
      <c r="M43" s="43"/>
      <c r="N43" s="43"/>
      <c r="O43" s="43"/>
      <c r="P43" s="43"/>
      <c r="Q43" s="43"/>
      <c r="R43" s="43"/>
      <c r="S43" s="43"/>
      <c r="T43" s="43"/>
      <c r="U43" s="43"/>
      <c r="V43" s="43"/>
      <c r="W43" s="43"/>
      <c r="X43" s="43"/>
      <c r="Y43" s="43"/>
      <c r="Z43" s="43"/>
      <c r="AA43" s="43"/>
    </row>
    <row r="44" spans="2:27" ht="18" customHeight="1" x14ac:dyDescent="0.4">
      <c r="B44" s="736"/>
      <c r="C44" s="714"/>
      <c r="D44" s="719" t="s">
        <v>559</v>
      </c>
      <c r="E44" s="720" t="s">
        <v>930</v>
      </c>
      <c r="F44" s="572" t="s">
        <v>560</v>
      </c>
      <c r="G44" s="131">
        <v>15</v>
      </c>
      <c r="H44" s="139"/>
      <c r="I44" s="139"/>
      <c r="J44" s="139"/>
      <c r="K44" s="139"/>
      <c r="L44" s="139"/>
      <c r="M44" s="139"/>
      <c r="N44" s="139"/>
      <c r="O44" s="139"/>
      <c r="P44" s="139"/>
      <c r="Q44" s="139"/>
      <c r="R44" s="139"/>
      <c r="S44" s="139"/>
      <c r="T44" s="139"/>
      <c r="U44" s="139"/>
      <c r="V44" s="139"/>
      <c r="W44" s="139"/>
      <c r="X44" s="139"/>
      <c r="Y44" s="139"/>
      <c r="Z44" s="139"/>
      <c r="AA44" s="139"/>
    </row>
    <row r="45" spans="2:27" ht="18" customHeight="1" x14ac:dyDescent="0.4">
      <c r="B45" s="736"/>
      <c r="C45" s="714"/>
      <c r="D45" s="719"/>
      <c r="E45" s="720"/>
      <c r="F45" s="572" t="s">
        <v>561</v>
      </c>
      <c r="G45" s="131">
        <v>15</v>
      </c>
      <c r="H45" s="139"/>
      <c r="I45" s="139"/>
      <c r="J45" s="139"/>
      <c r="K45" s="139"/>
      <c r="L45" s="139"/>
      <c r="M45" s="139"/>
      <c r="N45" s="139"/>
      <c r="O45" s="139"/>
      <c r="P45" s="139"/>
      <c r="Q45" s="139"/>
      <c r="R45" s="139"/>
      <c r="S45" s="139"/>
      <c r="T45" s="139"/>
      <c r="U45" s="139"/>
      <c r="V45" s="139"/>
      <c r="W45" s="139"/>
      <c r="X45" s="139"/>
      <c r="Y45" s="139"/>
      <c r="Z45" s="139"/>
      <c r="AA45" s="139"/>
    </row>
    <row r="46" spans="2:27" ht="18" customHeight="1" x14ac:dyDescent="0.4">
      <c r="B46" s="736"/>
      <c r="C46" s="714"/>
      <c r="D46" s="719"/>
      <c r="E46" s="720"/>
      <c r="F46" s="572" t="s">
        <v>562</v>
      </c>
      <c r="G46" s="131">
        <v>15</v>
      </c>
      <c r="H46" s="139"/>
      <c r="I46" s="139"/>
      <c r="J46" s="139"/>
      <c r="K46" s="139"/>
      <c r="L46" s="139"/>
      <c r="M46" s="139"/>
      <c r="N46" s="139"/>
      <c r="O46" s="139"/>
      <c r="P46" s="139"/>
      <c r="Q46" s="139"/>
      <c r="R46" s="139"/>
      <c r="S46" s="139"/>
      <c r="T46" s="139"/>
      <c r="U46" s="139"/>
      <c r="V46" s="139"/>
      <c r="W46" s="139"/>
      <c r="X46" s="139"/>
      <c r="Y46" s="139"/>
      <c r="Z46" s="139"/>
      <c r="AA46" s="139"/>
    </row>
    <row r="47" spans="2:27" ht="18" customHeight="1" x14ac:dyDescent="0.4">
      <c r="B47" s="736"/>
      <c r="C47" s="714"/>
      <c r="D47" s="719"/>
      <c r="E47" s="720"/>
      <c r="F47" s="572" t="s">
        <v>563</v>
      </c>
      <c r="G47" s="131">
        <v>15</v>
      </c>
      <c r="H47" s="139"/>
      <c r="I47" s="139"/>
      <c r="J47" s="139"/>
      <c r="K47" s="139"/>
      <c r="L47" s="139"/>
      <c r="M47" s="139"/>
      <c r="N47" s="139"/>
      <c r="O47" s="139"/>
      <c r="P47" s="139"/>
      <c r="Q47" s="139"/>
      <c r="R47" s="139"/>
      <c r="S47" s="139"/>
      <c r="T47" s="139"/>
      <c r="U47" s="139"/>
      <c r="V47" s="139"/>
      <c r="W47" s="139"/>
      <c r="X47" s="139"/>
      <c r="Y47" s="139"/>
      <c r="Z47" s="139"/>
      <c r="AA47" s="139"/>
    </row>
    <row r="48" spans="2:27" ht="18" customHeight="1" x14ac:dyDescent="0.4">
      <c r="B48" s="736"/>
      <c r="C48" s="714"/>
      <c r="D48" s="719"/>
      <c r="E48" s="720"/>
      <c r="F48" s="572" t="s">
        <v>564</v>
      </c>
      <c r="G48" s="131">
        <v>15</v>
      </c>
      <c r="H48" s="139"/>
      <c r="I48" s="139"/>
      <c r="J48" s="139"/>
      <c r="K48" s="139"/>
      <c r="L48" s="139"/>
      <c r="M48" s="139"/>
      <c r="N48" s="139"/>
      <c r="O48" s="139"/>
      <c r="P48" s="139"/>
      <c r="Q48" s="139"/>
      <c r="R48" s="139"/>
      <c r="S48" s="139"/>
      <c r="T48" s="139"/>
      <c r="U48" s="139"/>
      <c r="V48" s="139"/>
      <c r="W48" s="139"/>
      <c r="X48" s="139"/>
      <c r="Y48" s="139"/>
      <c r="Z48" s="139"/>
      <c r="AA48" s="139"/>
    </row>
    <row r="49" spans="2:30" ht="18" customHeight="1" x14ac:dyDescent="0.4">
      <c r="B49" s="736"/>
      <c r="C49" s="714"/>
      <c r="D49" s="719"/>
      <c r="E49" s="720"/>
      <c r="F49" s="572" t="s">
        <v>565</v>
      </c>
      <c r="G49" s="131">
        <v>15</v>
      </c>
      <c r="H49" s="139"/>
      <c r="I49" s="139"/>
      <c r="J49" s="139"/>
      <c r="K49" s="139"/>
      <c r="L49" s="139"/>
      <c r="M49" s="139"/>
      <c r="N49" s="139"/>
      <c r="O49" s="139"/>
      <c r="P49" s="139"/>
      <c r="Q49" s="139"/>
      <c r="R49" s="139"/>
      <c r="S49" s="139"/>
      <c r="T49" s="139"/>
      <c r="U49" s="139"/>
      <c r="V49" s="139"/>
      <c r="W49" s="139"/>
      <c r="X49" s="139"/>
      <c r="Y49" s="139"/>
      <c r="Z49" s="139"/>
      <c r="AA49" s="139"/>
    </row>
    <row r="50" spans="2:30" ht="18" customHeight="1" x14ac:dyDescent="0.4">
      <c r="B50" s="736"/>
      <c r="C50" s="714"/>
      <c r="D50" s="719"/>
      <c r="E50" s="720"/>
      <c r="F50" s="572" t="s">
        <v>566</v>
      </c>
      <c r="G50" s="131">
        <v>15</v>
      </c>
      <c r="H50" s="139"/>
      <c r="I50" s="139"/>
      <c r="J50" s="139"/>
      <c r="K50" s="139"/>
      <c r="L50" s="139"/>
      <c r="M50" s="139"/>
      <c r="N50" s="139"/>
      <c r="O50" s="139"/>
      <c r="P50" s="139"/>
      <c r="Q50" s="139"/>
      <c r="R50" s="139"/>
      <c r="S50" s="139"/>
      <c r="T50" s="139"/>
      <c r="U50" s="139"/>
      <c r="V50" s="139"/>
      <c r="W50" s="139"/>
      <c r="X50" s="139"/>
      <c r="Y50" s="139"/>
      <c r="Z50" s="139"/>
      <c r="AA50" s="139"/>
    </row>
    <row r="51" spans="2:30" ht="18" customHeight="1" x14ac:dyDescent="0.4">
      <c r="B51" s="736"/>
      <c r="C51" s="714"/>
      <c r="D51" s="718"/>
      <c r="E51" s="721"/>
      <c r="F51" s="572" t="s">
        <v>567</v>
      </c>
      <c r="G51" s="131">
        <v>15</v>
      </c>
      <c r="H51" s="139"/>
      <c r="I51" s="139"/>
      <c r="J51" s="139"/>
      <c r="K51" s="139"/>
      <c r="L51" s="139"/>
      <c r="M51" s="139"/>
      <c r="N51" s="139"/>
      <c r="O51" s="139"/>
      <c r="P51" s="139"/>
      <c r="Q51" s="139"/>
      <c r="R51" s="139"/>
      <c r="S51" s="139"/>
      <c r="T51" s="139"/>
      <c r="U51" s="139"/>
      <c r="V51" s="139"/>
      <c r="W51" s="139"/>
      <c r="X51" s="139"/>
      <c r="Y51" s="139"/>
      <c r="Z51" s="139"/>
      <c r="AA51" s="139"/>
    </row>
    <row r="52" spans="2:30" s="123" customFormat="1" ht="18" customHeight="1" x14ac:dyDescent="0.4">
      <c r="B52" s="713" t="s">
        <v>99</v>
      </c>
      <c r="C52" s="713"/>
      <c r="D52" s="713"/>
      <c r="E52" s="713"/>
      <c r="F52" s="713"/>
      <c r="G52" s="713"/>
      <c r="H52" s="145">
        <f t="shared" ref="H52:AA52" si="1">+SUM(H25:H43)</f>
        <v>0</v>
      </c>
      <c r="I52" s="145">
        <f t="shared" si="1"/>
        <v>0</v>
      </c>
      <c r="J52" s="145">
        <f t="shared" si="1"/>
        <v>0</v>
      </c>
      <c r="K52" s="145">
        <f t="shared" si="1"/>
        <v>0</v>
      </c>
      <c r="L52" s="145">
        <f t="shared" si="1"/>
        <v>0</v>
      </c>
      <c r="M52" s="145">
        <f t="shared" si="1"/>
        <v>0</v>
      </c>
      <c r="N52" s="145">
        <f t="shared" si="1"/>
        <v>0</v>
      </c>
      <c r="O52" s="145">
        <f t="shared" si="1"/>
        <v>0</v>
      </c>
      <c r="P52" s="145">
        <f t="shared" si="1"/>
        <v>0</v>
      </c>
      <c r="Q52" s="145">
        <f t="shared" si="1"/>
        <v>0</v>
      </c>
      <c r="R52" s="145">
        <f t="shared" si="1"/>
        <v>0</v>
      </c>
      <c r="S52" s="145">
        <f t="shared" si="1"/>
        <v>0</v>
      </c>
      <c r="T52" s="145">
        <f t="shared" si="1"/>
        <v>0</v>
      </c>
      <c r="U52" s="145">
        <f t="shared" si="1"/>
        <v>0</v>
      </c>
      <c r="V52" s="145">
        <f t="shared" si="1"/>
        <v>0</v>
      </c>
      <c r="W52" s="145">
        <f t="shared" si="1"/>
        <v>0</v>
      </c>
      <c r="X52" s="145">
        <f t="shared" si="1"/>
        <v>0</v>
      </c>
      <c r="Y52" s="145">
        <f t="shared" si="1"/>
        <v>0</v>
      </c>
      <c r="Z52" s="145">
        <f t="shared" si="1"/>
        <v>0</v>
      </c>
      <c r="AA52" s="145">
        <f t="shared" si="1"/>
        <v>0</v>
      </c>
      <c r="AB52" s="107"/>
      <c r="AC52" s="107"/>
      <c r="AD52" s="107"/>
    </row>
    <row r="53" spans="2:30" ht="18" customHeight="1" x14ac:dyDescent="0.4">
      <c r="B53" s="722">
        <v>3</v>
      </c>
      <c r="C53" s="723" t="s">
        <v>17</v>
      </c>
      <c r="D53" s="560" t="s">
        <v>439</v>
      </c>
      <c r="E53" s="575" t="s">
        <v>568</v>
      </c>
      <c r="F53" s="576"/>
      <c r="G53" s="131">
        <v>50</v>
      </c>
      <c r="H53" s="139"/>
      <c r="I53" s="139"/>
      <c r="J53" s="139"/>
      <c r="K53" s="139"/>
      <c r="L53" s="139"/>
      <c r="M53" s="139"/>
      <c r="N53" s="139"/>
      <c r="O53" s="139"/>
      <c r="P53" s="139"/>
      <c r="Q53" s="139"/>
      <c r="R53" s="139"/>
      <c r="S53" s="139"/>
      <c r="T53" s="139"/>
      <c r="U53" s="139"/>
      <c r="V53" s="139"/>
      <c r="W53" s="139"/>
      <c r="X53" s="139"/>
      <c r="Y53" s="139"/>
      <c r="Z53" s="139"/>
      <c r="AA53" s="139"/>
    </row>
    <row r="54" spans="2:30" ht="18" customHeight="1" x14ac:dyDescent="0.4">
      <c r="B54" s="722"/>
      <c r="C54" s="723"/>
      <c r="D54" s="724" t="s">
        <v>569</v>
      </c>
      <c r="E54" s="698" t="s">
        <v>438</v>
      </c>
      <c r="F54" s="575" t="s">
        <v>570</v>
      </c>
      <c r="G54" s="131">
        <v>40</v>
      </c>
      <c r="H54" s="139"/>
      <c r="I54" s="139"/>
      <c r="J54" s="139"/>
      <c r="K54" s="139"/>
      <c r="L54" s="139"/>
      <c r="M54" s="139"/>
      <c r="N54" s="139"/>
      <c r="O54" s="139"/>
      <c r="P54" s="139"/>
      <c r="Q54" s="139"/>
      <c r="R54" s="139"/>
      <c r="S54" s="139"/>
      <c r="T54" s="139"/>
      <c r="U54" s="139"/>
      <c r="V54" s="139"/>
      <c r="W54" s="139"/>
      <c r="X54" s="139"/>
      <c r="Y54" s="139"/>
      <c r="Z54" s="139"/>
      <c r="AA54" s="139"/>
    </row>
    <row r="55" spans="2:30" ht="18" customHeight="1" x14ac:dyDescent="0.4">
      <c r="B55" s="722"/>
      <c r="C55" s="723"/>
      <c r="D55" s="724"/>
      <c r="E55" s="698"/>
      <c r="F55" s="575" t="s">
        <v>571</v>
      </c>
      <c r="G55" s="131">
        <v>40</v>
      </c>
      <c r="H55" s="139"/>
      <c r="I55" s="139"/>
      <c r="J55" s="139"/>
      <c r="K55" s="139"/>
      <c r="L55" s="139"/>
      <c r="M55" s="139"/>
      <c r="N55" s="139"/>
      <c r="O55" s="139"/>
      <c r="P55" s="139"/>
      <c r="Q55" s="139"/>
      <c r="R55" s="139"/>
      <c r="S55" s="139"/>
      <c r="T55" s="139"/>
      <c r="U55" s="139"/>
      <c r="V55" s="139"/>
      <c r="W55" s="139"/>
      <c r="X55" s="139"/>
      <c r="Y55" s="139"/>
      <c r="Z55" s="139"/>
      <c r="AA55" s="139"/>
    </row>
    <row r="56" spans="2:30" ht="18" customHeight="1" x14ac:dyDescent="0.4">
      <c r="B56" s="722"/>
      <c r="C56" s="723"/>
      <c r="D56" s="724"/>
      <c r="E56" s="698"/>
      <c r="F56" s="575" t="s">
        <v>571</v>
      </c>
      <c r="G56" s="131">
        <v>40</v>
      </c>
      <c r="H56" s="139"/>
      <c r="I56" s="139"/>
      <c r="J56" s="139"/>
      <c r="K56" s="139"/>
      <c r="L56" s="139"/>
      <c r="M56" s="139"/>
      <c r="N56" s="139"/>
      <c r="O56" s="139"/>
      <c r="P56" s="139"/>
      <c r="Q56" s="139"/>
      <c r="R56" s="139"/>
      <c r="S56" s="139"/>
      <c r="T56" s="139"/>
      <c r="U56" s="139"/>
      <c r="V56" s="139"/>
      <c r="W56" s="139"/>
      <c r="X56" s="139"/>
      <c r="Y56" s="139"/>
      <c r="Z56" s="139"/>
      <c r="AA56" s="139"/>
    </row>
    <row r="57" spans="2:30" ht="18" customHeight="1" x14ac:dyDescent="0.4">
      <c r="B57" s="722"/>
      <c r="C57" s="723"/>
      <c r="D57" s="724"/>
      <c r="E57" s="698"/>
      <c r="F57" s="575" t="s">
        <v>572</v>
      </c>
      <c r="G57" s="131">
        <v>40</v>
      </c>
      <c r="H57" s="139"/>
      <c r="I57" s="139"/>
      <c r="J57" s="139"/>
      <c r="K57" s="139"/>
      <c r="L57" s="139"/>
      <c r="M57" s="139"/>
      <c r="N57" s="139"/>
      <c r="O57" s="139"/>
      <c r="P57" s="139"/>
      <c r="Q57" s="139"/>
      <c r="R57" s="139"/>
      <c r="S57" s="139"/>
      <c r="T57" s="139"/>
      <c r="U57" s="139"/>
      <c r="V57" s="139"/>
      <c r="W57" s="139"/>
      <c r="X57" s="139"/>
      <c r="Y57" s="139"/>
      <c r="Z57" s="139"/>
      <c r="AA57" s="139"/>
    </row>
    <row r="58" spans="2:30" ht="18" customHeight="1" x14ac:dyDescent="0.4">
      <c r="B58" s="722"/>
      <c r="C58" s="723"/>
      <c r="D58" s="724"/>
      <c r="E58" s="698" t="s">
        <v>573</v>
      </c>
      <c r="F58" s="575" t="s">
        <v>574</v>
      </c>
      <c r="G58" s="131">
        <v>25</v>
      </c>
      <c r="H58" s="139"/>
      <c r="I58" s="139"/>
      <c r="J58" s="139"/>
      <c r="K58" s="139"/>
      <c r="L58" s="139"/>
      <c r="M58" s="139"/>
      <c r="N58" s="139"/>
      <c r="O58" s="139"/>
      <c r="P58" s="139"/>
      <c r="Q58" s="139"/>
      <c r="R58" s="139"/>
      <c r="S58" s="139"/>
      <c r="T58" s="139"/>
      <c r="U58" s="139"/>
      <c r="V58" s="139"/>
      <c r="W58" s="139"/>
      <c r="X58" s="139"/>
      <c r="Y58" s="139"/>
      <c r="Z58" s="139"/>
      <c r="AA58" s="139"/>
    </row>
    <row r="59" spans="2:30" ht="18" customHeight="1" x14ac:dyDescent="0.4">
      <c r="B59" s="722"/>
      <c r="C59" s="723"/>
      <c r="D59" s="724"/>
      <c r="E59" s="698"/>
      <c r="F59" s="575" t="s">
        <v>574</v>
      </c>
      <c r="G59" s="131">
        <v>25</v>
      </c>
      <c r="H59" s="139"/>
      <c r="I59" s="139"/>
      <c r="J59" s="139"/>
      <c r="K59" s="139"/>
      <c r="L59" s="139"/>
      <c r="M59" s="139"/>
      <c r="N59" s="139"/>
      <c r="O59" s="139"/>
      <c r="P59" s="139"/>
      <c r="Q59" s="139"/>
      <c r="R59" s="139"/>
      <c r="S59" s="139"/>
      <c r="T59" s="139"/>
      <c r="U59" s="139"/>
      <c r="V59" s="139"/>
      <c r="W59" s="139"/>
      <c r="X59" s="139"/>
      <c r="Y59" s="139"/>
      <c r="Z59" s="139"/>
      <c r="AA59" s="139"/>
    </row>
    <row r="60" spans="2:30" ht="18" customHeight="1" x14ac:dyDescent="0.4">
      <c r="B60" s="722"/>
      <c r="C60" s="723"/>
      <c r="D60" s="724"/>
      <c r="E60" s="698"/>
      <c r="F60" s="575" t="s">
        <v>575</v>
      </c>
      <c r="G60" s="131">
        <v>25</v>
      </c>
      <c r="H60" s="139"/>
      <c r="I60" s="139"/>
      <c r="J60" s="139"/>
      <c r="K60" s="139"/>
      <c r="L60" s="139"/>
      <c r="M60" s="139"/>
      <c r="N60" s="139"/>
      <c r="O60" s="139"/>
      <c r="P60" s="139"/>
      <c r="Q60" s="139"/>
      <c r="R60" s="139"/>
      <c r="S60" s="139"/>
      <c r="T60" s="139"/>
      <c r="U60" s="139"/>
      <c r="V60" s="139"/>
      <c r="W60" s="139"/>
      <c r="X60" s="139"/>
      <c r="Y60" s="139"/>
      <c r="Z60" s="139"/>
      <c r="AA60" s="139"/>
    </row>
    <row r="61" spans="2:30" ht="18" customHeight="1" x14ac:dyDescent="0.4">
      <c r="B61" s="722"/>
      <c r="C61" s="723"/>
      <c r="D61" s="724"/>
      <c r="E61" s="698"/>
      <c r="F61" s="575" t="s">
        <v>576</v>
      </c>
      <c r="G61" s="131">
        <v>25</v>
      </c>
      <c r="H61" s="139"/>
      <c r="I61" s="139"/>
      <c r="J61" s="139"/>
      <c r="K61" s="139"/>
      <c r="L61" s="139"/>
      <c r="M61" s="139"/>
      <c r="N61" s="139"/>
      <c r="O61" s="139"/>
      <c r="P61" s="139"/>
      <c r="Q61" s="139"/>
      <c r="R61" s="139"/>
      <c r="S61" s="139"/>
      <c r="T61" s="139"/>
      <c r="U61" s="139"/>
      <c r="V61" s="139"/>
      <c r="W61" s="139"/>
      <c r="X61" s="139"/>
      <c r="Y61" s="139"/>
      <c r="Z61" s="139"/>
      <c r="AA61" s="139"/>
    </row>
    <row r="62" spans="2:30" ht="18" customHeight="1" x14ac:dyDescent="0.4">
      <c r="B62" s="722"/>
      <c r="C62" s="723"/>
      <c r="D62" s="724"/>
      <c r="E62" s="698"/>
      <c r="F62" s="575" t="s">
        <v>577</v>
      </c>
      <c r="G62" s="131">
        <v>25</v>
      </c>
      <c r="H62" s="139"/>
      <c r="I62" s="139"/>
      <c r="J62" s="139"/>
      <c r="K62" s="139"/>
      <c r="L62" s="139"/>
      <c r="M62" s="139"/>
      <c r="N62" s="139"/>
      <c r="O62" s="139"/>
      <c r="P62" s="139"/>
      <c r="Q62" s="139"/>
      <c r="R62" s="139"/>
      <c r="S62" s="139"/>
      <c r="T62" s="139"/>
      <c r="U62" s="139"/>
      <c r="V62" s="139"/>
      <c r="W62" s="139"/>
      <c r="X62" s="139"/>
      <c r="Y62" s="139"/>
      <c r="Z62" s="139"/>
      <c r="AA62" s="139"/>
    </row>
    <row r="63" spans="2:30" ht="18" customHeight="1" x14ac:dyDescent="0.4">
      <c r="B63" s="722"/>
      <c r="C63" s="723"/>
      <c r="D63" s="724"/>
      <c r="E63" s="698"/>
      <c r="F63" s="575" t="s">
        <v>578</v>
      </c>
      <c r="G63" s="131">
        <v>25</v>
      </c>
      <c r="H63" s="139"/>
      <c r="I63" s="139"/>
      <c r="J63" s="139"/>
      <c r="K63" s="139"/>
      <c r="L63" s="139"/>
      <c r="M63" s="139"/>
      <c r="N63" s="139"/>
      <c r="O63" s="139"/>
      <c r="P63" s="139"/>
      <c r="Q63" s="139"/>
      <c r="R63" s="139"/>
      <c r="S63" s="139"/>
      <c r="T63" s="139"/>
      <c r="U63" s="139"/>
      <c r="V63" s="139"/>
      <c r="W63" s="139"/>
      <c r="X63" s="139"/>
      <c r="Y63" s="139"/>
      <c r="Z63" s="139"/>
      <c r="AA63" s="139"/>
    </row>
    <row r="64" spans="2:30" ht="18" customHeight="1" x14ac:dyDescent="0.4">
      <c r="B64" s="722"/>
      <c r="C64" s="723"/>
      <c r="D64" s="724"/>
      <c r="E64" s="698"/>
      <c r="F64" s="575" t="s">
        <v>579</v>
      </c>
      <c r="G64" s="131">
        <v>25</v>
      </c>
      <c r="H64" s="139"/>
      <c r="I64" s="139"/>
      <c r="J64" s="139"/>
      <c r="K64" s="139"/>
      <c r="L64" s="139"/>
      <c r="M64" s="139"/>
      <c r="N64" s="139"/>
      <c r="O64" s="139"/>
      <c r="P64" s="139"/>
      <c r="Q64" s="139"/>
      <c r="R64" s="139"/>
      <c r="S64" s="139"/>
      <c r="T64" s="139"/>
      <c r="U64" s="139"/>
      <c r="V64" s="139"/>
      <c r="W64" s="139"/>
      <c r="X64" s="139"/>
      <c r="Y64" s="139"/>
      <c r="Z64" s="139"/>
      <c r="AA64" s="139"/>
    </row>
    <row r="65" spans="2:30" ht="18" customHeight="1" x14ac:dyDescent="0.4">
      <c r="B65" s="722"/>
      <c r="C65" s="723"/>
      <c r="D65" s="724"/>
      <c r="E65" s="698"/>
      <c r="F65" s="575" t="s">
        <v>580</v>
      </c>
      <c r="G65" s="131">
        <v>25</v>
      </c>
      <c r="H65" s="139"/>
      <c r="I65" s="139"/>
      <c r="J65" s="139"/>
      <c r="K65" s="139"/>
      <c r="L65" s="139"/>
      <c r="M65" s="139"/>
      <c r="N65" s="139"/>
      <c r="O65" s="139"/>
      <c r="P65" s="139"/>
      <c r="Q65" s="139"/>
      <c r="R65" s="139"/>
      <c r="S65" s="139"/>
      <c r="T65" s="139"/>
      <c r="U65" s="139"/>
      <c r="V65" s="139"/>
      <c r="W65" s="139"/>
      <c r="X65" s="139"/>
      <c r="Y65" s="139"/>
      <c r="Z65" s="139"/>
      <c r="AA65" s="139"/>
    </row>
    <row r="66" spans="2:30" s="123" customFormat="1" ht="18" customHeight="1" x14ac:dyDescent="0.4">
      <c r="B66" s="713" t="s">
        <v>100</v>
      </c>
      <c r="C66" s="713"/>
      <c r="D66" s="713"/>
      <c r="E66" s="713"/>
      <c r="F66" s="713"/>
      <c r="G66" s="713"/>
      <c r="H66" s="145">
        <f t="shared" ref="H66:AA66" si="2">+SUM(H53:H65)</f>
        <v>0</v>
      </c>
      <c r="I66" s="145">
        <f t="shared" si="2"/>
        <v>0</v>
      </c>
      <c r="J66" s="145">
        <f t="shared" si="2"/>
        <v>0</v>
      </c>
      <c r="K66" s="145">
        <f t="shared" si="2"/>
        <v>0</v>
      </c>
      <c r="L66" s="145">
        <f t="shared" si="2"/>
        <v>0</v>
      </c>
      <c r="M66" s="145">
        <f t="shared" si="2"/>
        <v>0</v>
      </c>
      <c r="N66" s="145">
        <f t="shared" si="2"/>
        <v>0</v>
      </c>
      <c r="O66" s="145">
        <f t="shared" si="2"/>
        <v>0</v>
      </c>
      <c r="P66" s="145">
        <f t="shared" si="2"/>
        <v>0</v>
      </c>
      <c r="Q66" s="145">
        <f t="shared" si="2"/>
        <v>0</v>
      </c>
      <c r="R66" s="145">
        <f t="shared" si="2"/>
        <v>0</v>
      </c>
      <c r="S66" s="145">
        <f t="shared" si="2"/>
        <v>0</v>
      </c>
      <c r="T66" s="145">
        <f t="shared" si="2"/>
        <v>0</v>
      </c>
      <c r="U66" s="145">
        <f t="shared" si="2"/>
        <v>0</v>
      </c>
      <c r="V66" s="145">
        <f t="shared" si="2"/>
        <v>0</v>
      </c>
      <c r="W66" s="145">
        <f t="shared" si="2"/>
        <v>0</v>
      </c>
      <c r="X66" s="145">
        <f t="shared" si="2"/>
        <v>0</v>
      </c>
      <c r="Y66" s="145">
        <f t="shared" si="2"/>
        <v>0</v>
      </c>
      <c r="Z66" s="145">
        <f t="shared" si="2"/>
        <v>0</v>
      </c>
      <c r="AA66" s="145">
        <f t="shared" si="2"/>
        <v>0</v>
      </c>
      <c r="AB66" s="107"/>
      <c r="AC66" s="107"/>
      <c r="AD66" s="107"/>
    </row>
    <row r="67" spans="2:30" ht="18" customHeight="1" x14ac:dyDescent="0.15">
      <c r="B67" s="725">
        <v>4</v>
      </c>
      <c r="C67" s="726" t="s">
        <v>18</v>
      </c>
      <c r="D67" s="728" t="s">
        <v>311</v>
      </c>
      <c r="E67" s="701" t="s">
        <v>312</v>
      </c>
      <c r="F67" s="574" t="s">
        <v>313</v>
      </c>
      <c r="G67" s="564">
        <v>20</v>
      </c>
      <c r="H67" s="43"/>
      <c r="I67" s="43"/>
      <c r="J67" s="43"/>
      <c r="K67" s="43"/>
      <c r="L67" s="43"/>
      <c r="M67" s="43"/>
      <c r="N67" s="43"/>
      <c r="O67" s="43"/>
      <c r="P67" s="43"/>
      <c r="Q67" s="43"/>
      <c r="R67" s="43"/>
      <c r="S67" s="43"/>
      <c r="T67" s="43"/>
      <c r="U67" s="43"/>
      <c r="V67" s="43"/>
      <c r="W67" s="43"/>
      <c r="X67" s="43"/>
      <c r="Y67" s="43"/>
      <c r="Z67" s="43"/>
      <c r="AA67" s="43"/>
    </row>
    <row r="68" spans="2:30" ht="18" customHeight="1" x14ac:dyDescent="0.15">
      <c r="B68" s="725"/>
      <c r="C68" s="726"/>
      <c r="D68" s="728"/>
      <c r="E68" s="701"/>
      <c r="F68" s="574" t="s">
        <v>314</v>
      </c>
      <c r="G68" s="564">
        <v>20</v>
      </c>
      <c r="H68" s="43"/>
      <c r="I68" s="43"/>
      <c r="J68" s="43"/>
      <c r="K68" s="43"/>
      <c r="L68" s="43"/>
      <c r="M68" s="43"/>
      <c r="N68" s="43"/>
      <c r="O68" s="43"/>
      <c r="P68" s="43"/>
      <c r="Q68" s="43"/>
      <c r="R68" s="43"/>
      <c r="S68" s="43"/>
      <c r="T68" s="43"/>
      <c r="U68" s="43"/>
      <c r="V68" s="43"/>
      <c r="W68" s="43"/>
      <c r="X68" s="43"/>
      <c r="Y68" s="43"/>
      <c r="Z68" s="43"/>
      <c r="AA68" s="43"/>
    </row>
    <row r="69" spans="2:30" ht="18" customHeight="1" x14ac:dyDescent="0.15">
      <c r="B69" s="725"/>
      <c r="C69" s="726"/>
      <c r="D69" s="728"/>
      <c r="E69" s="702"/>
      <c r="F69" s="574" t="s">
        <v>315</v>
      </c>
      <c r="G69" s="564">
        <v>20</v>
      </c>
      <c r="H69" s="43"/>
      <c r="I69" s="43"/>
      <c r="J69" s="43"/>
      <c r="K69" s="43"/>
      <c r="L69" s="43"/>
      <c r="M69" s="43"/>
      <c r="N69" s="43"/>
      <c r="O69" s="43"/>
      <c r="P69" s="43"/>
      <c r="Q69" s="43"/>
      <c r="R69" s="43"/>
      <c r="S69" s="43"/>
      <c r="T69" s="43"/>
      <c r="U69" s="43"/>
      <c r="V69" s="43"/>
      <c r="W69" s="43"/>
      <c r="X69" s="43"/>
      <c r="Y69" s="43"/>
      <c r="Z69" s="43"/>
      <c r="AA69" s="43"/>
    </row>
    <row r="70" spans="2:30" ht="18" customHeight="1" x14ac:dyDescent="0.15">
      <c r="B70" s="725"/>
      <c r="C70" s="726"/>
      <c r="D70" s="728"/>
      <c r="E70" s="574" t="s">
        <v>905</v>
      </c>
      <c r="F70" s="574" t="s">
        <v>316</v>
      </c>
      <c r="G70" s="564">
        <v>10</v>
      </c>
      <c r="H70" s="43"/>
      <c r="I70" s="43"/>
      <c r="J70" s="43"/>
      <c r="K70" s="43"/>
      <c r="L70" s="43"/>
      <c r="M70" s="43"/>
      <c r="N70" s="43"/>
      <c r="O70" s="43"/>
      <c r="P70" s="43"/>
      <c r="Q70" s="43"/>
      <c r="R70" s="43"/>
      <c r="S70" s="43"/>
      <c r="T70" s="43"/>
      <c r="U70" s="43"/>
      <c r="V70" s="43"/>
      <c r="W70" s="43"/>
      <c r="X70" s="43"/>
      <c r="Y70" s="43"/>
      <c r="Z70" s="43"/>
      <c r="AA70" s="43"/>
    </row>
    <row r="71" spans="2:30" ht="18" customHeight="1" x14ac:dyDescent="0.15">
      <c r="B71" s="725"/>
      <c r="C71" s="726"/>
      <c r="D71" s="728" t="s">
        <v>317</v>
      </c>
      <c r="E71" s="701" t="s">
        <v>318</v>
      </c>
      <c r="F71" s="582" t="s">
        <v>319</v>
      </c>
      <c r="G71" s="564">
        <v>20</v>
      </c>
      <c r="H71" s="43"/>
      <c r="I71" s="43"/>
      <c r="J71" s="43"/>
      <c r="K71" s="43"/>
      <c r="L71" s="43"/>
      <c r="M71" s="43"/>
      <c r="N71" s="43"/>
      <c r="O71" s="43"/>
      <c r="P71" s="43"/>
      <c r="Q71" s="43"/>
      <c r="R71" s="43"/>
      <c r="S71" s="43"/>
      <c r="T71" s="43"/>
      <c r="U71" s="43"/>
      <c r="V71" s="43"/>
      <c r="W71" s="43"/>
      <c r="X71" s="43"/>
      <c r="Y71" s="43"/>
      <c r="Z71" s="43"/>
      <c r="AA71" s="43"/>
    </row>
    <row r="72" spans="2:30" ht="18" customHeight="1" x14ac:dyDescent="0.15">
      <c r="B72" s="725"/>
      <c r="C72" s="726"/>
      <c r="D72" s="728"/>
      <c r="E72" s="701"/>
      <c r="F72" s="582" t="s">
        <v>320</v>
      </c>
      <c r="G72" s="564">
        <v>20</v>
      </c>
      <c r="H72" s="43"/>
      <c r="I72" s="43"/>
      <c r="J72" s="43"/>
      <c r="K72" s="43"/>
      <c r="L72" s="43"/>
      <c r="M72" s="43"/>
      <c r="N72" s="43"/>
      <c r="O72" s="43"/>
      <c r="P72" s="43"/>
      <c r="Q72" s="43"/>
      <c r="R72" s="43"/>
      <c r="S72" s="43"/>
      <c r="T72" s="43"/>
      <c r="U72" s="43"/>
      <c r="V72" s="43"/>
      <c r="W72" s="43"/>
      <c r="X72" s="43"/>
      <c r="Y72" s="43"/>
      <c r="Z72" s="43"/>
      <c r="AA72" s="43"/>
    </row>
    <row r="73" spans="2:30" ht="18" customHeight="1" x14ac:dyDescent="0.15">
      <c r="B73" s="725"/>
      <c r="C73" s="726"/>
      <c r="D73" s="728"/>
      <c r="E73" s="701"/>
      <c r="F73" s="582" t="s">
        <v>321</v>
      </c>
      <c r="G73" s="564">
        <v>20</v>
      </c>
      <c r="H73" s="43"/>
      <c r="I73" s="43"/>
      <c r="J73" s="43"/>
      <c r="K73" s="43"/>
      <c r="L73" s="43"/>
      <c r="M73" s="43"/>
      <c r="N73" s="43"/>
      <c r="O73" s="43"/>
      <c r="P73" s="43"/>
      <c r="Q73" s="43"/>
      <c r="R73" s="43"/>
      <c r="S73" s="43"/>
      <c r="T73" s="43"/>
      <c r="U73" s="43"/>
      <c r="V73" s="43"/>
      <c r="W73" s="43"/>
      <c r="X73" s="43"/>
      <c r="Y73" s="43"/>
      <c r="Z73" s="43"/>
      <c r="AA73" s="43"/>
    </row>
    <row r="74" spans="2:30" ht="18" customHeight="1" x14ac:dyDescent="0.15">
      <c r="B74" s="725"/>
      <c r="C74" s="726"/>
      <c r="D74" s="728"/>
      <c r="E74" s="701"/>
      <c r="F74" s="582" t="s">
        <v>322</v>
      </c>
      <c r="G74" s="564">
        <v>20</v>
      </c>
      <c r="H74" s="43"/>
      <c r="I74" s="43"/>
      <c r="J74" s="43"/>
      <c r="K74" s="43"/>
      <c r="L74" s="43"/>
      <c r="M74" s="43"/>
      <c r="N74" s="43"/>
      <c r="O74" s="43"/>
      <c r="P74" s="43"/>
      <c r="Q74" s="43"/>
      <c r="R74" s="43"/>
      <c r="S74" s="43"/>
      <c r="T74" s="43"/>
      <c r="U74" s="43"/>
      <c r="V74" s="43"/>
      <c r="W74" s="43"/>
      <c r="X74" s="43"/>
      <c r="Y74" s="43"/>
      <c r="Z74" s="43"/>
      <c r="AA74" s="43"/>
    </row>
    <row r="75" spans="2:30" ht="18" customHeight="1" x14ac:dyDescent="0.15">
      <c r="B75" s="725"/>
      <c r="C75" s="726"/>
      <c r="D75" s="728"/>
      <c r="E75" s="701"/>
      <c r="F75" s="582" t="s">
        <v>323</v>
      </c>
      <c r="G75" s="564">
        <v>20</v>
      </c>
      <c r="H75" s="43"/>
      <c r="I75" s="43"/>
      <c r="J75" s="43"/>
      <c r="K75" s="43"/>
      <c r="L75" s="43"/>
      <c r="M75" s="43"/>
      <c r="N75" s="43"/>
      <c r="O75" s="43"/>
      <c r="P75" s="43"/>
      <c r="Q75" s="43"/>
      <c r="R75" s="43"/>
      <c r="S75" s="43"/>
      <c r="T75" s="43"/>
      <c r="U75" s="43"/>
      <c r="V75" s="43"/>
      <c r="W75" s="43"/>
      <c r="X75" s="43"/>
      <c r="Y75" s="43"/>
      <c r="Z75" s="43"/>
      <c r="AA75" s="43"/>
    </row>
    <row r="76" spans="2:30" ht="18" customHeight="1" x14ac:dyDescent="0.15">
      <c r="B76" s="725"/>
      <c r="C76" s="726"/>
      <c r="D76" s="728"/>
      <c r="E76" s="701"/>
      <c r="F76" s="582" t="s">
        <v>324</v>
      </c>
      <c r="G76" s="564">
        <v>20</v>
      </c>
      <c r="H76" s="43"/>
      <c r="I76" s="43"/>
      <c r="J76" s="43"/>
      <c r="K76" s="43"/>
      <c r="L76" s="43"/>
      <c r="M76" s="43"/>
      <c r="N76" s="43"/>
      <c r="O76" s="43"/>
      <c r="P76" s="43"/>
      <c r="Q76" s="43"/>
      <c r="R76" s="43"/>
      <c r="S76" s="43"/>
      <c r="T76" s="43"/>
      <c r="U76" s="43"/>
      <c r="V76" s="43"/>
      <c r="W76" s="43"/>
      <c r="X76" s="43"/>
      <c r="Y76" s="43"/>
      <c r="Z76" s="43"/>
      <c r="AA76" s="43"/>
    </row>
    <row r="77" spans="2:30" ht="18" customHeight="1" x14ac:dyDescent="0.15">
      <c r="B77" s="725"/>
      <c r="C77" s="726"/>
      <c r="D77" s="728"/>
      <c r="E77" s="701"/>
      <c r="F77" s="582" t="s">
        <v>265</v>
      </c>
      <c r="G77" s="564">
        <v>20</v>
      </c>
      <c r="H77" s="43"/>
      <c r="I77" s="43"/>
      <c r="J77" s="43"/>
      <c r="K77" s="43"/>
      <c r="L77" s="43"/>
      <c r="M77" s="43"/>
      <c r="N77" s="43"/>
      <c r="O77" s="43"/>
      <c r="P77" s="43"/>
      <c r="Q77" s="43"/>
      <c r="R77" s="43"/>
      <c r="S77" s="43"/>
      <c r="T77" s="43"/>
      <c r="U77" s="43"/>
      <c r="V77" s="43"/>
      <c r="W77" s="43"/>
      <c r="X77" s="43"/>
      <c r="Y77" s="43"/>
      <c r="Z77" s="43"/>
      <c r="AA77" s="43"/>
    </row>
    <row r="78" spans="2:30" ht="18" customHeight="1" x14ac:dyDescent="0.15">
      <c r="B78" s="725"/>
      <c r="C78" s="726"/>
      <c r="D78" s="728"/>
      <c r="E78" s="702"/>
      <c r="F78" s="582" t="s">
        <v>906</v>
      </c>
      <c r="G78" s="564">
        <v>20</v>
      </c>
      <c r="H78" s="43"/>
      <c r="I78" s="43"/>
      <c r="J78" s="43"/>
      <c r="K78" s="43"/>
      <c r="L78" s="43"/>
      <c r="M78" s="43"/>
      <c r="N78" s="43"/>
      <c r="O78" s="43"/>
      <c r="P78" s="43"/>
      <c r="Q78" s="43"/>
      <c r="R78" s="43"/>
      <c r="S78" s="43"/>
      <c r="T78" s="43"/>
      <c r="U78" s="43"/>
      <c r="V78" s="43"/>
      <c r="W78" s="43"/>
      <c r="X78" s="43"/>
      <c r="Y78" s="43"/>
      <c r="Z78" s="43"/>
      <c r="AA78" s="43"/>
    </row>
    <row r="79" spans="2:30" ht="18" customHeight="1" x14ac:dyDescent="0.15">
      <c r="B79" s="725"/>
      <c r="C79" s="726"/>
      <c r="D79" s="728"/>
      <c r="E79" s="701" t="s">
        <v>120</v>
      </c>
      <c r="F79" s="582" t="s">
        <v>325</v>
      </c>
      <c r="G79" s="564">
        <v>15</v>
      </c>
      <c r="H79" s="43"/>
      <c r="I79" s="43"/>
      <c r="J79" s="43"/>
      <c r="K79" s="43"/>
      <c r="L79" s="43"/>
      <c r="M79" s="43"/>
      <c r="N79" s="43"/>
      <c r="O79" s="43"/>
      <c r="P79" s="43"/>
      <c r="Q79" s="43"/>
      <c r="R79" s="43"/>
      <c r="S79" s="43"/>
      <c r="T79" s="43"/>
      <c r="U79" s="43"/>
      <c r="V79" s="43"/>
      <c r="W79" s="43"/>
      <c r="X79" s="43"/>
      <c r="Y79" s="43"/>
      <c r="Z79" s="43"/>
      <c r="AA79" s="43"/>
    </row>
    <row r="80" spans="2:30" ht="18" customHeight="1" x14ac:dyDescent="0.15">
      <c r="B80" s="725"/>
      <c r="C80" s="726"/>
      <c r="D80" s="728"/>
      <c r="E80" s="701"/>
      <c r="F80" s="582" t="s">
        <v>326</v>
      </c>
      <c r="G80" s="564">
        <v>15</v>
      </c>
      <c r="H80" s="43"/>
      <c r="I80" s="43"/>
      <c r="J80" s="43"/>
      <c r="K80" s="43"/>
      <c r="L80" s="43"/>
      <c r="M80" s="43"/>
      <c r="N80" s="43"/>
      <c r="O80" s="43"/>
      <c r="P80" s="43"/>
      <c r="Q80" s="43"/>
      <c r="R80" s="43"/>
      <c r="S80" s="43"/>
      <c r="T80" s="43"/>
      <c r="U80" s="43"/>
      <c r="V80" s="43"/>
      <c r="W80" s="43"/>
      <c r="X80" s="43"/>
      <c r="Y80" s="43"/>
      <c r="Z80" s="43"/>
      <c r="AA80" s="43"/>
    </row>
    <row r="81" spans="2:27" ht="18" customHeight="1" x14ac:dyDescent="0.15">
      <c r="B81" s="725"/>
      <c r="C81" s="726"/>
      <c r="D81" s="728"/>
      <c r="E81" s="701"/>
      <c r="F81" s="582" t="s">
        <v>327</v>
      </c>
      <c r="G81" s="564">
        <v>15</v>
      </c>
      <c r="H81" s="43"/>
      <c r="I81" s="43"/>
      <c r="J81" s="43"/>
      <c r="K81" s="43"/>
      <c r="L81" s="43"/>
      <c r="M81" s="43"/>
      <c r="N81" s="43"/>
      <c r="O81" s="43"/>
      <c r="P81" s="43"/>
      <c r="Q81" s="43"/>
      <c r="R81" s="43"/>
      <c r="S81" s="43"/>
      <c r="T81" s="43"/>
      <c r="U81" s="43"/>
      <c r="V81" s="43"/>
      <c r="W81" s="43"/>
      <c r="X81" s="43"/>
      <c r="Y81" s="43"/>
      <c r="Z81" s="43"/>
      <c r="AA81" s="43"/>
    </row>
    <row r="82" spans="2:27" ht="18" customHeight="1" x14ac:dyDescent="0.15">
      <c r="B82" s="725"/>
      <c r="C82" s="726"/>
      <c r="D82" s="728"/>
      <c r="E82" s="701"/>
      <c r="F82" s="583" t="s">
        <v>328</v>
      </c>
      <c r="G82" s="564">
        <v>20</v>
      </c>
      <c r="H82" s="43"/>
      <c r="I82" s="43"/>
      <c r="J82" s="43"/>
      <c r="K82" s="43"/>
      <c r="L82" s="43"/>
      <c r="M82" s="43"/>
      <c r="N82" s="43"/>
      <c r="O82" s="43"/>
      <c r="P82" s="43"/>
      <c r="Q82" s="43"/>
      <c r="R82" s="43"/>
      <c r="S82" s="43"/>
      <c r="T82" s="43"/>
      <c r="U82" s="43"/>
      <c r="V82" s="43"/>
      <c r="W82" s="43"/>
      <c r="X82" s="43"/>
      <c r="Y82" s="43"/>
      <c r="Z82" s="43"/>
      <c r="AA82" s="43"/>
    </row>
    <row r="83" spans="2:27" ht="18" customHeight="1" x14ac:dyDescent="0.15">
      <c r="B83" s="725"/>
      <c r="C83" s="726"/>
      <c r="D83" s="728"/>
      <c r="E83" s="701"/>
      <c r="F83" s="584" t="s">
        <v>329</v>
      </c>
      <c r="G83" s="564">
        <v>15</v>
      </c>
      <c r="H83" s="43"/>
      <c r="I83" s="43"/>
      <c r="J83" s="43"/>
      <c r="K83" s="43"/>
      <c r="L83" s="43"/>
      <c r="M83" s="43"/>
      <c r="N83" s="43"/>
      <c r="O83" s="43"/>
      <c r="P83" s="43"/>
      <c r="Q83" s="43"/>
      <c r="R83" s="43"/>
      <c r="S83" s="43"/>
      <c r="T83" s="43"/>
      <c r="U83" s="43"/>
      <c r="V83" s="43"/>
      <c r="W83" s="43"/>
      <c r="X83" s="43"/>
      <c r="Y83" s="43"/>
      <c r="Z83" s="43"/>
      <c r="AA83" s="43"/>
    </row>
    <row r="84" spans="2:27" ht="18" customHeight="1" x14ac:dyDescent="0.15">
      <c r="B84" s="725"/>
      <c r="C84" s="726"/>
      <c r="D84" s="728"/>
      <c r="E84" s="701"/>
      <c r="F84" s="584" t="s">
        <v>330</v>
      </c>
      <c r="G84" s="564">
        <v>15</v>
      </c>
      <c r="H84" s="43"/>
      <c r="I84" s="43"/>
      <c r="J84" s="43"/>
      <c r="K84" s="43"/>
      <c r="L84" s="43"/>
      <c r="M84" s="43"/>
      <c r="N84" s="43"/>
      <c r="O84" s="43"/>
      <c r="P84" s="43"/>
      <c r="Q84" s="43"/>
      <c r="R84" s="43"/>
      <c r="S84" s="43"/>
      <c r="T84" s="43"/>
      <c r="U84" s="43"/>
      <c r="V84" s="43"/>
      <c r="W84" s="43"/>
      <c r="X84" s="43"/>
      <c r="Y84" s="43"/>
      <c r="Z84" s="43"/>
      <c r="AA84" s="43"/>
    </row>
    <row r="85" spans="2:27" ht="18" customHeight="1" x14ac:dyDescent="0.15">
      <c r="B85" s="725"/>
      <c r="C85" s="726"/>
      <c r="D85" s="728"/>
      <c r="E85" s="701"/>
      <c r="F85" s="582" t="s">
        <v>331</v>
      </c>
      <c r="G85" s="564">
        <v>20</v>
      </c>
      <c r="H85" s="43"/>
      <c r="I85" s="43"/>
      <c r="J85" s="43"/>
      <c r="K85" s="43"/>
      <c r="L85" s="43"/>
      <c r="M85" s="43"/>
      <c r="N85" s="43"/>
      <c r="O85" s="43"/>
      <c r="P85" s="43"/>
      <c r="Q85" s="43"/>
      <c r="R85" s="43"/>
      <c r="S85" s="43"/>
      <c r="T85" s="43"/>
      <c r="U85" s="43"/>
      <c r="V85" s="43"/>
      <c r="W85" s="43"/>
      <c r="X85" s="43"/>
      <c r="Y85" s="43"/>
      <c r="Z85" s="43"/>
      <c r="AA85" s="43"/>
    </row>
    <row r="86" spans="2:27" ht="18" customHeight="1" x14ac:dyDescent="0.15">
      <c r="B86" s="725"/>
      <c r="C86" s="726"/>
      <c r="D86" s="728"/>
      <c r="E86" s="701"/>
      <c r="F86" s="582" t="s">
        <v>332</v>
      </c>
      <c r="G86" s="564">
        <v>20</v>
      </c>
      <c r="H86" s="43"/>
      <c r="I86" s="43"/>
      <c r="J86" s="43"/>
      <c r="K86" s="43"/>
      <c r="L86" s="43"/>
      <c r="M86" s="43"/>
      <c r="N86" s="43"/>
      <c r="O86" s="43"/>
      <c r="P86" s="43"/>
      <c r="Q86" s="43"/>
      <c r="R86" s="43"/>
      <c r="S86" s="43"/>
      <c r="T86" s="43"/>
      <c r="U86" s="43"/>
      <c r="V86" s="43"/>
      <c r="W86" s="43"/>
      <c r="X86" s="43"/>
      <c r="Y86" s="43"/>
      <c r="Z86" s="43"/>
      <c r="AA86" s="43"/>
    </row>
    <row r="87" spans="2:27" ht="18" customHeight="1" x14ac:dyDescent="0.15">
      <c r="B87" s="725"/>
      <c r="C87" s="726"/>
      <c r="D87" s="728"/>
      <c r="E87" s="729" t="s">
        <v>126</v>
      </c>
      <c r="F87" s="582" t="s">
        <v>333</v>
      </c>
      <c r="G87" s="564">
        <v>20</v>
      </c>
      <c r="H87" s="43"/>
      <c r="I87" s="43"/>
      <c r="J87" s="43"/>
      <c r="K87" s="43"/>
      <c r="L87" s="43"/>
      <c r="M87" s="43"/>
      <c r="N87" s="43"/>
      <c r="O87" s="43"/>
      <c r="P87" s="43"/>
      <c r="Q87" s="43"/>
      <c r="R87" s="43"/>
      <c r="S87" s="43"/>
      <c r="T87" s="43"/>
      <c r="U87" s="43"/>
      <c r="V87" s="43"/>
      <c r="W87" s="43"/>
      <c r="X87" s="43"/>
      <c r="Y87" s="43"/>
      <c r="Z87" s="43"/>
      <c r="AA87" s="43"/>
    </row>
    <row r="88" spans="2:27" ht="18" customHeight="1" x14ac:dyDescent="0.15">
      <c r="B88" s="725"/>
      <c r="C88" s="726"/>
      <c r="D88" s="728"/>
      <c r="E88" s="729"/>
      <c r="F88" s="582" t="s">
        <v>334</v>
      </c>
      <c r="G88" s="564">
        <v>20</v>
      </c>
      <c r="H88" s="43"/>
      <c r="I88" s="43"/>
      <c r="J88" s="43"/>
      <c r="K88" s="43"/>
      <c r="L88" s="43"/>
      <c r="M88" s="43"/>
      <c r="N88" s="43"/>
      <c r="O88" s="43"/>
      <c r="P88" s="43"/>
      <c r="Q88" s="43"/>
      <c r="R88" s="43"/>
      <c r="S88" s="43"/>
      <c r="T88" s="43"/>
      <c r="U88" s="43"/>
      <c r="V88" s="43"/>
      <c r="W88" s="43"/>
      <c r="X88" s="43"/>
      <c r="Y88" s="43"/>
      <c r="Z88" s="43"/>
      <c r="AA88" s="43"/>
    </row>
    <row r="89" spans="2:27" ht="18" customHeight="1" x14ac:dyDescent="0.15">
      <c r="B89" s="725"/>
      <c r="C89" s="726"/>
      <c r="D89" s="728"/>
      <c r="E89" s="729"/>
      <c r="F89" s="582" t="s">
        <v>335</v>
      </c>
      <c r="G89" s="564">
        <v>20</v>
      </c>
      <c r="H89" s="43"/>
      <c r="I89" s="43"/>
      <c r="J89" s="43"/>
      <c r="K89" s="43"/>
      <c r="L89" s="43"/>
      <c r="M89" s="43"/>
      <c r="N89" s="43"/>
      <c r="O89" s="43"/>
      <c r="P89" s="43"/>
      <c r="Q89" s="43"/>
      <c r="R89" s="43"/>
      <c r="S89" s="43"/>
      <c r="T89" s="43"/>
      <c r="U89" s="43"/>
      <c r="V89" s="43"/>
      <c r="W89" s="43"/>
      <c r="X89" s="43"/>
      <c r="Y89" s="43"/>
      <c r="Z89" s="43"/>
      <c r="AA89" s="43"/>
    </row>
    <row r="90" spans="2:27" ht="18" customHeight="1" x14ac:dyDescent="0.15">
      <c r="B90" s="725"/>
      <c r="C90" s="726"/>
      <c r="D90" s="728"/>
      <c r="E90" s="729"/>
      <c r="F90" s="582" t="s">
        <v>336</v>
      </c>
      <c r="G90" s="564">
        <v>20</v>
      </c>
      <c r="H90" s="43"/>
      <c r="I90" s="43"/>
      <c r="J90" s="43"/>
      <c r="K90" s="43"/>
      <c r="L90" s="43"/>
      <c r="M90" s="43"/>
      <c r="N90" s="43"/>
      <c r="O90" s="43"/>
      <c r="P90" s="43"/>
      <c r="Q90" s="43"/>
      <c r="R90" s="43"/>
      <c r="S90" s="43"/>
      <c r="T90" s="43"/>
      <c r="U90" s="43"/>
      <c r="V90" s="43"/>
      <c r="W90" s="43"/>
      <c r="X90" s="43"/>
      <c r="Y90" s="43"/>
      <c r="Z90" s="43"/>
      <c r="AA90" s="43"/>
    </row>
    <row r="91" spans="2:27" ht="18" customHeight="1" x14ac:dyDescent="0.15">
      <c r="B91" s="725"/>
      <c r="C91" s="726"/>
      <c r="D91" s="728"/>
      <c r="E91" s="729"/>
      <c r="F91" s="582" t="s">
        <v>337</v>
      </c>
      <c r="G91" s="564">
        <v>20</v>
      </c>
      <c r="H91" s="43"/>
      <c r="I91" s="43"/>
      <c r="J91" s="43"/>
      <c r="K91" s="43"/>
      <c r="L91" s="43"/>
      <c r="M91" s="43"/>
      <c r="N91" s="43"/>
      <c r="O91" s="43"/>
      <c r="P91" s="43"/>
      <c r="Q91" s="43"/>
      <c r="R91" s="43"/>
      <c r="S91" s="43"/>
      <c r="T91" s="43"/>
      <c r="U91" s="43"/>
      <c r="V91" s="43"/>
      <c r="W91" s="43"/>
      <c r="X91" s="43"/>
      <c r="Y91" s="43"/>
      <c r="Z91" s="43"/>
      <c r="AA91" s="43"/>
    </row>
    <row r="92" spans="2:27" ht="18" customHeight="1" x14ac:dyDescent="0.15">
      <c r="B92" s="725"/>
      <c r="C92" s="726"/>
      <c r="D92" s="728"/>
      <c r="E92" s="729"/>
      <c r="F92" s="582" t="s">
        <v>338</v>
      </c>
      <c r="G92" s="564">
        <v>20</v>
      </c>
      <c r="H92" s="43"/>
      <c r="I92" s="43"/>
      <c r="J92" s="43"/>
      <c r="K92" s="43"/>
      <c r="L92" s="43"/>
      <c r="M92" s="43"/>
      <c r="N92" s="43"/>
      <c r="O92" s="43"/>
      <c r="P92" s="43"/>
      <c r="Q92" s="43"/>
      <c r="R92" s="43"/>
      <c r="S92" s="43"/>
      <c r="T92" s="43"/>
      <c r="U92" s="43"/>
      <c r="V92" s="43"/>
      <c r="W92" s="43"/>
      <c r="X92" s="43"/>
      <c r="Y92" s="43"/>
      <c r="Z92" s="43"/>
      <c r="AA92" s="43"/>
    </row>
    <row r="93" spans="2:27" ht="18" customHeight="1" x14ac:dyDescent="0.15">
      <c r="B93" s="725"/>
      <c r="C93" s="726"/>
      <c r="D93" s="728"/>
      <c r="E93" s="729"/>
      <c r="F93" s="582" t="s">
        <v>339</v>
      </c>
      <c r="G93" s="564">
        <v>20</v>
      </c>
      <c r="H93" s="43"/>
      <c r="I93" s="43"/>
      <c r="J93" s="43"/>
      <c r="K93" s="43"/>
      <c r="L93" s="43"/>
      <c r="M93" s="43"/>
      <c r="N93" s="43"/>
      <c r="O93" s="43"/>
      <c r="P93" s="43"/>
      <c r="Q93" s="43"/>
      <c r="R93" s="43"/>
      <c r="S93" s="43"/>
      <c r="T93" s="43"/>
      <c r="U93" s="43"/>
      <c r="V93" s="43"/>
      <c r="W93" s="43"/>
      <c r="X93" s="43"/>
      <c r="Y93" s="43"/>
      <c r="Z93" s="43"/>
      <c r="AA93" s="43"/>
    </row>
    <row r="94" spans="2:27" ht="18" customHeight="1" x14ac:dyDescent="0.15">
      <c r="B94" s="725"/>
      <c r="C94" s="726"/>
      <c r="D94" s="728"/>
      <c r="E94" s="729"/>
      <c r="F94" s="582" t="s">
        <v>340</v>
      </c>
      <c r="G94" s="564">
        <v>20</v>
      </c>
      <c r="H94" s="43"/>
      <c r="I94" s="43"/>
      <c r="J94" s="43"/>
      <c r="K94" s="43"/>
      <c r="L94" s="43"/>
      <c r="M94" s="43"/>
      <c r="N94" s="43"/>
      <c r="O94" s="43"/>
      <c r="P94" s="43"/>
      <c r="Q94" s="43"/>
      <c r="R94" s="43"/>
      <c r="S94" s="43"/>
      <c r="T94" s="43"/>
      <c r="U94" s="43"/>
      <c r="V94" s="43"/>
      <c r="W94" s="43"/>
      <c r="X94" s="43"/>
      <c r="Y94" s="43"/>
      <c r="Z94" s="43"/>
      <c r="AA94" s="43"/>
    </row>
    <row r="95" spans="2:27" ht="18" customHeight="1" x14ac:dyDescent="0.15">
      <c r="B95" s="725"/>
      <c r="C95" s="726"/>
      <c r="D95" s="728"/>
      <c r="E95" s="729"/>
      <c r="F95" s="582" t="s">
        <v>341</v>
      </c>
      <c r="G95" s="564">
        <v>20</v>
      </c>
      <c r="H95" s="43"/>
      <c r="I95" s="43"/>
      <c r="J95" s="43"/>
      <c r="K95" s="43"/>
      <c r="L95" s="43"/>
      <c r="M95" s="43"/>
      <c r="N95" s="43"/>
      <c r="O95" s="43"/>
      <c r="P95" s="43"/>
      <c r="Q95" s="43"/>
      <c r="R95" s="43"/>
      <c r="S95" s="43"/>
      <c r="T95" s="43"/>
      <c r="U95" s="43"/>
      <c r="V95" s="43"/>
      <c r="W95" s="43"/>
      <c r="X95" s="43"/>
      <c r="Y95" s="43"/>
      <c r="Z95" s="43"/>
      <c r="AA95" s="43"/>
    </row>
    <row r="96" spans="2:27" ht="18" customHeight="1" x14ac:dyDescent="0.15">
      <c r="B96" s="725"/>
      <c r="C96" s="726"/>
      <c r="D96" s="728"/>
      <c r="E96" s="729"/>
      <c r="F96" s="582" t="s">
        <v>342</v>
      </c>
      <c r="G96" s="314">
        <v>20</v>
      </c>
      <c r="H96" s="43"/>
      <c r="I96" s="43"/>
      <c r="J96" s="43"/>
      <c r="K96" s="43"/>
      <c r="L96" s="43"/>
      <c r="M96" s="43"/>
      <c r="N96" s="43"/>
      <c r="O96" s="43"/>
      <c r="P96" s="43"/>
      <c r="Q96" s="43"/>
      <c r="R96" s="43"/>
      <c r="S96" s="43"/>
      <c r="T96" s="43"/>
      <c r="U96" s="43"/>
      <c r="V96" s="43"/>
      <c r="W96" s="43"/>
      <c r="X96" s="43"/>
      <c r="Y96" s="43"/>
      <c r="Z96" s="43"/>
      <c r="AA96" s="43"/>
    </row>
    <row r="97" spans="2:27" ht="18" customHeight="1" x14ac:dyDescent="0.15">
      <c r="B97" s="725"/>
      <c r="C97" s="726"/>
      <c r="D97" s="728"/>
      <c r="E97" s="701" t="s">
        <v>112</v>
      </c>
      <c r="F97" s="582" t="s">
        <v>343</v>
      </c>
      <c r="G97" s="564">
        <v>20</v>
      </c>
      <c r="H97" s="43"/>
      <c r="I97" s="43"/>
      <c r="J97" s="43"/>
      <c r="K97" s="43"/>
      <c r="L97" s="43"/>
      <c r="M97" s="43"/>
      <c r="N97" s="43"/>
      <c r="O97" s="43"/>
      <c r="P97" s="43"/>
      <c r="Q97" s="43"/>
      <c r="R97" s="43"/>
      <c r="S97" s="43"/>
      <c r="T97" s="43"/>
      <c r="U97" s="43"/>
      <c r="V97" s="43"/>
      <c r="W97" s="43"/>
      <c r="X97" s="43"/>
      <c r="Y97" s="43"/>
      <c r="Z97" s="43"/>
      <c r="AA97" s="43"/>
    </row>
    <row r="98" spans="2:27" ht="18" customHeight="1" x14ac:dyDescent="0.15">
      <c r="B98" s="725"/>
      <c r="C98" s="726"/>
      <c r="D98" s="728"/>
      <c r="E98" s="699"/>
      <c r="F98" s="582" t="s">
        <v>344</v>
      </c>
      <c r="G98" s="564">
        <v>20</v>
      </c>
      <c r="H98" s="43"/>
      <c r="I98" s="43"/>
      <c r="J98" s="43"/>
      <c r="K98" s="43"/>
      <c r="L98" s="43"/>
      <c r="M98" s="43"/>
      <c r="N98" s="43"/>
      <c r="O98" s="43"/>
      <c r="P98" s="43"/>
      <c r="Q98" s="43"/>
      <c r="R98" s="43"/>
      <c r="S98" s="43"/>
      <c r="T98" s="43"/>
      <c r="U98" s="43"/>
      <c r="V98" s="43"/>
      <c r="W98" s="43"/>
      <c r="X98" s="43"/>
      <c r="Y98" s="43"/>
      <c r="Z98" s="43"/>
      <c r="AA98" s="43"/>
    </row>
    <row r="99" spans="2:27" ht="18" customHeight="1" x14ac:dyDescent="0.15">
      <c r="B99" s="725"/>
      <c r="C99" s="726"/>
      <c r="D99" s="728"/>
      <c r="E99" s="699"/>
      <c r="F99" s="582" t="s">
        <v>345</v>
      </c>
      <c r="G99" s="564">
        <v>20</v>
      </c>
      <c r="H99" s="43"/>
      <c r="I99" s="43"/>
      <c r="J99" s="43"/>
      <c r="K99" s="43"/>
      <c r="L99" s="43"/>
      <c r="M99" s="43"/>
      <c r="N99" s="43"/>
      <c r="O99" s="43"/>
      <c r="P99" s="43"/>
      <c r="Q99" s="43"/>
      <c r="R99" s="43"/>
      <c r="S99" s="43"/>
      <c r="T99" s="43"/>
      <c r="U99" s="43"/>
      <c r="V99" s="43"/>
      <c r="W99" s="43"/>
      <c r="X99" s="43"/>
      <c r="Y99" s="43"/>
      <c r="Z99" s="43"/>
      <c r="AA99" s="43"/>
    </row>
    <row r="100" spans="2:27" ht="18" customHeight="1" x14ac:dyDescent="0.15">
      <c r="B100" s="725"/>
      <c r="C100" s="726"/>
      <c r="D100" s="728"/>
      <c r="E100" s="699"/>
      <c r="F100" s="582" t="s">
        <v>346</v>
      </c>
      <c r="G100" s="564">
        <v>20</v>
      </c>
      <c r="H100" s="43"/>
      <c r="I100" s="43"/>
      <c r="J100" s="43"/>
      <c r="K100" s="43"/>
      <c r="L100" s="43"/>
      <c r="M100" s="43"/>
      <c r="N100" s="43"/>
      <c r="O100" s="43"/>
      <c r="P100" s="43"/>
      <c r="Q100" s="43"/>
      <c r="R100" s="43"/>
      <c r="S100" s="43"/>
      <c r="T100" s="43"/>
      <c r="U100" s="43"/>
      <c r="V100" s="43"/>
      <c r="W100" s="43"/>
      <c r="X100" s="43"/>
      <c r="Y100" s="43"/>
      <c r="Z100" s="43"/>
      <c r="AA100" s="43"/>
    </row>
    <row r="101" spans="2:27" ht="18" customHeight="1" x14ac:dyDescent="0.15">
      <c r="B101" s="725"/>
      <c r="C101" s="726"/>
      <c r="D101" s="728"/>
      <c r="E101" s="699"/>
      <c r="F101" s="582" t="s">
        <v>347</v>
      </c>
      <c r="G101" s="564">
        <v>20</v>
      </c>
      <c r="H101" s="43"/>
      <c r="I101" s="43"/>
      <c r="J101" s="43"/>
      <c r="K101" s="43"/>
      <c r="L101" s="43"/>
      <c r="M101" s="43"/>
      <c r="N101" s="43"/>
      <c r="O101" s="43"/>
      <c r="P101" s="43"/>
      <c r="Q101" s="43"/>
      <c r="R101" s="43"/>
      <c r="S101" s="43"/>
      <c r="T101" s="43"/>
      <c r="U101" s="43"/>
      <c r="V101" s="43"/>
      <c r="W101" s="43"/>
      <c r="X101" s="43"/>
      <c r="Y101" s="43"/>
      <c r="Z101" s="43"/>
      <c r="AA101" s="43"/>
    </row>
    <row r="102" spans="2:27" ht="18" customHeight="1" x14ac:dyDescent="0.15">
      <c r="B102" s="725"/>
      <c r="C102" s="726"/>
      <c r="D102" s="728"/>
      <c r="E102" s="699"/>
      <c r="F102" s="582" t="s">
        <v>348</v>
      </c>
      <c r="G102" s="564">
        <v>20</v>
      </c>
      <c r="H102" s="43"/>
      <c r="I102" s="43"/>
      <c r="J102" s="43"/>
      <c r="K102" s="43"/>
      <c r="L102" s="43"/>
      <c r="M102" s="43"/>
      <c r="N102" s="43"/>
      <c r="O102" s="43"/>
      <c r="P102" s="43"/>
      <c r="Q102" s="43"/>
      <c r="R102" s="43"/>
      <c r="S102" s="43"/>
      <c r="T102" s="43"/>
      <c r="U102" s="43"/>
      <c r="V102" s="43"/>
      <c r="W102" s="43"/>
      <c r="X102" s="43"/>
      <c r="Y102" s="43"/>
      <c r="Z102" s="43"/>
      <c r="AA102" s="43"/>
    </row>
    <row r="103" spans="2:27" ht="18" customHeight="1" x14ac:dyDescent="0.15">
      <c r="B103" s="725"/>
      <c r="C103" s="726"/>
      <c r="D103" s="728"/>
      <c r="E103" s="699"/>
      <c r="F103" s="582" t="s">
        <v>349</v>
      </c>
      <c r="G103" s="564">
        <v>20</v>
      </c>
      <c r="H103" s="43"/>
      <c r="I103" s="43"/>
      <c r="J103" s="43"/>
      <c r="K103" s="43"/>
      <c r="L103" s="43"/>
      <c r="M103" s="43"/>
      <c r="N103" s="43"/>
      <c r="O103" s="43"/>
      <c r="P103" s="43"/>
      <c r="Q103" s="43"/>
      <c r="R103" s="43"/>
      <c r="S103" s="43"/>
      <c r="T103" s="43"/>
      <c r="U103" s="43"/>
      <c r="V103" s="43"/>
      <c r="W103" s="43"/>
      <c r="X103" s="43"/>
      <c r="Y103" s="43"/>
      <c r="Z103" s="43"/>
      <c r="AA103" s="43"/>
    </row>
    <row r="104" spans="2:27" ht="18" customHeight="1" x14ac:dyDescent="0.15">
      <c r="B104" s="725"/>
      <c r="C104" s="726"/>
      <c r="D104" s="728"/>
      <c r="E104" s="699"/>
      <c r="F104" s="582" t="s">
        <v>907</v>
      </c>
      <c r="G104" s="564">
        <v>20</v>
      </c>
      <c r="H104" s="43"/>
      <c r="I104" s="43"/>
      <c r="J104" s="43"/>
      <c r="K104" s="43"/>
      <c r="L104" s="43"/>
      <c r="M104" s="43"/>
      <c r="N104" s="43"/>
      <c r="O104" s="43"/>
      <c r="P104" s="43"/>
      <c r="Q104" s="43"/>
      <c r="R104" s="43"/>
      <c r="S104" s="43"/>
      <c r="T104" s="43"/>
      <c r="U104" s="43"/>
      <c r="V104" s="43"/>
      <c r="W104" s="43"/>
      <c r="X104" s="43"/>
      <c r="Y104" s="43"/>
      <c r="Z104" s="43"/>
      <c r="AA104" s="43"/>
    </row>
    <row r="105" spans="2:27" ht="18" customHeight="1" x14ac:dyDescent="0.15">
      <c r="B105" s="725"/>
      <c r="C105" s="726"/>
      <c r="D105" s="728"/>
      <c r="E105" s="699"/>
      <c r="F105" s="582" t="s">
        <v>350</v>
      </c>
      <c r="G105" s="564">
        <v>20</v>
      </c>
      <c r="H105" s="43"/>
      <c r="I105" s="43"/>
      <c r="J105" s="43"/>
      <c r="K105" s="43"/>
      <c r="L105" s="43"/>
      <c r="M105" s="43"/>
      <c r="N105" s="43"/>
      <c r="O105" s="43"/>
      <c r="P105" s="43"/>
      <c r="Q105" s="43"/>
      <c r="R105" s="43"/>
      <c r="S105" s="43"/>
      <c r="T105" s="43"/>
      <c r="U105" s="43"/>
      <c r="V105" s="43"/>
      <c r="W105" s="43"/>
      <c r="X105" s="43"/>
      <c r="Y105" s="43"/>
      <c r="Z105" s="43"/>
      <c r="AA105" s="43"/>
    </row>
    <row r="106" spans="2:27" ht="18" customHeight="1" x14ac:dyDescent="0.15">
      <c r="B106" s="725"/>
      <c r="C106" s="726"/>
      <c r="D106" s="728"/>
      <c r="E106" s="699"/>
      <c r="F106" s="582" t="s">
        <v>351</v>
      </c>
      <c r="G106" s="564">
        <v>10</v>
      </c>
      <c r="H106" s="43"/>
      <c r="I106" s="276"/>
      <c r="J106" s="276"/>
      <c r="K106" s="276"/>
      <c r="L106" s="276"/>
      <c r="M106" s="276"/>
      <c r="N106" s="276"/>
      <c r="O106" s="276"/>
      <c r="P106" s="43"/>
      <c r="Q106" s="43"/>
      <c r="R106" s="43"/>
      <c r="S106" s="43"/>
      <c r="T106" s="43"/>
      <c r="U106" s="43"/>
      <c r="V106" s="43"/>
      <c r="W106" s="43"/>
      <c r="X106" s="43"/>
      <c r="Y106" s="43"/>
      <c r="Z106" s="43"/>
      <c r="AA106" s="43"/>
    </row>
    <row r="107" spans="2:27" ht="18" customHeight="1" x14ac:dyDescent="0.15">
      <c r="B107" s="725"/>
      <c r="C107" s="726"/>
      <c r="D107" s="728"/>
      <c r="E107" s="699"/>
      <c r="F107" s="582" t="s">
        <v>352</v>
      </c>
      <c r="G107" s="314">
        <v>20</v>
      </c>
      <c r="H107" s="43"/>
      <c r="I107" s="43"/>
      <c r="J107" s="43"/>
      <c r="K107" s="43"/>
      <c r="L107" s="43"/>
      <c r="M107" s="43"/>
      <c r="N107" s="43"/>
      <c r="O107" s="43"/>
      <c r="P107" s="43"/>
      <c r="Q107" s="43"/>
      <c r="R107" s="43"/>
      <c r="S107" s="43"/>
      <c r="T107" s="43"/>
      <c r="U107" s="43"/>
      <c r="V107" s="43"/>
      <c r="W107" s="43"/>
      <c r="X107" s="43"/>
      <c r="Y107" s="43"/>
      <c r="Z107" s="43"/>
      <c r="AA107" s="43"/>
    </row>
    <row r="108" spans="2:27" ht="18" customHeight="1" x14ac:dyDescent="0.15">
      <c r="B108" s="725"/>
      <c r="C108" s="726"/>
      <c r="D108" s="728"/>
      <c r="E108" s="699"/>
      <c r="F108" s="582" t="s">
        <v>353</v>
      </c>
      <c r="G108" s="314">
        <v>20</v>
      </c>
      <c r="H108" s="43"/>
      <c r="I108" s="43"/>
      <c r="J108" s="43"/>
      <c r="K108" s="43"/>
      <c r="L108" s="43"/>
      <c r="M108" s="43"/>
      <c r="N108" s="43"/>
      <c r="O108" s="43"/>
      <c r="P108" s="43"/>
      <c r="Q108" s="43"/>
      <c r="R108" s="43"/>
      <c r="S108" s="43"/>
      <c r="T108" s="43"/>
      <c r="U108" s="43"/>
      <c r="V108" s="43"/>
      <c r="W108" s="43"/>
      <c r="X108" s="43"/>
      <c r="Y108" s="43"/>
      <c r="Z108" s="43"/>
      <c r="AA108" s="43"/>
    </row>
    <row r="109" spans="2:27" ht="18" customHeight="1" x14ac:dyDescent="0.15">
      <c r="B109" s="725"/>
      <c r="C109" s="726"/>
      <c r="D109" s="728"/>
      <c r="E109" s="699"/>
      <c r="F109" s="582" t="s">
        <v>354</v>
      </c>
      <c r="G109" s="314">
        <v>20</v>
      </c>
      <c r="H109" s="43"/>
      <c r="I109" s="43"/>
      <c r="J109" s="43"/>
      <c r="K109" s="43"/>
      <c r="L109" s="43"/>
      <c r="M109" s="43"/>
      <c r="N109" s="43"/>
      <c r="O109" s="43"/>
      <c r="P109" s="43"/>
      <c r="Q109" s="43"/>
      <c r="R109" s="43"/>
      <c r="S109" s="43"/>
      <c r="T109" s="43"/>
      <c r="U109" s="43"/>
      <c r="V109" s="43"/>
      <c r="W109" s="43"/>
      <c r="X109" s="43"/>
      <c r="Y109" s="43"/>
      <c r="Z109" s="43"/>
      <c r="AA109" s="43"/>
    </row>
    <row r="110" spans="2:27" ht="18" customHeight="1" x14ac:dyDescent="0.15">
      <c r="B110" s="725"/>
      <c r="C110" s="726"/>
      <c r="D110" s="728"/>
      <c r="E110" s="699"/>
      <c r="F110" s="582" t="s">
        <v>355</v>
      </c>
      <c r="G110" s="314">
        <v>20</v>
      </c>
      <c r="H110" s="43"/>
      <c r="I110" s="43"/>
      <c r="J110" s="43"/>
      <c r="K110" s="43"/>
      <c r="L110" s="43"/>
      <c r="M110" s="43"/>
      <c r="N110" s="43"/>
      <c r="O110" s="43"/>
      <c r="P110" s="43"/>
      <c r="Q110" s="43"/>
      <c r="R110" s="43"/>
      <c r="S110" s="43"/>
      <c r="T110" s="43"/>
      <c r="U110" s="43"/>
      <c r="V110" s="43"/>
      <c r="W110" s="43"/>
      <c r="X110" s="43"/>
      <c r="Y110" s="43"/>
      <c r="Z110" s="43"/>
      <c r="AA110" s="43"/>
    </row>
    <row r="111" spans="2:27" ht="18" customHeight="1" x14ac:dyDescent="0.15">
      <c r="B111" s="725"/>
      <c r="C111" s="726"/>
      <c r="D111" s="728"/>
      <c r="E111" s="699"/>
      <c r="F111" s="582" t="s">
        <v>356</v>
      </c>
      <c r="G111" s="314">
        <v>20</v>
      </c>
      <c r="H111" s="43"/>
      <c r="I111" s="43"/>
      <c r="J111" s="43"/>
      <c r="K111" s="43"/>
      <c r="L111" s="43"/>
      <c r="M111" s="43"/>
      <c r="N111" s="43"/>
      <c r="O111" s="43"/>
      <c r="P111" s="43"/>
      <c r="Q111" s="43"/>
      <c r="R111" s="43"/>
      <c r="S111" s="43"/>
      <c r="T111" s="43"/>
      <c r="U111" s="43"/>
      <c r="V111" s="43"/>
      <c r="W111" s="43"/>
      <c r="X111" s="43"/>
      <c r="Y111" s="43"/>
      <c r="Z111" s="43"/>
      <c r="AA111" s="43"/>
    </row>
    <row r="112" spans="2:27" ht="18" customHeight="1" x14ac:dyDescent="0.15">
      <c r="B112" s="725"/>
      <c r="C112" s="726"/>
      <c r="D112" s="728"/>
      <c r="E112" s="699"/>
      <c r="F112" s="582" t="s">
        <v>357</v>
      </c>
      <c r="G112" s="314">
        <v>20</v>
      </c>
      <c r="H112" s="43"/>
      <c r="I112" s="43"/>
      <c r="J112" s="43"/>
      <c r="K112" s="43"/>
      <c r="L112" s="43"/>
      <c r="M112" s="43"/>
      <c r="N112" s="43"/>
      <c r="O112" s="43"/>
      <c r="P112" s="43"/>
      <c r="Q112" s="43"/>
      <c r="R112" s="43"/>
      <c r="S112" s="43"/>
      <c r="T112" s="43"/>
      <c r="U112" s="43"/>
      <c r="V112" s="43"/>
      <c r="W112" s="43"/>
      <c r="X112" s="43"/>
      <c r="Y112" s="43"/>
      <c r="Z112" s="43"/>
      <c r="AA112" s="43"/>
    </row>
    <row r="113" spans="2:27" ht="18" customHeight="1" x14ac:dyDescent="0.15">
      <c r="B113" s="725"/>
      <c r="C113" s="726"/>
      <c r="D113" s="728"/>
      <c r="E113" s="699"/>
      <c r="F113" s="582" t="s">
        <v>358</v>
      </c>
      <c r="G113" s="314">
        <v>20</v>
      </c>
      <c r="H113" s="43"/>
      <c r="I113" s="43"/>
      <c r="J113" s="43"/>
      <c r="K113" s="43"/>
      <c r="L113" s="43"/>
      <c r="M113" s="43"/>
      <c r="N113" s="43"/>
      <c r="O113" s="43"/>
      <c r="P113" s="43"/>
      <c r="Q113" s="43"/>
      <c r="R113" s="43"/>
      <c r="S113" s="43"/>
      <c r="T113" s="43"/>
      <c r="U113" s="43"/>
      <c r="V113" s="43"/>
      <c r="W113" s="43"/>
      <c r="X113" s="43"/>
      <c r="Y113" s="43"/>
      <c r="Z113" s="43"/>
      <c r="AA113" s="43"/>
    </row>
    <row r="114" spans="2:27" ht="18" customHeight="1" x14ac:dyDescent="0.15">
      <c r="B114" s="725"/>
      <c r="C114" s="726"/>
      <c r="D114" s="728"/>
      <c r="E114" s="699"/>
      <c r="F114" s="582" t="s">
        <v>359</v>
      </c>
      <c r="G114" s="314">
        <v>20</v>
      </c>
      <c r="H114" s="43"/>
      <c r="I114" s="43"/>
      <c r="J114" s="43"/>
      <c r="K114" s="43"/>
      <c r="L114" s="43"/>
      <c r="M114" s="43"/>
      <c r="N114" s="43"/>
      <c r="O114" s="43"/>
      <c r="P114" s="43"/>
      <c r="Q114" s="43"/>
      <c r="R114" s="43"/>
      <c r="S114" s="43"/>
      <c r="T114" s="43"/>
      <c r="U114" s="43"/>
      <c r="V114" s="43"/>
      <c r="W114" s="43"/>
      <c r="X114" s="43"/>
      <c r="Y114" s="43"/>
      <c r="Z114" s="43"/>
      <c r="AA114" s="43"/>
    </row>
    <row r="115" spans="2:27" ht="18" customHeight="1" x14ac:dyDescent="0.15">
      <c r="B115" s="725"/>
      <c r="C115" s="726"/>
      <c r="D115" s="728"/>
      <c r="E115" s="699"/>
      <c r="F115" s="582" t="s">
        <v>360</v>
      </c>
      <c r="G115" s="314">
        <v>20</v>
      </c>
      <c r="H115" s="43"/>
      <c r="I115" s="43"/>
      <c r="J115" s="43"/>
      <c r="K115" s="43"/>
      <c r="L115" s="43"/>
      <c r="M115" s="43"/>
      <c r="N115" s="43"/>
      <c r="O115" s="43"/>
      <c r="P115" s="43"/>
      <c r="Q115" s="43"/>
      <c r="R115" s="43"/>
      <c r="S115" s="43"/>
      <c r="T115" s="43"/>
      <c r="U115" s="43"/>
      <c r="V115" s="43"/>
      <c r="W115" s="43"/>
      <c r="X115" s="43"/>
      <c r="Y115" s="43"/>
      <c r="Z115" s="43"/>
      <c r="AA115" s="43"/>
    </row>
    <row r="116" spans="2:27" ht="18" customHeight="1" x14ac:dyDescent="0.15">
      <c r="B116" s="725"/>
      <c r="C116" s="726"/>
      <c r="D116" s="728"/>
      <c r="E116" s="699"/>
      <c r="F116" s="582" t="s">
        <v>361</v>
      </c>
      <c r="G116" s="314">
        <v>20</v>
      </c>
      <c r="H116" s="43"/>
      <c r="I116" s="43"/>
      <c r="J116" s="43"/>
      <c r="K116" s="43"/>
      <c r="L116" s="43"/>
      <c r="M116" s="43"/>
      <c r="N116" s="43"/>
      <c r="O116" s="43"/>
      <c r="P116" s="43"/>
      <c r="Q116" s="43"/>
      <c r="R116" s="43"/>
      <c r="S116" s="43"/>
      <c r="T116" s="43"/>
      <c r="U116" s="43"/>
      <c r="V116" s="43"/>
      <c r="W116" s="43"/>
      <c r="X116" s="43"/>
      <c r="Y116" s="43"/>
      <c r="Z116" s="43"/>
      <c r="AA116" s="43"/>
    </row>
    <row r="117" spans="2:27" ht="18" customHeight="1" x14ac:dyDescent="0.15">
      <c r="B117" s="725"/>
      <c r="C117" s="726"/>
      <c r="D117" s="728"/>
      <c r="E117" s="699"/>
      <c r="F117" s="582" t="s">
        <v>362</v>
      </c>
      <c r="G117" s="314">
        <v>20</v>
      </c>
      <c r="H117" s="43"/>
      <c r="I117" s="43"/>
      <c r="J117" s="43"/>
      <c r="K117" s="43"/>
      <c r="L117" s="43"/>
      <c r="M117" s="43"/>
      <c r="N117" s="43"/>
      <c r="O117" s="43"/>
      <c r="P117" s="43"/>
      <c r="Q117" s="43"/>
      <c r="R117" s="43"/>
      <c r="S117" s="43"/>
      <c r="T117" s="43"/>
      <c r="U117" s="43"/>
      <c r="V117" s="43"/>
      <c r="W117" s="43"/>
      <c r="X117" s="43"/>
      <c r="Y117" s="43"/>
      <c r="Z117" s="43"/>
      <c r="AA117" s="43"/>
    </row>
    <row r="118" spans="2:27" ht="18" customHeight="1" x14ac:dyDescent="0.15">
      <c r="B118" s="725"/>
      <c r="C118" s="726"/>
      <c r="D118" s="728" t="s">
        <v>363</v>
      </c>
      <c r="E118" s="701" t="s">
        <v>364</v>
      </c>
      <c r="F118" s="582" t="s">
        <v>365</v>
      </c>
      <c r="G118" s="564">
        <v>20</v>
      </c>
      <c r="H118" s="43"/>
      <c r="I118" s="43"/>
      <c r="J118" s="43"/>
      <c r="K118" s="43"/>
      <c r="L118" s="43"/>
      <c r="M118" s="43"/>
      <c r="N118" s="43"/>
      <c r="O118" s="43"/>
      <c r="P118" s="43"/>
      <c r="Q118" s="43"/>
      <c r="R118" s="43"/>
      <c r="S118" s="43"/>
      <c r="T118" s="43"/>
      <c r="U118" s="43"/>
      <c r="V118" s="43"/>
      <c r="W118" s="43"/>
      <c r="X118" s="43"/>
      <c r="Y118" s="43"/>
      <c r="Z118" s="43"/>
      <c r="AA118" s="43"/>
    </row>
    <row r="119" spans="2:27" ht="18" customHeight="1" x14ac:dyDescent="0.15">
      <c r="B119" s="725"/>
      <c r="C119" s="726"/>
      <c r="D119" s="711"/>
      <c r="E119" s="702"/>
      <c r="F119" s="582" t="s">
        <v>366</v>
      </c>
      <c r="G119" s="564">
        <v>20</v>
      </c>
      <c r="H119" s="43"/>
      <c r="I119" s="43"/>
      <c r="J119" s="43"/>
      <c r="K119" s="43"/>
      <c r="L119" s="43"/>
      <c r="M119" s="43"/>
      <c r="N119" s="43"/>
      <c r="O119" s="43"/>
      <c r="P119" s="43"/>
      <c r="Q119" s="43"/>
      <c r="R119" s="43"/>
      <c r="S119" s="43"/>
      <c r="T119" s="43"/>
      <c r="U119" s="43"/>
      <c r="V119" s="43"/>
      <c r="W119" s="43"/>
      <c r="X119" s="43"/>
      <c r="Y119" s="43"/>
      <c r="Z119" s="43"/>
      <c r="AA119" s="43"/>
    </row>
    <row r="120" spans="2:27" ht="18" customHeight="1" x14ac:dyDescent="0.15">
      <c r="B120" s="725"/>
      <c r="C120" s="726"/>
      <c r="D120" s="711"/>
      <c r="E120" s="702"/>
      <c r="F120" s="582" t="s">
        <v>367</v>
      </c>
      <c r="G120" s="564">
        <v>20</v>
      </c>
      <c r="H120" s="43"/>
      <c r="I120" s="43"/>
      <c r="J120" s="43"/>
      <c r="K120" s="43"/>
      <c r="L120" s="43"/>
      <c r="M120" s="43"/>
      <c r="N120" s="43"/>
      <c r="O120" s="43"/>
      <c r="P120" s="43"/>
      <c r="Q120" s="43"/>
      <c r="R120" s="43"/>
      <c r="S120" s="43"/>
      <c r="T120" s="43"/>
      <c r="U120" s="43"/>
      <c r="V120" s="43"/>
      <c r="W120" s="43"/>
      <c r="X120" s="43"/>
      <c r="Y120" s="43"/>
      <c r="Z120" s="43"/>
      <c r="AA120" s="43"/>
    </row>
    <row r="121" spans="2:27" ht="18" customHeight="1" x14ac:dyDescent="0.15">
      <c r="B121" s="725"/>
      <c r="C121" s="726"/>
      <c r="D121" s="711"/>
      <c r="E121" s="702"/>
      <c r="F121" s="582" t="s">
        <v>368</v>
      </c>
      <c r="G121" s="564">
        <v>20</v>
      </c>
      <c r="H121" s="43"/>
      <c r="I121" s="43"/>
      <c r="J121" s="43"/>
      <c r="K121" s="43"/>
      <c r="L121" s="43"/>
      <c r="M121" s="43"/>
      <c r="N121" s="43"/>
      <c r="O121" s="43"/>
      <c r="P121" s="43"/>
      <c r="Q121" s="43"/>
      <c r="R121" s="43"/>
      <c r="S121" s="43"/>
      <c r="T121" s="43"/>
      <c r="U121" s="43"/>
      <c r="V121" s="43"/>
      <c r="W121" s="43"/>
      <c r="X121" s="43"/>
      <c r="Y121" s="43"/>
      <c r="Z121" s="43"/>
      <c r="AA121" s="43"/>
    </row>
    <row r="122" spans="2:27" ht="18" customHeight="1" x14ac:dyDescent="0.15">
      <c r="B122" s="725"/>
      <c r="C122" s="726"/>
      <c r="D122" s="728" t="s">
        <v>369</v>
      </c>
      <c r="E122" s="701" t="s">
        <v>370</v>
      </c>
      <c r="F122" s="582" t="s">
        <v>908</v>
      </c>
      <c r="G122" s="564">
        <v>15</v>
      </c>
      <c r="H122" s="43"/>
      <c r="I122" s="43"/>
      <c r="J122" s="43"/>
      <c r="K122" s="43"/>
      <c r="L122" s="43"/>
      <c r="M122" s="43"/>
      <c r="N122" s="43"/>
      <c r="O122" s="43"/>
      <c r="P122" s="43"/>
      <c r="Q122" s="43"/>
      <c r="R122" s="43"/>
      <c r="S122" s="43"/>
      <c r="T122" s="43"/>
      <c r="U122" s="43"/>
      <c r="V122" s="43"/>
      <c r="W122" s="43"/>
      <c r="X122" s="43"/>
      <c r="Y122" s="43"/>
      <c r="Z122" s="276"/>
      <c r="AA122" s="43"/>
    </row>
    <row r="123" spans="2:27" ht="18" customHeight="1" x14ac:dyDescent="0.15">
      <c r="B123" s="725"/>
      <c r="C123" s="726"/>
      <c r="D123" s="728"/>
      <c r="E123" s="701"/>
      <c r="F123" s="582" t="s">
        <v>909</v>
      </c>
      <c r="G123" s="564">
        <v>15</v>
      </c>
      <c r="H123" s="43"/>
      <c r="I123" s="43"/>
      <c r="J123" s="43"/>
      <c r="K123" s="43"/>
      <c r="L123" s="43"/>
      <c r="M123" s="43"/>
      <c r="N123" s="43"/>
      <c r="O123" s="43"/>
      <c r="P123" s="43"/>
      <c r="Q123" s="43"/>
      <c r="R123" s="43"/>
      <c r="S123" s="43"/>
      <c r="T123" s="43"/>
      <c r="U123" s="43"/>
      <c r="V123" s="43"/>
      <c r="W123" s="43"/>
      <c r="X123" s="43"/>
      <c r="Y123" s="43"/>
      <c r="Z123" s="276"/>
      <c r="AA123" s="43"/>
    </row>
    <row r="124" spans="2:27" ht="18" customHeight="1" x14ac:dyDescent="0.15">
      <c r="B124" s="725"/>
      <c r="C124" s="726"/>
      <c r="D124" s="728"/>
      <c r="E124" s="701"/>
      <c r="F124" s="582" t="s">
        <v>910</v>
      </c>
      <c r="G124" s="564">
        <v>15</v>
      </c>
      <c r="H124" s="43"/>
      <c r="I124" s="43"/>
      <c r="J124" s="43"/>
      <c r="K124" s="43"/>
      <c r="L124" s="43"/>
      <c r="M124" s="43"/>
      <c r="N124" s="43"/>
      <c r="O124" s="43"/>
      <c r="P124" s="43"/>
      <c r="Q124" s="43"/>
      <c r="R124" s="43"/>
      <c r="S124" s="43"/>
      <c r="T124" s="43"/>
      <c r="U124" s="43"/>
      <c r="V124" s="43"/>
      <c r="W124" s="43"/>
      <c r="X124" s="43"/>
      <c r="Y124" s="43"/>
      <c r="Z124" s="276"/>
      <c r="AA124" s="43"/>
    </row>
    <row r="125" spans="2:27" ht="18" customHeight="1" x14ac:dyDescent="0.15">
      <c r="B125" s="725"/>
      <c r="C125" s="726"/>
      <c r="D125" s="728"/>
      <c r="E125" s="701"/>
      <c r="F125" s="582" t="s">
        <v>911</v>
      </c>
      <c r="G125" s="564">
        <v>15</v>
      </c>
      <c r="H125" s="43"/>
      <c r="I125" s="43"/>
      <c r="J125" s="43"/>
      <c r="K125" s="43"/>
      <c r="L125" s="43"/>
      <c r="M125" s="43"/>
      <c r="N125" s="43"/>
      <c r="O125" s="43"/>
      <c r="P125" s="43"/>
      <c r="Q125" s="43"/>
      <c r="R125" s="43"/>
      <c r="S125" s="43"/>
      <c r="T125" s="43"/>
      <c r="U125" s="43"/>
      <c r="V125" s="43"/>
      <c r="W125" s="43"/>
      <c r="X125" s="43"/>
      <c r="Y125" s="43"/>
      <c r="Z125" s="276"/>
      <c r="AA125" s="43"/>
    </row>
    <row r="126" spans="2:27" ht="18" customHeight="1" x14ac:dyDescent="0.15">
      <c r="B126" s="725"/>
      <c r="C126" s="726"/>
      <c r="D126" s="728"/>
      <c r="E126" s="701"/>
      <c r="F126" s="582" t="s">
        <v>912</v>
      </c>
      <c r="G126" s="564">
        <v>15</v>
      </c>
      <c r="H126" s="43"/>
      <c r="I126" s="43"/>
      <c r="J126" s="43"/>
      <c r="K126" s="43"/>
      <c r="L126" s="43"/>
      <c r="M126" s="43"/>
      <c r="N126" s="43"/>
      <c r="O126" s="43"/>
      <c r="P126" s="43"/>
      <c r="Q126" s="43"/>
      <c r="R126" s="43"/>
      <c r="S126" s="43"/>
      <c r="T126" s="43"/>
      <c r="U126" s="43"/>
      <c r="V126" s="43"/>
      <c r="W126" s="43"/>
      <c r="X126" s="43"/>
      <c r="Y126" s="43"/>
      <c r="Z126" s="276"/>
      <c r="AA126" s="43"/>
    </row>
    <row r="127" spans="2:27" ht="18" customHeight="1" x14ac:dyDescent="0.15">
      <c r="B127" s="725"/>
      <c r="C127" s="726"/>
      <c r="D127" s="728"/>
      <c r="E127" s="702"/>
      <c r="F127" s="582" t="s">
        <v>371</v>
      </c>
      <c r="G127" s="564">
        <v>15</v>
      </c>
      <c r="H127" s="43"/>
      <c r="I127" s="43"/>
      <c r="J127" s="43"/>
      <c r="K127" s="43"/>
      <c r="L127" s="43"/>
      <c r="M127" s="43"/>
      <c r="N127" s="43"/>
      <c r="O127" s="43"/>
      <c r="P127" s="43"/>
      <c r="Q127" s="43"/>
      <c r="R127" s="43"/>
      <c r="S127" s="43"/>
      <c r="T127" s="43"/>
      <c r="U127" s="43"/>
      <c r="V127" s="43"/>
      <c r="W127" s="43"/>
      <c r="X127" s="43"/>
      <c r="Y127" s="43"/>
      <c r="Z127" s="276"/>
      <c r="AA127" s="43"/>
    </row>
    <row r="128" spans="2:27" ht="18" customHeight="1" x14ac:dyDescent="0.15">
      <c r="B128" s="725"/>
      <c r="C128" s="726"/>
      <c r="D128" s="728"/>
      <c r="E128" s="702"/>
      <c r="F128" s="582" t="s">
        <v>372</v>
      </c>
      <c r="G128" s="564">
        <v>15</v>
      </c>
      <c r="H128" s="43"/>
      <c r="I128" s="43"/>
      <c r="J128" s="43"/>
      <c r="K128" s="43"/>
      <c r="L128" s="43"/>
      <c r="M128" s="43"/>
      <c r="N128" s="43"/>
      <c r="O128" s="43"/>
      <c r="P128" s="43"/>
      <c r="Q128" s="43"/>
      <c r="R128" s="43"/>
      <c r="S128" s="43"/>
      <c r="T128" s="43"/>
      <c r="U128" s="43"/>
      <c r="V128" s="43"/>
      <c r="W128" s="43"/>
      <c r="X128" s="43"/>
      <c r="Y128" s="43"/>
      <c r="Z128" s="276"/>
      <c r="AA128" s="43"/>
    </row>
    <row r="129" spans="1:30" ht="18" customHeight="1" x14ac:dyDescent="0.15">
      <c r="B129" s="725"/>
      <c r="C129" s="726"/>
      <c r="D129" s="728"/>
      <c r="E129" s="702"/>
      <c r="F129" s="582" t="s">
        <v>373</v>
      </c>
      <c r="G129" s="564">
        <v>15</v>
      </c>
      <c r="H129" s="43"/>
      <c r="I129" s="43"/>
      <c r="J129" s="43"/>
      <c r="K129" s="43"/>
      <c r="L129" s="43"/>
      <c r="M129" s="43"/>
      <c r="N129" s="43"/>
      <c r="O129" s="43"/>
      <c r="P129" s="43"/>
      <c r="Q129" s="43"/>
      <c r="R129" s="43"/>
      <c r="S129" s="43"/>
      <c r="T129" s="43"/>
      <c r="U129" s="43"/>
      <c r="V129" s="43"/>
      <c r="W129" s="43"/>
      <c r="X129" s="43"/>
      <c r="Y129" s="43"/>
      <c r="Z129" s="276"/>
      <c r="AA129" s="43"/>
    </row>
    <row r="130" spans="1:30" ht="18" customHeight="1" x14ac:dyDescent="0.15">
      <c r="B130" s="725"/>
      <c r="C130" s="726"/>
      <c r="D130" s="728"/>
      <c r="E130" s="702"/>
      <c r="F130" s="582" t="s">
        <v>374</v>
      </c>
      <c r="G130" s="564">
        <v>15</v>
      </c>
      <c r="H130" s="43"/>
      <c r="I130" s="43"/>
      <c r="J130" s="43"/>
      <c r="K130" s="43"/>
      <c r="L130" s="43"/>
      <c r="M130" s="43"/>
      <c r="N130" s="43"/>
      <c r="O130" s="43"/>
      <c r="P130" s="43"/>
      <c r="Q130" s="43"/>
      <c r="R130" s="43"/>
      <c r="S130" s="43"/>
      <c r="T130" s="43"/>
      <c r="U130" s="43"/>
      <c r="V130" s="43"/>
      <c r="W130" s="43"/>
      <c r="X130" s="43"/>
      <c r="Y130" s="43"/>
      <c r="Z130" s="276"/>
      <c r="AA130" s="43"/>
    </row>
    <row r="131" spans="1:30" ht="18" customHeight="1" x14ac:dyDescent="0.15">
      <c r="B131" s="725"/>
      <c r="C131" s="726"/>
      <c r="D131" s="728"/>
      <c r="E131" s="702"/>
      <c r="F131" s="582" t="s">
        <v>375</v>
      </c>
      <c r="G131" s="564">
        <v>15</v>
      </c>
      <c r="H131" s="43"/>
      <c r="I131" s="43"/>
      <c r="J131" s="43"/>
      <c r="K131" s="43"/>
      <c r="L131" s="43"/>
      <c r="M131" s="43"/>
      <c r="N131" s="43"/>
      <c r="O131" s="43"/>
      <c r="P131" s="43"/>
      <c r="Q131" s="43"/>
      <c r="R131" s="43"/>
      <c r="S131" s="43"/>
      <c r="T131" s="43"/>
      <c r="U131" s="43"/>
      <c r="V131" s="43"/>
      <c r="W131" s="43"/>
      <c r="X131" s="43"/>
      <c r="Y131" s="43"/>
      <c r="Z131" s="276"/>
      <c r="AA131" s="43"/>
    </row>
    <row r="132" spans="1:30" ht="18" customHeight="1" x14ac:dyDescent="0.15">
      <c r="B132" s="725"/>
      <c r="C132" s="726"/>
      <c r="D132" s="728"/>
      <c r="E132" s="702"/>
      <c r="F132" s="582" t="s">
        <v>376</v>
      </c>
      <c r="G132" s="564">
        <v>15</v>
      </c>
      <c r="H132" s="43"/>
      <c r="I132" s="43"/>
      <c r="J132" s="43"/>
      <c r="K132" s="43"/>
      <c r="L132" s="43"/>
      <c r="M132" s="43"/>
      <c r="N132" s="43"/>
      <c r="O132" s="43"/>
      <c r="P132" s="43"/>
      <c r="Q132" s="43"/>
      <c r="R132" s="43"/>
      <c r="S132" s="43"/>
      <c r="T132" s="43"/>
      <c r="U132" s="43"/>
      <c r="V132" s="43"/>
      <c r="W132" s="43"/>
      <c r="X132" s="43"/>
      <c r="Y132" s="43"/>
      <c r="Z132" s="276"/>
      <c r="AA132" s="43"/>
    </row>
    <row r="133" spans="1:30" ht="18" customHeight="1" x14ac:dyDescent="0.15">
      <c r="B133" s="725"/>
      <c r="C133" s="726"/>
      <c r="D133" s="728"/>
      <c r="E133" s="702"/>
      <c r="F133" s="582" t="s">
        <v>377</v>
      </c>
      <c r="G133" s="564">
        <v>15</v>
      </c>
      <c r="H133" s="43"/>
      <c r="I133" s="43"/>
      <c r="J133" s="43"/>
      <c r="K133" s="43"/>
      <c r="L133" s="43"/>
      <c r="M133" s="43"/>
      <c r="N133" s="43"/>
      <c r="O133" s="43"/>
      <c r="P133" s="43"/>
      <c r="Q133" s="43"/>
      <c r="R133" s="43"/>
      <c r="S133" s="43"/>
      <c r="T133" s="43"/>
      <c r="U133" s="43"/>
      <c r="V133" s="43"/>
      <c r="W133" s="43"/>
      <c r="X133" s="43"/>
      <c r="Y133" s="43"/>
      <c r="Z133" s="276"/>
      <c r="AA133" s="43"/>
    </row>
    <row r="134" spans="1:30" ht="18" customHeight="1" x14ac:dyDescent="0.15">
      <c r="B134" s="725"/>
      <c r="C134" s="726"/>
      <c r="D134" s="728"/>
      <c r="E134" s="701" t="s">
        <v>378</v>
      </c>
      <c r="F134" s="582" t="s">
        <v>379</v>
      </c>
      <c r="G134" s="564">
        <v>15</v>
      </c>
      <c r="H134" s="43"/>
      <c r="I134" s="43"/>
      <c r="J134" s="43"/>
      <c r="K134" s="43"/>
      <c r="L134" s="43"/>
      <c r="M134" s="43"/>
      <c r="N134" s="43"/>
      <c r="O134" s="43"/>
      <c r="P134" s="43"/>
      <c r="Q134" s="43"/>
      <c r="R134" s="43"/>
      <c r="S134" s="43"/>
      <c r="T134" s="43"/>
      <c r="U134" s="43"/>
      <c r="V134" s="43"/>
      <c r="W134" s="43"/>
      <c r="X134" s="43"/>
      <c r="Y134" s="43"/>
      <c r="Z134" s="43"/>
      <c r="AA134" s="43"/>
    </row>
    <row r="135" spans="1:30" ht="18" customHeight="1" x14ac:dyDescent="0.15">
      <c r="B135" s="725"/>
      <c r="C135" s="726"/>
      <c r="D135" s="728"/>
      <c r="E135" s="702"/>
      <c r="F135" s="582" t="s">
        <v>380</v>
      </c>
      <c r="G135" s="564">
        <v>15</v>
      </c>
      <c r="H135" s="43"/>
      <c r="I135" s="43"/>
      <c r="J135" s="43"/>
      <c r="K135" s="43"/>
      <c r="L135" s="43"/>
      <c r="M135" s="43"/>
      <c r="N135" s="43"/>
      <c r="O135" s="43"/>
      <c r="P135" s="43"/>
      <c r="Q135" s="43"/>
      <c r="R135" s="43"/>
      <c r="S135" s="43"/>
      <c r="T135" s="43"/>
      <c r="U135" s="43"/>
      <c r="V135" s="43"/>
      <c r="W135" s="43"/>
      <c r="X135" s="43"/>
      <c r="Y135" s="43"/>
      <c r="Z135" s="43"/>
      <c r="AA135" s="43"/>
    </row>
    <row r="136" spans="1:30" ht="18" customHeight="1" x14ac:dyDescent="0.15">
      <c r="B136" s="725"/>
      <c r="C136" s="726"/>
      <c r="D136" s="728"/>
      <c r="E136" s="701" t="s">
        <v>381</v>
      </c>
      <c r="F136" s="582" t="s">
        <v>382</v>
      </c>
      <c r="G136" s="564">
        <v>15</v>
      </c>
      <c r="H136" s="43"/>
      <c r="I136" s="43"/>
      <c r="J136" s="43"/>
      <c r="K136" s="43"/>
      <c r="L136" s="43"/>
      <c r="M136" s="43"/>
      <c r="N136" s="43"/>
      <c r="O136" s="43"/>
      <c r="P136" s="43"/>
      <c r="Q136" s="43"/>
      <c r="R136" s="43"/>
      <c r="S136" s="43"/>
      <c r="T136" s="43"/>
      <c r="U136" s="43"/>
      <c r="V136" s="43"/>
      <c r="W136" s="43"/>
      <c r="X136" s="43"/>
      <c r="Y136" s="43"/>
      <c r="Z136" s="43"/>
      <c r="AA136" s="43"/>
    </row>
    <row r="137" spans="1:30" ht="18" customHeight="1" x14ac:dyDescent="0.15">
      <c r="B137" s="725"/>
      <c r="C137" s="726"/>
      <c r="D137" s="711"/>
      <c r="E137" s="702"/>
      <c r="F137" s="582" t="s">
        <v>383</v>
      </c>
      <c r="G137" s="564">
        <v>15</v>
      </c>
      <c r="H137" s="43"/>
      <c r="I137" s="43"/>
      <c r="J137" s="43"/>
      <c r="K137" s="43"/>
      <c r="L137" s="43"/>
      <c r="M137" s="43"/>
      <c r="N137" s="43"/>
      <c r="O137" s="43"/>
      <c r="P137" s="43"/>
      <c r="Q137" s="43"/>
      <c r="R137" s="43"/>
      <c r="S137" s="43"/>
      <c r="T137" s="43"/>
      <c r="U137" s="43"/>
      <c r="V137" s="43"/>
      <c r="W137" s="43"/>
      <c r="X137" s="43"/>
      <c r="Y137" s="43"/>
      <c r="Z137" s="43"/>
      <c r="AA137" s="43"/>
    </row>
    <row r="138" spans="1:30" ht="18" customHeight="1" x14ac:dyDescent="0.15">
      <c r="A138" s="144"/>
      <c r="B138" s="708"/>
      <c r="C138" s="727"/>
      <c r="D138" s="728" t="s">
        <v>581</v>
      </c>
      <c r="E138" s="730"/>
      <c r="F138" s="48" t="s">
        <v>582</v>
      </c>
      <c r="G138" s="564">
        <v>20</v>
      </c>
      <c r="H138" s="43"/>
      <c r="I138" s="43"/>
      <c r="J138" s="43"/>
      <c r="K138" s="43"/>
      <c r="L138" s="43"/>
      <c r="M138" s="43"/>
      <c r="N138" s="43"/>
      <c r="O138" s="43"/>
      <c r="P138" s="43"/>
      <c r="Q138" s="43"/>
      <c r="R138" s="43"/>
      <c r="S138" s="43"/>
      <c r="T138" s="43"/>
      <c r="U138" s="43"/>
      <c r="V138" s="43"/>
      <c r="W138" s="43"/>
      <c r="X138" s="43"/>
      <c r="Y138" s="43"/>
      <c r="Z138" s="43"/>
      <c r="AA138" s="43"/>
    </row>
    <row r="139" spans="1:30" ht="18" customHeight="1" x14ac:dyDescent="0.15">
      <c r="A139" s="144"/>
      <c r="B139" s="708"/>
      <c r="C139" s="727"/>
      <c r="D139" s="742"/>
      <c r="E139" s="730"/>
      <c r="F139" s="48" t="s">
        <v>583</v>
      </c>
      <c r="G139" s="564">
        <v>17</v>
      </c>
      <c r="H139" s="43"/>
      <c r="I139" s="43"/>
      <c r="J139" s="43"/>
      <c r="K139" s="43"/>
      <c r="L139" s="43"/>
      <c r="M139" s="43"/>
      <c r="N139" s="43"/>
      <c r="O139" s="43"/>
      <c r="P139" s="43"/>
      <c r="Q139" s="43"/>
      <c r="R139" s="43"/>
      <c r="S139" s="43"/>
      <c r="T139" s="43"/>
      <c r="U139" s="43"/>
      <c r="V139" s="43"/>
      <c r="W139" s="43"/>
      <c r="X139" s="43"/>
      <c r="Y139" s="43"/>
      <c r="Z139" s="43"/>
      <c r="AA139" s="43"/>
    </row>
    <row r="140" spans="1:30" ht="18" customHeight="1" x14ac:dyDescent="0.15">
      <c r="A140" s="144"/>
      <c r="B140" s="708"/>
      <c r="C140" s="727"/>
      <c r="D140" s="742"/>
      <c r="E140" s="730"/>
      <c r="F140" s="48" t="s">
        <v>584</v>
      </c>
      <c r="G140" s="314">
        <v>17</v>
      </c>
      <c r="H140" s="43"/>
      <c r="I140" s="43"/>
      <c r="J140" s="43"/>
      <c r="K140" s="43"/>
      <c r="L140" s="43"/>
      <c r="M140" s="43"/>
      <c r="N140" s="43"/>
      <c r="O140" s="43"/>
      <c r="P140" s="43"/>
      <c r="Q140" s="43"/>
      <c r="R140" s="43"/>
      <c r="S140" s="43"/>
      <c r="T140" s="43"/>
      <c r="U140" s="43"/>
      <c r="V140" s="43"/>
      <c r="W140" s="43"/>
      <c r="X140" s="43"/>
      <c r="Y140" s="43"/>
      <c r="Z140" s="43"/>
      <c r="AA140" s="43"/>
    </row>
    <row r="141" spans="1:30" ht="18" customHeight="1" x14ac:dyDescent="0.15">
      <c r="A141" s="144"/>
      <c r="B141" s="708"/>
      <c r="C141" s="727"/>
      <c r="D141" s="711"/>
      <c r="E141" s="730"/>
      <c r="F141" s="48" t="s">
        <v>384</v>
      </c>
      <c r="G141" s="314">
        <v>20</v>
      </c>
      <c r="H141" s="43"/>
      <c r="I141" s="43"/>
      <c r="J141" s="43"/>
      <c r="K141" s="43"/>
      <c r="L141" s="43"/>
      <c r="M141" s="43"/>
      <c r="N141" s="43"/>
      <c r="O141" s="43"/>
      <c r="P141" s="43"/>
      <c r="Q141" s="43"/>
      <c r="R141" s="43"/>
      <c r="S141" s="43"/>
      <c r="T141" s="43"/>
      <c r="U141" s="43"/>
      <c r="V141" s="43"/>
      <c r="W141" s="43"/>
      <c r="X141" s="43"/>
      <c r="Y141" s="43"/>
      <c r="Z141" s="43"/>
      <c r="AA141" s="43"/>
    </row>
    <row r="142" spans="1:30" s="123" customFormat="1" ht="18" customHeight="1" x14ac:dyDescent="0.4">
      <c r="B142" s="713" t="s">
        <v>220</v>
      </c>
      <c r="C142" s="713"/>
      <c r="D142" s="713"/>
      <c r="E142" s="713"/>
      <c r="F142" s="713"/>
      <c r="G142" s="713"/>
      <c r="H142" s="145">
        <f t="shared" ref="H142:Z142" si="3">+SUM(H67:H141)</f>
        <v>0</v>
      </c>
      <c r="I142" s="145">
        <f t="shared" si="3"/>
        <v>0</v>
      </c>
      <c r="J142" s="145">
        <f t="shared" si="3"/>
        <v>0</v>
      </c>
      <c r="K142" s="145">
        <f t="shared" si="3"/>
        <v>0</v>
      </c>
      <c r="L142" s="145">
        <f t="shared" si="3"/>
        <v>0</v>
      </c>
      <c r="M142" s="145">
        <f t="shared" si="3"/>
        <v>0</v>
      </c>
      <c r="N142" s="145">
        <f t="shared" si="3"/>
        <v>0</v>
      </c>
      <c r="O142" s="145">
        <f t="shared" si="3"/>
        <v>0</v>
      </c>
      <c r="P142" s="145">
        <f t="shared" si="3"/>
        <v>0</v>
      </c>
      <c r="Q142" s="145">
        <f t="shared" si="3"/>
        <v>0</v>
      </c>
      <c r="R142" s="145">
        <f t="shared" si="3"/>
        <v>0</v>
      </c>
      <c r="S142" s="145">
        <f t="shared" si="3"/>
        <v>0</v>
      </c>
      <c r="T142" s="145">
        <f t="shared" si="3"/>
        <v>0</v>
      </c>
      <c r="U142" s="145">
        <f t="shared" si="3"/>
        <v>0</v>
      </c>
      <c r="V142" s="145">
        <f t="shared" si="3"/>
        <v>0</v>
      </c>
      <c r="W142" s="145">
        <f t="shared" si="3"/>
        <v>0</v>
      </c>
      <c r="X142" s="145">
        <f t="shared" si="3"/>
        <v>0</v>
      </c>
      <c r="Y142" s="145">
        <f t="shared" si="3"/>
        <v>0</v>
      </c>
      <c r="Z142" s="145">
        <f t="shared" si="3"/>
        <v>0</v>
      </c>
      <c r="AA142" s="145">
        <f>+SUM(AA67:AA141)</f>
        <v>0</v>
      </c>
      <c r="AB142" s="107"/>
      <c r="AC142" s="107"/>
      <c r="AD142" s="107"/>
    </row>
    <row r="143" spans="1:30" ht="18" customHeight="1" x14ac:dyDescent="0.15">
      <c r="B143" s="743">
        <v>5</v>
      </c>
      <c r="C143" s="744" t="s">
        <v>24</v>
      </c>
      <c r="D143" s="745" t="s">
        <v>25</v>
      </c>
      <c r="E143" s="731" t="s">
        <v>385</v>
      </c>
      <c r="F143" s="128" t="s">
        <v>386</v>
      </c>
      <c r="G143" s="564">
        <v>8</v>
      </c>
      <c r="H143" s="43"/>
      <c r="I143" s="276"/>
      <c r="J143" s="43"/>
      <c r="K143" s="43"/>
      <c r="L143" s="43"/>
      <c r="M143" s="43"/>
      <c r="N143" s="43"/>
      <c r="O143" s="43"/>
      <c r="P143" s="43"/>
      <c r="Q143" s="43"/>
      <c r="R143" s="43"/>
      <c r="S143" s="43"/>
      <c r="T143" s="43"/>
      <c r="U143" s="43"/>
      <c r="V143" s="43"/>
      <c r="W143" s="43"/>
      <c r="X143" s="276"/>
      <c r="Y143" s="43"/>
      <c r="Z143" s="43"/>
      <c r="AA143" s="43"/>
    </row>
    <row r="144" spans="1:30" ht="18" customHeight="1" x14ac:dyDescent="0.15">
      <c r="B144" s="743"/>
      <c r="C144" s="744"/>
      <c r="D144" s="745"/>
      <c r="E144" s="731"/>
      <c r="F144" s="128" t="s">
        <v>387</v>
      </c>
      <c r="G144" s="564">
        <v>15</v>
      </c>
      <c r="H144" s="43"/>
      <c r="I144" s="276"/>
      <c r="J144" s="43"/>
      <c r="K144" s="43"/>
      <c r="L144" s="43"/>
      <c r="M144" s="43"/>
      <c r="N144" s="43"/>
      <c r="O144" s="43"/>
      <c r="P144" s="43"/>
      <c r="Q144" s="43"/>
      <c r="R144" s="43"/>
      <c r="S144" s="43"/>
      <c r="T144" s="43"/>
      <c r="U144" s="43"/>
      <c r="V144" s="43"/>
      <c r="W144" s="43"/>
      <c r="X144" s="276"/>
      <c r="Y144" s="43"/>
      <c r="Z144" s="43"/>
      <c r="AA144" s="43"/>
    </row>
    <row r="145" spans="2:27" ht="18" customHeight="1" x14ac:dyDescent="0.15">
      <c r="B145" s="743"/>
      <c r="C145" s="744"/>
      <c r="D145" s="745"/>
      <c r="E145" s="731"/>
      <c r="F145" s="128" t="s">
        <v>388</v>
      </c>
      <c r="G145" s="564">
        <v>19</v>
      </c>
      <c r="H145" s="43"/>
      <c r="I145" s="276"/>
      <c r="J145" s="43"/>
      <c r="K145" s="43"/>
      <c r="L145" s="43"/>
      <c r="M145" s="43"/>
      <c r="N145" s="43"/>
      <c r="O145" s="43"/>
      <c r="P145" s="43"/>
      <c r="Q145" s="43"/>
      <c r="R145" s="43"/>
      <c r="S145" s="43"/>
      <c r="T145" s="43"/>
      <c r="U145" s="43"/>
      <c r="V145" s="43"/>
      <c r="W145" s="43"/>
      <c r="X145" s="276"/>
      <c r="Y145" s="43"/>
      <c r="Z145" s="43"/>
      <c r="AA145" s="43"/>
    </row>
    <row r="146" spans="2:27" ht="18" customHeight="1" x14ac:dyDescent="0.15">
      <c r="B146" s="743"/>
      <c r="C146" s="744"/>
      <c r="D146" s="745"/>
      <c r="E146" s="731"/>
      <c r="F146" s="128" t="s">
        <v>389</v>
      </c>
      <c r="G146" s="564">
        <v>15</v>
      </c>
      <c r="H146" s="43"/>
      <c r="I146" s="276"/>
      <c r="J146" s="43"/>
      <c r="K146" s="43"/>
      <c r="L146" s="43"/>
      <c r="M146" s="43"/>
      <c r="N146" s="43"/>
      <c r="O146" s="43"/>
      <c r="P146" s="43"/>
      <c r="Q146" s="43"/>
      <c r="R146" s="43"/>
      <c r="S146" s="43"/>
      <c r="T146" s="43"/>
      <c r="U146" s="43"/>
      <c r="V146" s="43"/>
      <c r="W146" s="43"/>
      <c r="X146" s="276"/>
      <c r="Y146" s="43"/>
      <c r="Z146" s="43"/>
      <c r="AA146" s="43"/>
    </row>
    <row r="147" spans="2:27" ht="18" customHeight="1" x14ac:dyDescent="0.15">
      <c r="B147" s="743"/>
      <c r="C147" s="744"/>
      <c r="D147" s="745"/>
      <c r="E147" s="731"/>
      <c r="F147" s="128" t="s">
        <v>390</v>
      </c>
      <c r="G147" s="564">
        <v>15</v>
      </c>
      <c r="H147" s="43"/>
      <c r="I147" s="276"/>
      <c r="J147" s="43"/>
      <c r="K147" s="43"/>
      <c r="L147" s="43"/>
      <c r="M147" s="43"/>
      <c r="N147" s="43"/>
      <c r="O147" s="43"/>
      <c r="P147" s="43"/>
      <c r="Q147" s="43"/>
      <c r="R147" s="43"/>
      <c r="S147" s="43"/>
      <c r="T147" s="43"/>
      <c r="U147" s="43"/>
      <c r="V147" s="43"/>
      <c r="W147" s="43"/>
      <c r="X147" s="276"/>
      <c r="Y147" s="43"/>
      <c r="Z147" s="43"/>
      <c r="AA147" s="43"/>
    </row>
    <row r="148" spans="2:27" ht="18" customHeight="1" x14ac:dyDescent="0.15">
      <c r="B148" s="743"/>
      <c r="C148" s="744"/>
      <c r="D148" s="745"/>
      <c r="E148" s="731"/>
      <c r="F148" s="128" t="s">
        <v>391</v>
      </c>
      <c r="G148" s="564">
        <v>15</v>
      </c>
      <c r="H148" s="43"/>
      <c r="I148" s="276"/>
      <c r="J148" s="43"/>
      <c r="K148" s="43"/>
      <c r="L148" s="43"/>
      <c r="M148" s="43"/>
      <c r="N148" s="43"/>
      <c r="O148" s="43"/>
      <c r="P148" s="43"/>
      <c r="Q148" s="43"/>
      <c r="R148" s="43"/>
      <c r="S148" s="43"/>
      <c r="T148" s="43"/>
      <c r="U148" s="43"/>
      <c r="V148" s="43"/>
      <c r="W148" s="43"/>
      <c r="X148" s="276"/>
      <c r="Y148" s="43"/>
      <c r="Z148" s="43"/>
      <c r="AA148" s="43"/>
    </row>
    <row r="149" spans="2:27" ht="18" customHeight="1" x14ac:dyDescent="0.15">
      <c r="B149" s="743"/>
      <c r="C149" s="744"/>
      <c r="D149" s="745"/>
      <c r="E149" s="731"/>
      <c r="F149" s="128" t="s">
        <v>392</v>
      </c>
      <c r="G149" s="564">
        <v>15</v>
      </c>
      <c r="H149" s="43"/>
      <c r="I149" s="276"/>
      <c r="J149" s="43"/>
      <c r="K149" s="43"/>
      <c r="L149" s="43"/>
      <c r="M149" s="43"/>
      <c r="N149" s="43"/>
      <c r="O149" s="43"/>
      <c r="P149" s="43"/>
      <c r="Q149" s="43"/>
      <c r="R149" s="43"/>
      <c r="S149" s="43"/>
      <c r="T149" s="43"/>
      <c r="U149" s="43"/>
      <c r="V149" s="43"/>
      <c r="W149" s="43"/>
      <c r="X149" s="276"/>
      <c r="Y149" s="43"/>
      <c r="Z149" s="43"/>
      <c r="AA149" s="43"/>
    </row>
    <row r="150" spans="2:27" ht="18" customHeight="1" x14ac:dyDescent="0.15">
      <c r="B150" s="743"/>
      <c r="C150" s="744"/>
      <c r="D150" s="745"/>
      <c r="E150" s="731"/>
      <c r="F150" s="128" t="s">
        <v>393</v>
      </c>
      <c r="G150" s="564">
        <v>19</v>
      </c>
      <c r="H150" s="43"/>
      <c r="I150" s="276"/>
      <c r="J150" s="43"/>
      <c r="K150" s="43"/>
      <c r="L150" s="43"/>
      <c r="M150" s="43"/>
      <c r="N150" s="43"/>
      <c r="O150" s="43"/>
      <c r="P150" s="43"/>
      <c r="Q150" s="43"/>
      <c r="R150" s="43"/>
      <c r="S150" s="43"/>
      <c r="T150" s="43"/>
      <c r="U150" s="43"/>
      <c r="V150" s="43"/>
      <c r="W150" s="43"/>
      <c r="X150" s="276"/>
      <c r="Y150" s="43"/>
      <c r="Z150" s="43"/>
      <c r="AA150" s="43"/>
    </row>
    <row r="151" spans="2:27" ht="18" customHeight="1" x14ac:dyDescent="0.15">
      <c r="B151" s="743"/>
      <c r="C151" s="744"/>
      <c r="D151" s="745"/>
      <c r="E151" s="731"/>
      <c r="F151" s="128" t="s">
        <v>394</v>
      </c>
      <c r="G151" s="564">
        <v>20</v>
      </c>
      <c r="H151" s="43"/>
      <c r="I151" s="276"/>
      <c r="J151" s="43"/>
      <c r="K151" s="43"/>
      <c r="L151" s="43"/>
      <c r="M151" s="43"/>
      <c r="N151" s="43"/>
      <c r="O151" s="43"/>
      <c r="P151" s="43"/>
      <c r="Q151" s="43"/>
      <c r="R151" s="43"/>
      <c r="S151" s="43"/>
      <c r="T151" s="43"/>
      <c r="U151" s="43"/>
      <c r="V151" s="43"/>
      <c r="W151" s="43"/>
      <c r="X151" s="276"/>
      <c r="Y151" s="43"/>
      <c r="Z151" s="43"/>
      <c r="AA151" s="43"/>
    </row>
    <row r="152" spans="2:27" ht="18" customHeight="1" x14ac:dyDescent="0.15">
      <c r="B152" s="743"/>
      <c r="C152" s="744"/>
      <c r="D152" s="745"/>
      <c r="E152" s="731"/>
      <c r="F152" s="128" t="s">
        <v>395</v>
      </c>
      <c r="G152" s="564">
        <v>19</v>
      </c>
      <c r="H152" s="43"/>
      <c r="I152" s="276"/>
      <c r="J152" s="43"/>
      <c r="K152" s="43"/>
      <c r="L152" s="43"/>
      <c r="M152" s="43"/>
      <c r="N152" s="43"/>
      <c r="O152" s="43"/>
      <c r="P152" s="43"/>
      <c r="Q152" s="43"/>
      <c r="R152" s="43"/>
      <c r="S152" s="43"/>
      <c r="T152" s="43"/>
      <c r="U152" s="43"/>
      <c r="V152" s="43"/>
      <c r="W152" s="43"/>
      <c r="X152" s="276"/>
      <c r="Y152" s="43"/>
      <c r="Z152" s="43"/>
      <c r="AA152" s="43"/>
    </row>
    <row r="153" spans="2:27" ht="18" customHeight="1" x14ac:dyDescent="0.15">
      <c r="B153" s="743"/>
      <c r="C153" s="744"/>
      <c r="D153" s="745"/>
      <c r="E153" s="731" t="s">
        <v>396</v>
      </c>
      <c r="F153" s="128" t="s">
        <v>913</v>
      </c>
      <c r="G153" s="564">
        <v>19</v>
      </c>
      <c r="H153" s="43"/>
      <c r="I153" s="276"/>
      <c r="J153" s="43"/>
      <c r="K153" s="43"/>
      <c r="L153" s="43"/>
      <c r="M153" s="43"/>
      <c r="N153" s="43"/>
      <c r="O153" s="43"/>
      <c r="P153" s="43"/>
      <c r="Q153" s="43"/>
      <c r="R153" s="43"/>
      <c r="S153" s="43"/>
      <c r="T153" s="43"/>
      <c r="U153" s="43"/>
      <c r="V153" s="43"/>
      <c r="W153" s="43"/>
      <c r="X153" s="276"/>
      <c r="Y153" s="43"/>
      <c r="Z153" s="43"/>
      <c r="AA153" s="43"/>
    </row>
    <row r="154" spans="2:27" s="9" customFormat="1" ht="18" customHeight="1" x14ac:dyDescent="0.15">
      <c r="B154" s="743"/>
      <c r="C154" s="744"/>
      <c r="D154" s="745"/>
      <c r="E154" s="731"/>
      <c r="F154" s="128" t="s">
        <v>914</v>
      </c>
      <c r="G154" s="564">
        <v>19</v>
      </c>
      <c r="H154" s="43"/>
      <c r="I154" s="276"/>
      <c r="J154" s="43"/>
      <c r="K154" s="43"/>
      <c r="L154" s="43"/>
      <c r="M154" s="43"/>
      <c r="N154" s="43"/>
      <c r="O154" s="43"/>
      <c r="P154" s="43"/>
      <c r="Q154" s="43"/>
      <c r="R154" s="43"/>
      <c r="S154" s="43"/>
      <c r="T154" s="43"/>
      <c r="U154" s="43"/>
      <c r="V154" s="43"/>
      <c r="W154" s="43"/>
      <c r="X154" s="276"/>
      <c r="Y154" s="43"/>
      <c r="Z154" s="43"/>
      <c r="AA154" s="43"/>
    </row>
    <row r="155" spans="2:27" s="9" customFormat="1" ht="18" customHeight="1" x14ac:dyDescent="0.15">
      <c r="B155" s="743"/>
      <c r="C155" s="744"/>
      <c r="D155" s="745"/>
      <c r="E155" s="731" t="s">
        <v>397</v>
      </c>
      <c r="F155" s="128" t="s">
        <v>398</v>
      </c>
      <c r="G155" s="564">
        <v>15</v>
      </c>
      <c r="H155" s="43"/>
      <c r="I155" s="276"/>
      <c r="J155" s="43"/>
      <c r="K155" s="43"/>
      <c r="L155" s="43"/>
      <c r="M155" s="43"/>
      <c r="N155" s="43"/>
      <c r="O155" s="43"/>
      <c r="P155" s="43"/>
      <c r="Q155" s="43"/>
      <c r="R155" s="43"/>
      <c r="S155" s="43"/>
      <c r="T155" s="43"/>
      <c r="U155" s="43"/>
      <c r="V155" s="43"/>
      <c r="W155" s="43"/>
      <c r="X155" s="276"/>
      <c r="Y155" s="43"/>
      <c r="Z155" s="43"/>
      <c r="AA155" s="43"/>
    </row>
    <row r="156" spans="2:27" s="9" customFormat="1" ht="18" customHeight="1" x14ac:dyDescent="0.15">
      <c r="B156" s="743"/>
      <c r="C156" s="744"/>
      <c r="D156" s="745"/>
      <c r="E156" s="731"/>
      <c r="F156" s="128" t="s">
        <v>399</v>
      </c>
      <c r="G156" s="564">
        <v>15</v>
      </c>
      <c r="H156" s="43"/>
      <c r="I156" s="43"/>
      <c r="J156" s="43"/>
      <c r="K156" s="43"/>
      <c r="L156" s="43"/>
      <c r="M156" s="43"/>
      <c r="N156" s="43"/>
      <c r="O156" s="43"/>
      <c r="P156" s="43"/>
      <c r="Q156" s="43"/>
      <c r="R156" s="43"/>
      <c r="S156" s="43"/>
      <c r="T156" s="43"/>
      <c r="U156" s="43"/>
      <c r="V156" s="43"/>
      <c r="W156" s="43"/>
      <c r="X156" s="276"/>
      <c r="Y156" s="43"/>
      <c r="Z156" s="43"/>
      <c r="AA156" s="43"/>
    </row>
    <row r="157" spans="2:27" ht="18" customHeight="1" x14ac:dyDescent="0.15">
      <c r="B157" s="743"/>
      <c r="C157" s="744"/>
      <c r="D157" s="745"/>
      <c r="E157" s="731"/>
      <c r="F157" s="128" t="s">
        <v>400</v>
      </c>
      <c r="G157" s="564">
        <v>15</v>
      </c>
      <c r="H157" s="43"/>
      <c r="I157" s="43"/>
      <c r="J157" s="43"/>
      <c r="K157" s="43"/>
      <c r="L157" s="43"/>
      <c r="M157" s="43"/>
      <c r="N157" s="43"/>
      <c r="O157" s="43"/>
      <c r="P157" s="43"/>
      <c r="Q157" s="43"/>
      <c r="R157" s="43"/>
      <c r="S157" s="43"/>
      <c r="T157" s="43"/>
      <c r="U157" s="43"/>
      <c r="V157" s="43"/>
      <c r="W157" s="43"/>
      <c r="X157" s="276"/>
      <c r="Y157" s="43"/>
      <c r="Z157" s="43"/>
      <c r="AA157" s="43"/>
    </row>
    <row r="158" spans="2:27" ht="18" customHeight="1" x14ac:dyDescent="0.15">
      <c r="B158" s="743"/>
      <c r="C158" s="744"/>
      <c r="D158" s="745"/>
      <c r="E158" s="731"/>
      <c r="F158" s="128" t="s">
        <v>401</v>
      </c>
      <c r="G158" s="564">
        <v>15</v>
      </c>
      <c r="H158" s="43"/>
      <c r="I158" s="43"/>
      <c r="J158" s="43"/>
      <c r="K158" s="43"/>
      <c r="L158" s="43"/>
      <c r="M158" s="43"/>
      <c r="N158" s="43"/>
      <c r="O158" s="43"/>
      <c r="P158" s="43"/>
      <c r="Q158" s="43"/>
      <c r="R158" s="43"/>
      <c r="S158" s="43"/>
      <c r="T158" s="43"/>
      <c r="U158" s="43"/>
      <c r="V158" s="43"/>
      <c r="W158" s="43"/>
      <c r="X158" s="276"/>
      <c r="Y158" s="43"/>
      <c r="Z158" s="43"/>
      <c r="AA158" s="43"/>
    </row>
    <row r="159" spans="2:27" ht="18" customHeight="1" x14ac:dyDescent="0.15">
      <c r="B159" s="743"/>
      <c r="C159" s="744"/>
      <c r="D159" s="745"/>
      <c r="E159" s="731"/>
      <c r="F159" s="128" t="s">
        <v>402</v>
      </c>
      <c r="G159" s="564">
        <v>15</v>
      </c>
      <c r="H159" s="43"/>
      <c r="I159" s="43"/>
      <c r="J159" s="43"/>
      <c r="K159" s="43"/>
      <c r="L159" s="43"/>
      <c r="M159" s="43"/>
      <c r="N159" s="43"/>
      <c r="O159" s="43"/>
      <c r="P159" s="43"/>
      <c r="Q159" s="43"/>
      <c r="R159" s="43"/>
      <c r="S159" s="43"/>
      <c r="T159" s="43"/>
      <c r="U159" s="43"/>
      <c r="V159" s="43"/>
      <c r="W159" s="43"/>
      <c r="X159" s="276"/>
      <c r="Y159" s="43"/>
      <c r="Z159" s="43"/>
      <c r="AA159" s="43"/>
    </row>
    <row r="160" spans="2:27" ht="18" customHeight="1" x14ac:dyDescent="0.15">
      <c r="B160" s="743"/>
      <c r="C160" s="744"/>
      <c r="D160" s="745"/>
      <c r="E160" s="731"/>
      <c r="F160" s="128" t="s">
        <v>403</v>
      </c>
      <c r="G160" s="564">
        <v>15</v>
      </c>
      <c r="H160" s="43"/>
      <c r="I160" s="43"/>
      <c r="J160" s="43"/>
      <c r="K160" s="43"/>
      <c r="L160" s="43"/>
      <c r="M160" s="43"/>
      <c r="N160" s="43"/>
      <c r="O160" s="43"/>
      <c r="P160" s="43"/>
      <c r="Q160" s="43"/>
      <c r="R160" s="43"/>
      <c r="S160" s="43"/>
      <c r="T160" s="43"/>
      <c r="U160" s="43"/>
      <c r="V160" s="43"/>
      <c r="W160" s="43"/>
      <c r="X160" s="276"/>
      <c r="Y160" s="43"/>
      <c r="Z160" s="43"/>
      <c r="AA160" s="43"/>
    </row>
    <row r="161" spans="2:27" ht="18" customHeight="1" x14ac:dyDescent="0.15">
      <c r="B161" s="743"/>
      <c r="C161" s="744"/>
      <c r="D161" s="745"/>
      <c r="E161" s="731"/>
      <c r="F161" s="128" t="s">
        <v>404</v>
      </c>
      <c r="G161" s="564">
        <v>15</v>
      </c>
      <c r="H161" s="43"/>
      <c r="I161" s="43"/>
      <c r="J161" s="43"/>
      <c r="K161" s="43"/>
      <c r="L161" s="43"/>
      <c r="M161" s="43"/>
      <c r="N161" s="43"/>
      <c r="O161" s="43"/>
      <c r="P161" s="43"/>
      <c r="Q161" s="43"/>
      <c r="R161" s="43"/>
      <c r="S161" s="43"/>
      <c r="T161" s="43"/>
      <c r="U161" s="43"/>
      <c r="V161" s="43"/>
      <c r="W161" s="43"/>
      <c r="X161" s="276"/>
      <c r="Y161" s="43"/>
      <c r="Z161" s="43"/>
      <c r="AA161" s="43"/>
    </row>
    <row r="162" spans="2:27" ht="18" customHeight="1" x14ac:dyDescent="0.15">
      <c r="B162" s="743"/>
      <c r="C162" s="744"/>
      <c r="D162" s="732" t="s">
        <v>585</v>
      </c>
      <c r="E162" s="733" t="s">
        <v>586</v>
      </c>
      <c r="F162" s="141" t="s">
        <v>587</v>
      </c>
      <c r="G162" s="371">
        <v>17</v>
      </c>
      <c r="H162" s="139"/>
      <c r="I162" s="139"/>
      <c r="J162" s="139"/>
      <c r="K162" s="139"/>
      <c r="L162" s="139"/>
      <c r="M162" s="139"/>
      <c r="N162" s="139"/>
      <c r="O162" s="139"/>
      <c r="P162" s="139"/>
      <c r="Q162" s="139"/>
      <c r="R162" s="139"/>
      <c r="S162" s="139"/>
      <c r="T162" s="139"/>
      <c r="U162" s="139"/>
      <c r="V162" s="139"/>
      <c r="W162" s="139"/>
      <c r="X162" s="139"/>
      <c r="Y162" s="139"/>
      <c r="Z162" s="139"/>
      <c r="AA162" s="139"/>
    </row>
    <row r="163" spans="2:27" ht="18" customHeight="1" x14ac:dyDescent="0.15">
      <c r="B163" s="743"/>
      <c r="C163" s="744"/>
      <c r="D163" s="732"/>
      <c r="E163" s="734"/>
      <c r="F163" s="141" t="s">
        <v>588</v>
      </c>
      <c r="G163" s="371">
        <v>17</v>
      </c>
      <c r="H163" s="139"/>
      <c r="I163" s="139"/>
      <c r="J163" s="139"/>
      <c r="K163" s="139"/>
      <c r="L163" s="139"/>
      <c r="M163" s="139"/>
      <c r="N163" s="139"/>
      <c r="O163" s="139"/>
      <c r="P163" s="139"/>
      <c r="Q163" s="139"/>
      <c r="R163" s="139"/>
      <c r="S163" s="139"/>
      <c r="T163" s="139"/>
      <c r="U163" s="139"/>
      <c r="V163" s="139"/>
      <c r="W163" s="139"/>
      <c r="X163" s="139"/>
      <c r="Y163" s="139"/>
      <c r="Z163" s="139"/>
      <c r="AA163" s="139"/>
    </row>
    <row r="164" spans="2:27" ht="18" customHeight="1" x14ac:dyDescent="0.15">
      <c r="B164" s="743"/>
      <c r="C164" s="744"/>
      <c r="D164" s="732"/>
      <c r="E164" s="734"/>
      <c r="F164" s="141" t="s">
        <v>589</v>
      </c>
      <c r="G164" s="371">
        <v>17</v>
      </c>
      <c r="H164" s="139"/>
      <c r="I164" s="139"/>
      <c r="J164" s="139"/>
      <c r="K164" s="139"/>
      <c r="L164" s="139"/>
      <c r="M164" s="139"/>
      <c r="N164" s="139"/>
      <c r="O164" s="139"/>
      <c r="P164" s="139"/>
      <c r="Q164" s="139"/>
      <c r="R164" s="139"/>
      <c r="S164" s="139"/>
      <c r="T164" s="139"/>
      <c r="U164" s="139"/>
      <c r="V164" s="139"/>
      <c r="W164" s="139"/>
      <c r="X164" s="139"/>
      <c r="Y164" s="139"/>
      <c r="Z164" s="139"/>
      <c r="AA164" s="139"/>
    </row>
    <row r="165" spans="2:27" ht="18" customHeight="1" x14ac:dyDescent="0.15">
      <c r="B165" s="743"/>
      <c r="C165" s="744"/>
      <c r="D165" s="732"/>
      <c r="E165" s="734"/>
      <c r="F165" s="141" t="s">
        <v>590</v>
      </c>
      <c r="G165" s="371">
        <v>17</v>
      </c>
      <c r="H165" s="139"/>
      <c r="I165" s="139"/>
      <c r="J165" s="139"/>
      <c r="K165" s="139"/>
      <c r="L165" s="139"/>
      <c r="M165" s="139"/>
      <c r="N165" s="139"/>
      <c r="O165" s="139"/>
      <c r="P165" s="139"/>
      <c r="Q165" s="139"/>
      <c r="R165" s="139"/>
      <c r="S165" s="139"/>
      <c r="T165" s="139"/>
      <c r="U165" s="139"/>
      <c r="V165" s="139"/>
      <c r="W165" s="139"/>
      <c r="X165" s="139"/>
      <c r="Y165" s="139"/>
      <c r="Z165" s="139"/>
      <c r="AA165" s="139"/>
    </row>
    <row r="166" spans="2:27" ht="18" customHeight="1" x14ac:dyDescent="0.15">
      <c r="B166" s="743"/>
      <c r="C166" s="744"/>
      <c r="D166" s="732"/>
      <c r="E166" s="737" t="s">
        <v>591</v>
      </c>
      <c r="F166" s="140" t="s">
        <v>592</v>
      </c>
      <c r="G166" s="131">
        <v>17</v>
      </c>
      <c r="H166" s="139"/>
      <c r="I166" s="139"/>
      <c r="J166" s="139"/>
      <c r="K166" s="142"/>
      <c r="L166" s="142"/>
      <c r="M166" s="142"/>
      <c r="N166" s="142"/>
      <c r="O166" s="139"/>
      <c r="P166" s="139"/>
      <c r="Q166" s="139"/>
      <c r="R166" s="139"/>
      <c r="S166" s="139"/>
      <c r="T166" s="139"/>
      <c r="U166" s="139"/>
      <c r="V166" s="139"/>
      <c r="W166" s="139"/>
      <c r="X166" s="139"/>
      <c r="Y166" s="139"/>
      <c r="Z166" s="139"/>
      <c r="AA166" s="139"/>
    </row>
    <row r="167" spans="2:27" ht="18" customHeight="1" x14ac:dyDescent="0.15">
      <c r="B167" s="743"/>
      <c r="C167" s="744"/>
      <c r="D167" s="718"/>
      <c r="E167" s="738"/>
      <c r="F167" s="140" t="s">
        <v>593</v>
      </c>
      <c r="G167" s="131">
        <v>17</v>
      </c>
      <c r="H167" s="139"/>
      <c r="I167" s="139"/>
      <c r="J167" s="139"/>
      <c r="K167" s="139"/>
      <c r="L167" s="139"/>
      <c r="M167" s="139"/>
      <c r="N167" s="139"/>
      <c r="O167" s="139"/>
      <c r="P167" s="139"/>
      <c r="Q167" s="139"/>
      <c r="R167" s="139"/>
      <c r="S167" s="139"/>
      <c r="T167" s="139"/>
      <c r="U167" s="139"/>
      <c r="V167" s="139"/>
      <c r="W167" s="139"/>
      <c r="X167" s="139"/>
      <c r="Y167" s="139"/>
      <c r="Z167" s="139"/>
      <c r="AA167" s="139"/>
    </row>
    <row r="168" spans="2:27" ht="18" customHeight="1" x14ac:dyDescent="0.15">
      <c r="B168" s="743"/>
      <c r="C168" s="744"/>
      <c r="D168" s="718"/>
      <c r="E168" s="738"/>
      <c r="F168" s="140" t="s">
        <v>594</v>
      </c>
      <c r="G168" s="131">
        <v>17</v>
      </c>
      <c r="H168" s="139"/>
      <c r="I168" s="139"/>
      <c r="J168" s="139"/>
      <c r="K168" s="139"/>
      <c r="L168" s="139"/>
      <c r="M168" s="139"/>
      <c r="N168" s="139"/>
      <c r="O168" s="139"/>
      <c r="P168" s="139"/>
      <c r="Q168" s="139"/>
      <c r="R168" s="139"/>
      <c r="S168" s="139"/>
      <c r="T168" s="139"/>
      <c r="U168" s="139"/>
      <c r="V168" s="139"/>
      <c r="W168" s="139"/>
      <c r="X168" s="139"/>
      <c r="Y168" s="139"/>
      <c r="Z168" s="139"/>
      <c r="AA168" s="139"/>
    </row>
    <row r="169" spans="2:27" ht="18" customHeight="1" x14ac:dyDescent="0.15">
      <c r="B169" s="743"/>
      <c r="C169" s="744"/>
      <c r="D169" s="718"/>
      <c r="E169" s="738"/>
      <c r="F169" s="140" t="s">
        <v>595</v>
      </c>
      <c r="G169" s="131">
        <v>17</v>
      </c>
      <c r="H169" s="139"/>
      <c r="I169" s="139"/>
      <c r="J169" s="139"/>
      <c r="K169" s="139"/>
      <c r="L169" s="139"/>
      <c r="M169" s="139"/>
      <c r="N169" s="139"/>
      <c r="O169" s="139"/>
      <c r="P169" s="139"/>
      <c r="Q169" s="139"/>
      <c r="R169" s="139"/>
      <c r="S169" s="139"/>
      <c r="T169" s="139"/>
      <c r="U169" s="139"/>
      <c r="V169" s="139"/>
      <c r="W169" s="139"/>
      <c r="X169" s="139"/>
      <c r="Y169" s="139"/>
      <c r="Z169" s="139"/>
      <c r="AA169" s="139"/>
    </row>
    <row r="170" spans="2:27" ht="18" customHeight="1" x14ac:dyDescent="0.15">
      <c r="B170" s="743"/>
      <c r="C170" s="744"/>
      <c r="D170" s="718"/>
      <c r="E170" s="738"/>
      <c r="F170" s="140" t="s">
        <v>596</v>
      </c>
      <c r="G170" s="131">
        <v>17</v>
      </c>
      <c r="H170" s="139"/>
      <c r="I170" s="139"/>
      <c r="J170" s="139"/>
      <c r="K170" s="139"/>
      <c r="L170" s="139"/>
      <c r="M170" s="139"/>
      <c r="N170" s="139"/>
      <c r="O170" s="139"/>
      <c r="P170" s="139"/>
      <c r="Q170" s="139"/>
      <c r="R170" s="139"/>
      <c r="S170" s="139"/>
      <c r="T170" s="139"/>
      <c r="U170" s="139"/>
      <c r="V170" s="139"/>
      <c r="W170" s="139"/>
      <c r="X170" s="139"/>
      <c r="Y170" s="139"/>
      <c r="Z170" s="139"/>
      <c r="AA170" s="139"/>
    </row>
    <row r="171" spans="2:27" ht="18" customHeight="1" x14ac:dyDescent="0.15">
      <c r="B171" s="743"/>
      <c r="C171" s="744"/>
      <c r="D171" s="718"/>
      <c r="E171" s="738"/>
      <c r="F171" s="140" t="s">
        <v>597</v>
      </c>
      <c r="G171" s="131">
        <v>17</v>
      </c>
      <c r="H171" s="139"/>
      <c r="I171" s="139"/>
      <c r="J171" s="139"/>
      <c r="K171" s="139"/>
      <c r="L171" s="139"/>
      <c r="M171" s="139"/>
      <c r="N171" s="139"/>
      <c r="O171" s="139"/>
      <c r="P171" s="139"/>
      <c r="Q171" s="139"/>
      <c r="R171" s="139"/>
      <c r="S171" s="139"/>
      <c r="T171" s="139"/>
      <c r="U171" s="139"/>
      <c r="V171" s="139"/>
      <c r="W171" s="139"/>
      <c r="X171" s="139"/>
      <c r="Y171" s="139"/>
      <c r="Z171" s="139"/>
      <c r="AA171" s="139"/>
    </row>
    <row r="172" spans="2:27" ht="18" customHeight="1" x14ac:dyDescent="0.15">
      <c r="B172" s="743"/>
      <c r="C172" s="744"/>
      <c r="D172" s="718"/>
      <c r="E172" s="738"/>
      <c r="F172" s="140" t="s">
        <v>598</v>
      </c>
      <c r="G172" s="131">
        <v>17</v>
      </c>
      <c r="H172" s="139"/>
      <c r="I172" s="139"/>
      <c r="J172" s="139"/>
      <c r="K172" s="139"/>
      <c r="L172" s="139"/>
      <c r="M172" s="139"/>
      <c r="N172" s="139"/>
      <c r="O172" s="139"/>
      <c r="P172" s="139"/>
      <c r="Q172" s="139"/>
      <c r="R172" s="139"/>
      <c r="S172" s="139"/>
      <c r="T172" s="139"/>
      <c r="U172" s="139"/>
      <c r="V172" s="139"/>
      <c r="W172" s="139"/>
      <c r="X172" s="139"/>
      <c r="Y172" s="139"/>
      <c r="Z172" s="139"/>
      <c r="AA172" s="139"/>
    </row>
    <row r="173" spans="2:27" ht="18" customHeight="1" x14ac:dyDescent="0.15">
      <c r="B173" s="743"/>
      <c r="C173" s="744"/>
      <c r="D173" s="718"/>
      <c r="E173" s="738"/>
      <c r="F173" s="140" t="s">
        <v>260</v>
      </c>
      <c r="G173" s="131">
        <v>17</v>
      </c>
      <c r="H173" s="139"/>
      <c r="I173" s="139"/>
      <c r="J173" s="139"/>
      <c r="K173" s="139"/>
      <c r="L173" s="139"/>
      <c r="M173" s="139"/>
      <c r="N173" s="139"/>
      <c r="O173" s="139"/>
      <c r="P173" s="139"/>
      <c r="Q173" s="139"/>
      <c r="R173" s="139"/>
      <c r="S173" s="139"/>
      <c r="T173" s="139"/>
      <c r="U173" s="139"/>
      <c r="V173" s="139"/>
      <c r="W173" s="139"/>
      <c r="X173" s="139"/>
      <c r="Y173" s="139"/>
      <c r="Z173" s="139"/>
      <c r="AA173" s="139"/>
    </row>
    <row r="174" spans="2:27" ht="18" customHeight="1" x14ac:dyDescent="0.15">
      <c r="B174" s="743"/>
      <c r="C174" s="744"/>
      <c r="D174" s="718"/>
      <c r="E174" s="738"/>
      <c r="F174" s="140" t="s">
        <v>599</v>
      </c>
      <c r="G174" s="131">
        <v>17</v>
      </c>
      <c r="H174" s="139"/>
      <c r="I174" s="139"/>
      <c r="J174" s="139"/>
      <c r="K174" s="139"/>
      <c r="L174" s="139"/>
      <c r="M174" s="139"/>
      <c r="N174" s="139"/>
      <c r="O174" s="139"/>
      <c r="P174" s="139"/>
      <c r="Q174" s="139"/>
      <c r="R174" s="139"/>
      <c r="S174" s="139"/>
      <c r="T174" s="139"/>
      <c r="U174" s="139"/>
      <c r="V174" s="139"/>
      <c r="W174" s="139"/>
      <c r="X174" s="139"/>
      <c r="Y174" s="139"/>
      <c r="Z174" s="139"/>
      <c r="AA174" s="139"/>
    </row>
    <row r="175" spans="2:27" ht="18" customHeight="1" x14ac:dyDescent="0.15">
      <c r="B175" s="743"/>
      <c r="C175" s="744"/>
      <c r="D175" s="718"/>
      <c r="E175" s="738"/>
      <c r="F175" s="140" t="s">
        <v>257</v>
      </c>
      <c r="G175" s="131">
        <v>17</v>
      </c>
      <c r="H175" s="139"/>
      <c r="I175" s="139"/>
      <c r="J175" s="139"/>
      <c r="K175" s="139"/>
      <c r="L175" s="139"/>
      <c r="M175" s="139"/>
      <c r="N175" s="139"/>
      <c r="O175" s="139"/>
      <c r="P175" s="139"/>
      <c r="Q175" s="139"/>
      <c r="R175" s="139"/>
      <c r="S175" s="139"/>
      <c r="T175" s="139"/>
      <c r="U175" s="139"/>
      <c r="V175" s="139"/>
      <c r="W175" s="139"/>
      <c r="X175" s="139"/>
      <c r="Y175" s="139"/>
      <c r="Z175" s="139"/>
      <c r="AA175" s="139"/>
    </row>
    <row r="176" spans="2:27" ht="18" customHeight="1" x14ac:dyDescent="0.15">
      <c r="B176" s="743"/>
      <c r="C176" s="744"/>
      <c r="D176" s="718"/>
      <c r="E176" s="738"/>
      <c r="F176" s="140"/>
      <c r="G176" s="131">
        <v>17</v>
      </c>
      <c r="H176" s="139"/>
      <c r="I176" s="139"/>
      <c r="J176" s="139"/>
      <c r="K176" s="139"/>
      <c r="L176" s="139"/>
      <c r="M176" s="139"/>
      <c r="N176" s="139"/>
      <c r="O176" s="139"/>
      <c r="P176" s="139"/>
      <c r="Q176" s="139"/>
      <c r="R176" s="139"/>
      <c r="S176" s="139"/>
      <c r="T176" s="139"/>
      <c r="U176" s="139"/>
      <c r="V176" s="139"/>
      <c r="W176" s="139"/>
      <c r="X176" s="139"/>
      <c r="Y176" s="139"/>
      <c r="Z176" s="139"/>
      <c r="AA176" s="139"/>
    </row>
    <row r="177" spans="2:27" ht="18" customHeight="1" x14ac:dyDescent="0.4">
      <c r="B177" s="743"/>
      <c r="C177" s="744"/>
      <c r="D177" s="739" t="s">
        <v>600</v>
      </c>
      <c r="E177" s="568" t="s">
        <v>931</v>
      </c>
      <c r="F177" s="568"/>
      <c r="G177" s="131">
        <v>17</v>
      </c>
      <c r="H177" s="139"/>
      <c r="I177" s="139"/>
      <c r="J177" s="139"/>
      <c r="K177" s="139"/>
      <c r="L177" s="139"/>
      <c r="M177" s="139"/>
      <c r="N177" s="139"/>
      <c r="O177" s="139"/>
      <c r="P177" s="139"/>
      <c r="Q177" s="139"/>
      <c r="R177" s="139"/>
      <c r="S177" s="139"/>
      <c r="T177" s="139"/>
      <c r="U177" s="139"/>
      <c r="V177" s="139"/>
      <c r="W177" s="139"/>
      <c r="X177" s="139"/>
      <c r="Y177" s="139"/>
      <c r="Z177" s="139"/>
      <c r="AA177" s="139"/>
    </row>
    <row r="178" spans="2:27" ht="18" customHeight="1" x14ac:dyDescent="0.4">
      <c r="B178" s="743"/>
      <c r="C178" s="744"/>
      <c r="D178" s="739"/>
      <c r="E178" s="568" t="s">
        <v>601</v>
      </c>
      <c r="F178" s="568"/>
      <c r="G178" s="131">
        <v>17</v>
      </c>
      <c r="H178" s="139"/>
      <c r="I178" s="139"/>
      <c r="J178" s="139"/>
      <c r="K178" s="139"/>
      <c r="L178" s="139"/>
      <c r="M178" s="139"/>
      <c r="N178" s="139"/>
      <c r="O178" s="139"/>
      <c r="P178" s="139"/>
      <c r="Q178" s="139"/>
      <c r="R178" s="139"/>
      <c r="S178" s="139"/>
      <c r="T178" s="139"/>
      <c r="U178" s="139"/>
      <c r="V178" s="139"/>
      <c r="W178" s="139"/>
      <c r="X178" s="139"/>
      <c r="Y178" s="139"/>
      <c r="Z178" s="139"/>
      <c r="AA178" s="139"/>
    </row>
    <row r="179" spans="2:27" ht="18" customHeight="1" x14ac:dyDescent="0.4">
      <c r="B179" s="743"/>
      <c r="C179" s="744"/>
      <c r="D179" s="739" t="s">
        <v>602</v>
      </c>
      <c r="E179" s="738" t="s">
        <v>603</v>
      </c>
      <c r="F179" s="568" t="s">
        <v>128</v>
      </c>
      <c r="G179" s="131">
        <v>20</v>
      </c>
      <c r="H179" s="139"/>
      <c r="I179" s="139"/>
      <c r="J179" s="139"/>
      <c r="K179" s="139"/>
      <c r="L179" s="139"/>
      <c r="M179" s="139"/>
      <c r="N179" s="139"/>
      <c r="O179" s="139"/>
      <c r="P179" s="139"/>
      <c r="Q179" s="139"/>
      <c r="R179" s="139"/>
      <c r="S179" s="139"/>
      <c r="T179" s="139"/>
      <c r="U179" s="139"/>
      <c r="V179" s="139"/>
      <c r="W179" s="139"/>
      <c r="X179" s="139"/>
      <c r="Y179" s="139"/>
      <c r="Z179" s="139"/>
      <c r="AA179" s="139"/>
    </row>
    <row r="180" spans="2:27" ht="18" customHeight="1" x14ac:dyDescent="0.4">
      <c r="B180" s="743"/>
      <c r="C180" s="744"/>
      <c r="D180" s="739"/>
      <c r="E180" s="718"/>
      <c r="F180" s="568" t="s">
        <v>268</v>
      </c>
      <c r="G180" s="131">
        <v>20</v>
      </c>
      <c r="H180" s="139"/>
      <c r="I180" s="139"/>
      <c r="J180" s="139"/>
      <c r="K180" s="139"/>
      <c r="L180" s="139"/>
      <c r="M180" s="139"/>
      <c r="N180" s="139"/>
      <c r="O180" s="139"/>
      <c r="P180" s="139"/>
      <c r="Q180" s="139"/>
      <c r="R180" s="139"/>
      <c r="S180" s="139"/>
      <c r="T180" s="139"/>
      <c r="U180" s="139"/>
      <c r="V180" s="139"/>
      <c r="W180" s="139"/>
      <c r="X180" s="139"/>
      <c r="Y180" s="139"/>
      <c r="Z180" s="139"/>
      <c r="AA180" s="139"/>
    </row>
    <row r="181" spans="2:27" ht="18" customHeight="1" x14ac:dyDescent="0.4">
      <c r="B181" s="743"/>
      <c r="C181" s="744"/>
      <c r="D181" s="739"/>
      <c r="E181" s="718"/>
      <c r="F181" s="568" t="s">
        <v>604</v>
      </c>
      <c r="G181" s="131">
        <v>20</v>
      </c>
      <c r="H181" s="139"/>
      <c r="I181" s="139"/>
      <c r="J181" s="139"/>
      <c r="K181" s="139"/>
      <c r="L181" s="139"/>
      <c r="M181" s="139"/>
      <c r="N181" s="139"/>
      <c r="O181" s="139"/>
      <c r="P181" s="139"/>
      <c r="Q181" s="139"/>
      <c r="R181" s="139"/>
      <c r="S181" s="139"/>
      <c r="T181" s="139"/>
      <c r="U181" s="139"/>
      <c r="V181" s="139"/>
      <c r="W181" s="139"/>
      <c r="X181" s="139"/>
      <c r="Y181" s="139"/>
      <c r="Z181" s="139"/>
      <c r="AA181" s="139"/>
    </row>
    <row r="182" spans="2:27" ht="18" customHeight="1" x14ac:dyDescent="0.4">
      <c r="B182" s="743"/>
      <c r="C182" s="744"/>
      <c r="D182" s="739"/>
      <c r="E182" s="718"/>
      <c r="F182" s="568" t="s">
        <v>605</v>
      </c>
      <c r="G182" s="131">
        <v>20</v>
      </c>
      <c r="H182" s="139"/>
      <c r="I182" s="139"/>
      <c r="J182" s="139"/>
      <c r="K182" s="139"/>
      <c r="L182" s="139"/>
      <c r="M182" s="139"/>
      <c r="N182" s="139"/>
      <c r="O182" s="139"/>
      <c r="P182" s="139"/>
      <c r="Q182" s="139"/>
      <c r="R182" s="139"/>
      <c r="S182" s="139"/>
      <c r="T182" s="139"/>
      <c r="U182" s="139"/>
      <c r="V182" s="139"/>
      <c r="W182" s="139"/>
      <c r="X182" s="139"/>
      <c r="Y182" s="139"/>
      <c r="Z182" s="139"/>
      <c r="AA182" s="139"/>
    </row>
    <row r="183" spans="2:27" ht="18" customHeight="1" x14ac:dyDescent="0.4">
      <c r="B183" s="743"/>
      <c r="C183" s="744"/>
      <c r="D183" s="739"/>
      <c r="E183" s="718"/>
      <c r="F183" s="568" t="s">
        <v>606</v>
      </c>
      <c r="G183" s="131">
        <v>20</v>
      </c>
      <c r="H183" s="139"/>
      <c r="I183" s="139"/>
      <c r="J183" s="139"/>
      <c r="K183" s="139"/>
      <c r="L183" s="139"/>
      <c r="M183" s="139"/>
      <c r="N183" s="139"/>
      <c r="O183" s="139"/>
      <c r="P183" s="139"/>
      <c r="Q183" s="139"/>
      <c r="R183" s="139"/>
      <c r="S183" s="139"/>
      <c r="T183" s="139"/>
      <c r="U183" s="139"/>
      <c r="V183" s="139"/>
      <c r="W183" s="139"/>
      <c r="X183" s="139"/>
      <c r="Y183" s="139"/>
      <c r="Z183" s="139"/>
      <c r="AA183" s="139"/>
    </row>
    <row r="184" spans="2:27" ht="18" customHeight="1" x14ac:dyDescent="0.4">
      <c r="B184" s="743"/>
      <c r="C184" s="744"/>
      <c r="D184" s="739"/>
      <c r="E184" s="718"/>
      <c r="F184" s="568" t="s">
        <v>607</v>
      </c>
      <c r="G184" s="131">
        <v>20</v>
      </c>
      <c r="H184" s="139"/>
      <c r="I184" s="139"/>
      <c r="J184" s="139"/>
      <c r="K184" s="139"/>
      <c r="L184" s="139"/>
      <c r="M184" s="139"/>
      <c r="N184" s="139"/>
      <c r="O184" s="139"/>
      <c r="P184" s="139"/>
      <c r="Q184" s="139"/>
      <c r="R184" s="139"/>
      <c r="S184" s="139"/>
      <c r="T184" s="139"/>
      <c r="U184" s="139"/>
      <c r="V184" s="139"/>
      <c r="W184" s="139"/>
      <c r="X184" s="139"/>
      <c r="Y184" s="139"/>
      <c r="Z184" s="139"/>
      <c r="AA184" s="139"/>
    </row>
    <row r="185" spans="2:27" ht="18" customHeight="1" x14ac:dyDescent="0.4">
      <c r="B185" s="743"/>
      <c r="C185" s="744"/>
      <c r="D185" s="739"/>
      <c r="E185" s="718"/>
      <c r="F185" s="568" t="s">
        <v>608</v>
      </c>
      <c r="G185" s="131">
        <v>20</v>
      </c>
      <c r="H185" s="139"/>
      <c r="I185" s="139"/>
      <c r="J185" s="139"/>
      <c r="K185" s="139"/>
      <c r="L185" s="139"/>
      <c r="M185" s="139"/>
      <c r="N185" s="139"/>
      <c r="O185" s="139"/>
      <c r="P185" s="139"/>
      <c r="Q185" s="139"/>
      <c r="R185" s="139"/>
      <c r="S185" s="139"/>
      <c r="T185" s="139"/>
      <c r="U185" s="139"/>
      <c r="V185" s="139"/>
      <c r="W185" s="139"/>
      <c r="X185" s="139"/>
      <c r="Y185" s="139"/>
      <c r="Z185" s="139"/>
      <c r="AA185" s="139"/>
    </row>
    <row r="186" spans="2:27" ht="18" customHeight="1" x14ac:dyDescent="0.4">
      <c r="B186" s="743"/>
      <c r="C186" s="744"/>
      <c r="D186" s="739"/>
      <c r="E186" s="718"/>
      <c r="F186" s="568" t="s">
        <v>609</v>
      </c>
      <c r="G186" s="131">
        <v>20</v>
      </c>
      <c r="H186" s="139"/>
      <c r="I186" s="139"/>
      <c r="J186" s="139"/>
      <c r="K186" s="139"/>
      <c r="L186" s="139"/>
      <c r="M186" s="139"/>
      <c r="N186" s="139"/>
      <c r="O186" s="139"/>
      <c r="P186" s="139"/>
      <c r="Q186" s="139"/>
      <c r="R186" s="139"/>
      <c r="S186" s="139"/>
      <c r="T186" s="139"/>
      <c r="U186" s="139"/>
      <c r="V186" s="139"/>
      <c r="W186" s="139"/>
      <c r="X186" s="139"/>
      <c r="Y186" s="139"/>
      <c r="Z186" s="139"/>
      <c r="AA186" s="139"/>
    </row>
    <row r="187" spans="2:27" ht="18" customHeight="1" x14ac:dyDescent="0.4">
      <c r="B187" s="743"/>
      <c r="C187" s="744"/>
      <c r="D187" s="739"/>
      <c r="E187" s="718"/>
      <c r="F187" s="568" t="s">
        <v>610</v>
      </c>
      <c r="G187" s="131">
        <v>20</v>
      </c>
      <c r="H187" s="139"/>
      <c r="I187" s="139"/>
      <c r="J187" s="139"/>
      <c r="K187" s="139"/>
      <c r="L187" s="139"/>
      <c r="M187" s="139"/>
      <c r="N187" s="139"/>
      <c r="O187" s="139"/>
      <c r="P187" s="139"/>
      <c r="Q187" s="139"/>
      <c r="R187" s="139"/>
      <c r="S187" s="139"/>
      <c r="T187" s="139"/>
      <c r="U187" s="139"/>
      <c r="V187" s="139"/>
      <c r="W187" s="139"/>
      <c r="X187" s="139"/>
      <c r="Y187" s="139"/>
      <c r="Z187" s="139"/>
      <c r="AA187" s="139"/>
    </row>
    <row r="188" spans="2:27" ht="18" customHeight="1" x14ac:dyDescent="0.4">
      <c r="B188" s="743"/>
      <c r="C188" s="744"/>
      <c r="D188" s="739"/>
      <c r="E188" s="718"/>
      <c r="F188" s="568" t="s">
        <v>611</v>
      </c>
      <c r="G188" s="131">
        <v>20</v>
      </c>
      <c r="H188" s="139"/>
      <c r="I188" s="139"/>
      <c r="J188" s="139"/>
      <c r="K188" s="139"/>
      <c r="L188" s="139"/>
      <c r="M188" s="139"/>
      <c r="N188" s="139"/>
      <c r="O188" s="139"/>
      <c r="P188" s="139"/>
      <c r="Q188" s="139"/>
      <c r="R188" s="139"/>
      <c r="S188" s="139"/>
      <c r="T188" s="139"/>
      <c r="U188" s="139"/>
      <c r="V188" s="139"/>
      <c r="W188" s="139"/>
      <c r="X188" s="139"/>
      <c r="Y188" s="139"/>
      <c r="Z188" s="139"/>
      <c r="AA188" s="139"/>
    </row>
    <row r="189" spans="2:27" ht="18" customHeight="1" x14ac:dyDescent="0.4">
      <c r="B189" s="743"/>
      <c r="C189" s="744"/>
      <c r="D189" s="739"/>
      <c r="E189" s="718"/>
      <c r="F189" s="568" t="s">
        <v>612</v>
      </c>
      <c r="G189" s="131">
        <v>20</v>
      </c>
      <c r="H189" s="139"/>
      <c r="I189" s="139"/>
      <c r="J189" s="139"/>
      <c r="K189" s="139"/>
      <c r="L189" s="139"/>
      <c r="M189" s="139"/>
      <c r="N189" s="139"/>
      <c r="O189" s="139"/>
      <c r="P189" s="139"/>
      <c r="Q189" s="139"/>
      <c r="R189" s="139"/>
      <c r="S189" s="139"/>
      <c r="T189" s="139"/>
      <c r="U189" s="139"/>
      <c r="V189" s="139"/>
      <c r="W189" s="139"/>
      <c r="X189" s="139"/>
      <c r="Y189" s="139"/>
      <c r="Z189" s="139"/>
      <c r="AA189" s="139"/>
    </row>
    <row r="190" spans="2:27" ht="18" customHeight="1" x14ac:dyDescent="0.4">
      <c r="B190" s="743"/>
      <c r="C190" s="744"/>
      <c r="D190" s="739"/>
      <c r="E190" s="718"/>
      <c r="F190" s="568" t="s">
        <v>613</v>
      </c>
      <c r="G190" s="131">
        <v>20</v>
      </c>
      <c r="H190" s="139"/>
      <c r="I190" s="139"/>
      <c r="J190" s="139"/>
      <c r="K190" s="139"/>
      <c r="L190" s="139"/>
      <c r="M190" s="139"/>
      <c r="N190" s="139"/>
      <c r="O190" s="139"/>
      <c r="P190" s="139"/>
      <c r="Q190" s="139"/>
      <c r="R190" s="139"/>
      <c r="S190" s="139"/>
      <c r="T190" s="139"/>
      <c r="U190" s="139"/>
      <c r="V190" s="139"/>
      <c r="W190" s="139"/>
      <c r="X190" s="139"/>
      <c r="Y190" s="139"/>
      <c r="Z190" s="139"/>
      <c r="AA190" s="139"/>
    </row>
    <row r="191" spans="2:27" ht="18" customHeight="1" x14ac:dyDescent="0.4">
      <c r="B191" s="743"/>
      <c r="C191" s="744"/>
      <c r="D191" s="739"/>
      <c r="E191" s="718"/>
      <c r="F191" s="568" t="s">
        <v>614</v>
      </c>
      <c r="G191" s="131">
        <v>20</v>
      </c>
      <c r="H191" s="139"/>
      <c r="I191" s="139"/>
      <c r="J191" s="139"/>
      <c r="K191" s="139"/>
      <c r="L191" s="139"/>
      <c r="M191" s="139"/>
      <c r="N191" s="139"/>
      <c r="O191" s="139"/>
      <c r="P191" s="139"/>
      <c r="Q191" s="139"/>
      <c r="R191" s="139"/>
      <c r="S191" s="139"/>
      <c r="T191" s="139"/>
      <c r="U191" s="139"/>
      <c r="V191" s="139"/>
      <c r="W191" s="139"/>
      <c r="X191" s="139"/>
      <c r="Y191" s="139"/>
      <c r="Z191" s="139"/>
      <c r="AA191" s="139"/>
    </row>
    <row r="192" spans="2:27" ht="18" customHeight="1" x14ac:dyDescent="0.4">
      <c r="B192" s="743"/>
      <c r="C192" s="744"/>
      <c r="D192" s="740" t="s">
        <v>581</v>
      </c>
      <c r="E192" s="741" t="s">
        <v>503</v>
      </c>
      <c r="F192" s="559" t="s">
        <v>615</v>
      </c>
      <c r="G192" s="564">
        <v>20</v>
      </c>
      <c r="H192" s="43"/>
      <c r="I192" s="43"/>
      <c r="J192" s="43"/>
      <c r="K192" s="43"/>
      <c r="L192" s="43"/>
      <c r="M192" s="43"/>
      <c r="N192" s="43"/>
      <c r="O192" s="43"/>
      <c r="P192" s="43"/>
      <c r="Q192" s="43"/>
      <c r="R192" s="43"/>
      <c r="S192" s="43"/>
      <c r="T192" s="43"/>
      <c r="U192" s="43"/>
      <c r="V192" s="43"/>
      <c r="W192" s="43"/>
      <c r="X192" s="43"/>
      <c r="Y192" s="43"/>
      <c r="Z192" s="43"/>
      <c r="AA192" s="43"/>
    </row>
    <row r="193" spans="2:30" ht="18" customHeight="1" x14ac:dyDescent="0.4">
      <c r="B193" s="743"/>
      <c r="C193" s="744"/>
      <c r="D193" s="740"/>
      <c r="E193" s="741"/>
      <c r="F193" s="559" t="s">
        <v>616</v>
      </c>
      <c r="G193" s="564">
        <v>20</v>
      </c>
      <c r="H193" s="43"/>
      <c r="I193" s="43"/>
      <c r="J193" s="43"/>
      <c r="K193" s="43"/>
      <c r="L193" s="43"/>
      <c r="M193" s="43"/>
      <c r="N193" s="43"/>
      <c r="O193" s="43"/>
      <c r="P193" s="43"/>
      <c r="Q193" s="43"/>
      <c r="R193" s="43"/>
      <c r="S193" s="43"/>
      <c r="T193" s="43"/>
      <c r="U193" s="43"/>
      <c r="V193" s="43"/>
      <c r="W193" s="43"/>
      <c r="X193" s="43"/>
      <c r="Y193" s="43"/>
      <c r="Z193" s="43"/>
      <c r="AA193" s="43"/>
    </row>
    <row r="194" spans="2:30" ht="18" customHeight="1" x14ac:dyDescent="0.15">
      <c r="B194" s="743"/>
      <c r="C194" s="744"/>
      <c r="D194" s="740"/>
      <c r="E194" s="49" t="s">
        <v>617</v>
      </c>
      <c r="F194" s="49"/>
      <c r="G194" s="564">
        <v>20</v>
      </c>
      <c r="H194" s="43"/>
      <c r="I194" s="43"/>
      <c r="J194" s="43"/>
      <c r="K194" s="43"/>
      <c r="L194" s="43"/>
      <c r="M194" s="43"/>
      <c r="N194" s="43"/>
      <c r="O194" s="43"/>
      <c r="P194" s="43"/>
      <c r="Q194" s="43"/>
      <c r="R194" s="43"/>
      <c r="S194" s="43"/>
      <c r="T194" s="43"/>
      <c r="U194" s="43"/>
      <c r="V194" s="43"/>
      <c r="W194" s="43"/>
      <c r="X194" s="43"/>
      <c r="Y194" s="43"/>
      <c r="Z194" s="43"/>
      <c r="AA194" s="43"/>
    </row>
    <row r="195" spans="2:30" ht="18" customHeight="1" x14ac:dyDescent="0.15">
      <c r="B195" s="743"/>
      <c r="C195" s="744"/>
      <c r="D195" s="740"/>
      <c r="E195" s="143" t="s">
        <v>618</v>
      </c>
      <c r="F195" s="143"/>
      <c r="G195" s="131">
        <v>17</v>
      </c>
      <c r="H195" s="139"/>
      <c r="I195" s="139"/>
      <c r="J195" s="139"/>
      <c r="K195" s="139"/>
      <c r="L195" s="139"/>
      <c r="M195" s="139"/>
      <c r="N195" s="139"/>
      <c r="O195" s="139"/>
      <c r="P195" s="139"/>
      <c r="Q195" s="139"/>
      <c r="R195" s="139"/>
      <c r="S195" s="139"/>
      <c r="T195" s="139"/>
      <c r="U195" s="139"/>
      <c r="V195" s="139"/>
      <c r="W195" s="139"/>
      <c r="X195" s="139"/>
      <c r="Y195" s="139"/>
      <c r="Z195" s="139"/>
      <c r="AA195" s="139"/>
    </row>
    <row r="196" spans="2:30" ht="18" customHeight="1" x14ac:dyDescent="0.15">
      <c r="B196" s="743"/>
      <c r="C196" s="744"/>
      <c r="D196" s="740"/>
      <c r="E196" s="567" t="s">
        <v>932</v>
      </c>
      <c r="F196" s="143" t="s">
        <v>619</v>
      </c>
      <c r="G196" s="131">
        <v>15</v>
      </c>
      <c r="H196" s="139"/>
      <c r="I196" s="139"/>
      <c r="J196" s="139"/>
      <c r="K196" s="139"/>
      <c r="L196" s="139"/>
      <c r="M196" s="139"/>
      <c r="N196" s="139"/>
      <c r="O196" s="139"/>
      <c r="P196" s="139"/>
      <c r="Q196" s="139"/>
      <c r="R196" s="139"/>
      <c r="S196" s="139"/>
      <c r="T196" s="139"/>
      <c r="U196" s="139"/>
      <c r="V196" s="139"/>
      <c r="W196" s="139"/>
      <c r="X196" s="139"/>
      <c r="Y196" s="139"/>
      <c r="Z196" s="139"/>
      <c r="AA196" s="139"/>
    </row>
    <row r="197" spans="2:30" ht="18" customHeight="1" x14ac:dyDescent="0.15">
      <c r="B197" s="743"/>
      <c r="C197" s="744"/>
      <c r="D197" s="740"/>
      <c r="E197" s="559" t="s">
        <v>933</v>
      </c>
      <c r="F197" s="49" t="s">
        <v>620</v>
      </c>
      <c r="G197" s="564">
        <v>15</v>
      </c>
      <c r="H197" s="43"/>
      <c r="I197" s="43"/>
      <c r="J197" s="43"/>
      <c r="K197" s="43"/>
      <c r="L197" s="43"/>
      <c r="M197" s="43"/>
      <c r="N197" s="43"/>
      <c r="O197" s="43"/>
      <c r="P197" s="43"/>
      <c r="Q197" s="43"/>
      <c r="R197" s="43"/>
      <c r="S197" s="43"/>
      <c r="T197" s="43"/>
      <c r="U197" s="43"/>
      <c r="V197" s="43"/>
      <c r="W197" s="43"/>
      <c r="X197" s="43"/>
      <c r="Y197" s="43"/>
      <c r="Z197" s="43"/>
      <c r="AA197" s="43"/>
    </row>
    <row r="198" spans="2:30" ht="18" customHeight="1" x14ac:dyDescent="0.15">
      <c r="B198" s="743"/>
      <c r="C198" s="744"/>
      <c r="D198" s="740"/>
      <c r="E198" s="49" t="s">
        <v>934</v>
      </c>
      <c r="F198" s="556"/>
      <c r="G198" s="564">
        <v>17</v>
      </c>
      <c r="H198" s="43"/>
      <c r="I198" s="43"/>
      <c r="J198" s="43"/>
      <c r="K198" s="43"/>
      <c r="L198" s="43"/>
      <c r="M198" s="43"/>
      <c r="N198" s="43"/>
      <c r="O198" s="43"/>
      <c r="P198" s="43"/>
      <c r="Q198" s="43"/>
      <c r="R198" s="43"/>
      <c r="S198" s="43"/>
      <c r="T198" s="43"/>
      <c r="U198" s="43"/>
      <c r="V198" s="43"/>
      <c r="W198" s="43"/>
      <c r="X198" s="43"/>
      <c r="Y198" s="43"/>
      <c r="Z198" s="43"/>
      <c r="AA198" s="43"/>
    </row>
    <row r="199" spans="2:30" s="123" customFormat="1" ht="18" customHeight="1" x14ac:dyDescent="0.4">
      <c r="B199" s="713" t="s">
        <v>284</v>
      </c>
      <c r="C199" s="713"/>
      <c r="D199" s="713"/>
      <c r="E199" s="713"/>
      <c r="F199" s="713"/>
      <c r="G199" s="713"/>
      <c r="H199" s="145">
        <f t="shared" ref="H199:AA199" si="4">+SUM(H143:H198)</f>
        <v>0</v>
      </c>
      <c r="I199" s="145">
        <f t="shared" si="4"/>
        <v>0</v>
      </c>
      <c r="J199" s="145">
        <f t="shared" si="4"/>
        <v>0</v>
      </c>
      <c r="K199" s="145">
        <f t="shared" si="4"/>
        <v>0</v>
      </c>
      <c r="L199" s="145">
        <f t="shared" si="4"/>
        <v>0</v>
      </c>
      <c r="M199" s="145">
        <f t="shared" si="4"/>
        <v>0</v>
      </c>
      <c r="N199" s="145">
        <f t="shared" si="4"/>
        <v>0</v>
      </c>
      <c r="O199" s="145">
        <f t="shared" si="4"/>
        <v>0</v>
      </c>
      <c r="P199" s="145">
        <f t="shared" si="4"/>
        <v>0</v>
      </c>
      <c r="Q199" s="145">
        <f t="shared" si="4"/>
        <v>0</v>
      </c>
      <c r="R199" s="145">
        <f t="shared" si="4"/>
        <v>0</v>
      </c>
      <c r="S199" s="145">
        <f t="shared" si="4"/>
        <v>0</v>
      </c>
      <c r="T199" s="145">
        <f t="shared" si="4"/>
        <v>0</v>
      </c>
      <c r="U199" s="145">
        <f t="shared" si="4"/>
        <v>0</v>
      </c>
      <c r="V199" s="145">
        <f t="shared" si="4"/>
        <v>0</v>
      </c>
      <c r="W199" s="145">
        <f t="shared" si="4"/>
        <v>0</v>
      </c>
      <c r="X199" s="145">
        <f t="shared" si="4"/>
        <v>0</v>
      </c>
      <c r="Y199" s="145">
        <f t="shared" si="4"/>
        <v>0</v>
      </c>
      <c r="Z199" s="145">
        <f t="shared" si="4"/>
        <v>0</v>
      </c>
      <c r="AA199" s="145">
        <f t="shared" si="4"/>
        <v>0</v>
      </c>
      <c r="AB199" s="107"/>
      <c r="AC199" s="107"/>
      <c r="AD199" s="107"/>
    </row>
    <row r="200" spans="2:30" s="40" customFormat="1" ht="18" customHeight="1" x14ac:dyDescent="0.4">
      <c r="B200" s="735" t="s">
        <v>665</v>
      </c>
      <c r="C200" s="735"/>
      <c r="D200" s="735"/>
      <c r="E200" s="735"/>
      <c r="F200" s="735"/>
      <c r="G200" s="735"/>
      <c r="H200" s="134">
        <f>+SUM(H24,H52,H66,H142,H199)</f>
        <v>0</v>
      </c>
      <c r="I200" s="134">
        <f t="shared" ref="I200:AA200" si="5">+SUM(I24,I52,I66,I142,I199)</f>
        <v>0</v>
      </c>
      <c r="J200" s="134">
        <f t="shared" si="5"/>
        <v>0</v>
      </c>
      <c r="K200" s="134">
        <f t="shared" si="5"/>
        <v>0</v>
      </c>
      <c r="L200" s="134">
        <f t="shared" si="5"/>
        <v>0</v>
      </c>
      <c r="M200" s="134">
        <f t="shared" si="5"/>
        <v>0</v>
      </c>
      <c r="N200" s="134">
        <f t="shared" si="5"/>
        <v>0</v>
      </c>
      <c r="O200" s="134">
        <f t="shared" si="5"/>
        <v>0</v>
      </c>
      <c r="P200" s="134">
        <f t="shared" si="5"/>
        <v>0</v>
      </c>
      <c r="Q200" s="134">
        <f t="shared" si="5"/>
        <v>0</v>
      </c>
      <c r="R200" s="134">
        <f t="shared" si="5"/>
        <v>0</v>
      </c>
      <c r="S200" s="134">
        <f t="shared" si="5"/>
        <v>0</v>
      </c>
      <c r="T200" s="134">
        <f t="shared" si="5"/>
        <v>0</v>
      </c>
      <c r="U200" s="134">
        <f t="shared" si="5"/>
        <v>0</v>
      </c>
      <c r="V200" s="134">
        <f t="shared" si="5"/>
        <v>0</v>
      </c>
      <c r="W200" s="134">
        <f t="shared" si="5"/>
        <v>0</v>
      </c>
      <c r="X200" s="134">
        <f t="shared" si="5"/>
        <v>0</v>
      </c>
      <c r="Y200" s="134">
        <f t="shared" si="5"/>
        <v>0</v>
      </c>
      <c r="Z200" s="134">
        <f t="shared" si="5"/>
        <v>0</v>
      </c>
      <c r="AA200" s="134">
        <f t="shared" si="5"/>
        <v>0</v>
      </c>
    </row>
    <row r="201" spans="2:30" ht="18" customHeight="1" x14ac:dyDescent="0.4">
      <c r="F201" s="7"/>
    </row>
    <row r="202" spans="2:30" ht="18" customHeight="1" x14ac:dyDescent="0.4">
      <c r="B202" s="39" t="s">
        <v>785</v>
      </c>
      <c r="F202" s="7"/>
    </row>
    <row r="203" spans="2:30" ht="18" customHeight="1" x14ac:dyDescent="0.4">
      <c r="B203" s="101" t="s">
        <v>784</v>
      </c>
      <c r="C203" s="15"/>
      <c r="D203" s="15"/>
      <c r="E203" s="7"/>
      <c r="F203" s="7"/>
    </row>
    <row r="204" spans="2:30" ht="18" customHeight="1" x14ac:dyDescent="0.4">
      <c r="B204" s="586" t="s">
        <v>917</v>
      </c>
      <c r="C204" s="4"/>
    </row>
    <row r="205" spans="2:30" ht="18" customHeight="1" x14ac:dyDescent="0.4">
      <c r="B205" s="111" t="s">
        <v>635</v>
      </c>
      <c r="C205" s="93"/>
      <c r="D205" s="93"/>
      <c r="E205" s="93"/>
      <c r="F205" s="93"/>
      <c r="G205" s="15"/>
      <c r="H205" s="15"/>
      <c r="I205" s="15"/>
      <c r="J205" s="15"/>
      <c r="K205" s="15"/>
      <c r="L205" s="15"/>
      <c r="M205" s="15"/>
      <c r="N205" s="15"/>
      <c r="O205" s="15"/>
      <c r="P205" s="15"/>
      <c r="Q205" s="15"/>
      <c r="R205" s="15"/>
      <c r="S205" s="15"/>
    </row>
    <row r="206" spans="2:30" ht="18" customHeight="1" x14ac:dyDescent="0.4">
      <c r="F206" s="7"/>
    </row>
    <row r="207" spans="2:30" ht="18" customHeight="1" x14ac:dyDescent="0.4">
      <c r="F207" s="7"/>
    </row>
    <row r="208" spans="2:30" ht="18" customHeight="1" x14ac:dyDescent="0.4">
      <c r="F208" s="7"/>
    </row>
    <row r="209" spans="2:6" ht="18" customHeight="1" x14ac:dyDescent="0.4">
      <c r="F209" s="7"/>
    </row>
    <row r="210" spans="2:6" ht="18" customHeight="1" x14ac:dyDescent="0.4">
      <c r="B210" s="4"/>
      <c r="C210" s="4"/>
      <c r="F210" s="7"/>
    </row>
    <row r="211" spans="2:6" ht="18" customHeight="1" x14ac:dyDescent="0.4">
      <c r="B211" s="4"/>
      <c r="C211" s="4"/>
      <c r="F211" s="7"/>
    </row>
    <row r="212" spans="2:6" ht="18" customHeight="1" x14ac:dyDescent="0.4">
      <c r="B212" s="4"/>
      <c r="C212" s="4"/>
      <c r="F212" s="7"/>
    </row>
    <row r="213" spans="2:6" ht="18" customHeight="1" x14ac:dyDescent="0.4">
      <c r="B213" s="4"/>
      <c r="C213" s="4"/>
      <c r="F213" s="7"/>
    </row>
    <row r="214" spans="2:6" ht="18" customHeight="1" x14ac:dyDescent="0.4">
      <c r="B214" s="4"/>
      <c r="C214" s="4"/>
      <c r="F214" s="7"/>
    </row>
    <row r="215" spans="2:6" ht="18" customHeight="1" x14ac:dyDescent="0.4">
      <c r="B215" s="4"/>
      <c r="C215" s="4"/>
      <c r="F215" s="7"/>
    </row>
    <row r="216" spans="2:6" ht="18" customHeight="1" x14ac:dyDescent="0.4">
      <c r="B216" s="4"/>
      <c r="C216" s="4"/>
      <c r="F216" s="7"/>
    </row>
    <row r="217" spans="2:6" ht="18" customHeight="1" x14ac:dyDescent="0.4">
      <c r="B217" s="4"/>
      <c r="C217" s="4"/>
      <c r="F217" s="7"/>
    </row>
    <row r="218" spans="2:6" ht="18" customHeight="1" x14ac:dyDescent="0.4">
      <c r="B218" s="4"/>
      <c r="C218" s="4"/>
      <c r="F218" s="7"/>
    </row>
    <row r="219" spans="2:6" ht="18" customHeight="1" x14ac:dyDescent="0.4">
      <c r="B219" s="4"/>
      <c r="C219" s="4"/>
      <c r="F219" s="7"/>
    </row>
    <row r="220" spans="2:6" ht="18" customHeight="1" x14ac:dyDescent="0.4">
      <c r="B220" s="4"/>
      <c r="C220" s="4"/>
      <c r="F220" s="7"/>
    </row>
    <row r="221" spans="2:6" ht="18" customHeight="1" x14ac:dyDescent="0.4">
      <c r="B221" s="4"/>
      <c r="C221" s="4"/>
      <c r="F221" s="7"/>
    </row>
    <row r="222" spans="2:6" ht="18" customHeight="1" x14ac:dyDescent="0.4">
      <c r="B222" s="4"/>
      <c r="C222" s="4"/>
      <c r="F222" s="7"/>
    </row>
    <row r="223" spans="2:6" ht="18" customHeight="1" x14ac:dyDescent="0.4">
      <c r="B223" s="4"/>
      <c r="C223" s="4"/>
      <c r="F223" s="7"/>
    </row>
    <row r="224" spans="2:6" ht="18" customHeight="1" x14ac:dyDescent="0.4">
      <c r="B224" s="4"/>
      <c r="C224" s="4"/>
      <c r="F224" s="7"/>
    </row>
    <row r="225" spans="2:6" ht="18" customHeight="1" x14ac:dyDescent="0.4">
      <c r="B225" s="4"/>
      <c r="C225" s="4"/>
      <c r="F225" s="7"/>
    </row>
    <row r="226" spans="2:6" ht="18" customHeight="1" x14ac:dyDescent="0.4">
      <c r="B226" s="4"/>
      <c r="C226" s="4"/>
      <c r="F226" s="7"/>
    </row>
    <row r="227" spans="2:6" ht="18" customHeight="1" x14ac:dyDescent="0.4">
      <c r="B227" s="4"/>
      <c r="C227" s="4"/>
      <c r="F227" s="7"/>
    </row>
    <row r="228" spans="2:6" ht="18" customHeight="1" x14ac:dyDescent="0.4">
      <c r="B228" s="4"/>
      <c r="C228" s="4"/>
      <c r="F228" s="7"/>
    </row>
    <row r="229" spans="2:6" ht="18" customHeight="1" x14ac:dyDescent="0.4">
      <c r="B229" s="4"/>
      <c r="C229" s="4"/>
      <c r="F229" s="7"/>
    </row>
    <row r="230" spans="2:6" ht="18" customHeight="1" x14ac:dyDescent="0.4">
      <c r="B230" s="4"/>
      <c r="C230" s="4"/>
      <c r="F230" s="7"/>
    </row>
    <row r="231" spans="2:6" ht="18" customHeight="1" x14ac:dyDescent="0.4">
      <c r="B231" s="4"/>
      <c r="C231" s="4"/>
      <c r="F231" s="7"/>
    </row>
    <row r="232" spans="2:6" ht="18" customHeight="1" x14ac:dyDescent="0.4">
      <c r="B232" s="4"/>
      <c r="C232" s="4"/>
      <c r="F232" s="7"/>
    </row>
    <row r="233" spans="2:6" ht="18" customHeight="1" x14ac:dyDescent="0.4">
      <c r="B233" s="4"/>
      <c r="C233" s="4"/>
      <c r="F233" s="7"/>
    </row>
    <row r="234" spans="2:6" ht="18" customHeight="1" x14ac:dyDescent="0.4">
      <c r="B234" s="4"/>
      <c r="C234" s="4"/>
      <c r="F234" s="7"/>
    </row>
    <row r="235" spans="2:6" ht="18" customHeight="1" x14ac:dyDescent="0.4">
      <c r="B235" s="4"/>
      <c r="C235" s="4"/>
      <c r="F235" s="7"/>
    </row>
    <row r="236" spans="2:6" ht="18" customHeight="1" x14ac:dyDescent="0.4">
      <c r="B236" s="4"/>
      <c r="C236" s="4"/>
      <c r="F236" s="7"/>
    </row>
    <row r="237" spans="2:6" ht="18" customHeight="1" x14ac:dyDescent="0.4">
      <c r="B237" s="4"/>
      <c r="C237" s="4"/>
      <c r="F237" s="7"/>
    </row>
    <row r="238" spans="2:6" ht="18" customHeight="1" x14ac:dyDescent="0.4">
      <c r="B238" s="4"/>
      <c r="C238" s="4"/>
      <c r="F238" s="7"/>
    </row>
    <row r="239" spans="2:6" ht="18" customHeight="1" x14ac:dyDescent="0.4">
      <c r="B239" s="4"/>
      <c r="C239" s="4"/>
      <c r="F239" s="7"/>
    </row>
    <row r="240" spans="2:6" ht="18" customHeight="1" x14ac:dyDescent="0.4">
      <c r="B240" s="4"/>
      <c r="C240" s="4"/>
      <c r="F240" s="7"/>
    </row>
    <row r="241" spans="2:7" ht="18" customHeight="1" x14ac:dyDescent="0.4">
      <c r="B241" s="4"/>
      <c r="C241" s="4"/>
      <c r="F241" s="7"/>
    </row>
    <row r="242" spans="2:7" ht="18" customHeight="1" x14ac:dyDescent="0.4">
      <c r="B242" s="4"/>
      <c r="C242" s="4"/>
      <c r="F242" s="7"/>
    </row>
    <row r="243" spans="2:7" ht="18" customHeight="1" x14ac:dyDescent="0.4">
      <c r="B243" s="4"/>
      <c r="C243" s="4"/>
      <c r="F243" s="7"/>
    </row>
    <row r="244" spans="2:7" ht="18" customHeight="1" x14ac:dyDescent="0.4">
      <c r="B244" s="4"/>
      <c r="C244" s="4"/>
      <c r="F244" s="7"/>
    </row>
    <row r="245" spans="2:7" ht="18" customHeight="1" x14ac:dyDescent="0.4">
      <c r="B245" s="4"/>
      <c r="C245" s="4"/>
      <c r="F245" s="7"/>
    </row>
    <row r="246" spans="2:7" ht="18" customHeight="1" x14ac:dyDescent="0.4">
      <c r="B246" s="4"/>
      <c r="C246" s="4"/>
      <c r="F246" s="7"/>
    </row>
    <row r="247" spans="2:7" ht="18" customHeight="1" x14ac:dyDescent="0.4">
      <c r="B247" s="4"/>
      <c r="C247" s="4"/>
      <c r="F247" s="7"/>
    </row>
    <row r="248" spans="2:7" ht="18" customHeight="1" x14ac:dyDescent="0.4">
      <c r="B248" s="4"/>
      <c r="C248" s="4"/>
      <c r="F248" s="7"/>
    </row>
    <row r="249" spans="2:7" ht="18" customHeight="1" x14ac:dyDescent="0.4">
      <c r="B249" s="4"/>
      <c r="C249" s="4"/>
      <c r="F249" s="7"/>
      <c r="G249" s="8"/>
    </row>
    <row r="250" spans="2:7" ht="18" customHeight="1" x14ac:dyDescent="0.4">
      <c r="B250" s="4"/>
      <c r="C250" s="4"/>
      <c r="F250" s="7"/>
      <c r="G250" s="8"/>
    </row>
    <row r="251" spans="2:7" ht="18" customHeight="1" x14ac:dyDescent="0.4">
      <c r="B251" s="4"/>
      <c r="C251" s="4"/>
      <c r="F251" s="7"/>
      <c r="G251" s="8"/>
    </row>
    <row r="252" spans="2:7" ht="18" customHeight="1" x14ac:dyDescent="0.4">
      <c r="B252" s="4"/>
      <c r="C252" s="4"/>
      <c r="F252" s="7"/>
      <c r="G252" s="8"/>
    </row>
    <row r="253" spans="2:7" ht="18" customHeight="1" x14ac:dyDescent="0.4">
      <c r="B253" s="4"/>
      <c r="C253" s="4"/>
      <c r="F253" s="7"/>
    </row>
    <row r="254" spans="2:7" ht="18" customHeight="1" x14ac:dyDescent="0.4">
      <c r="B254" s="4"/>
      <c r="C254" s="4"/>
      <c r="F254" s="7"/>
    </row>
    <row r="255" spans="2:7" ht="18" customHeight="1" x14ac:dyDescent="0.4">
      <c r="B255" s="4"/>
      <c r="C255" s="4"/>
      <c r="F255" s="7"/>
    </row>
    <row r="256" spans="2:7" ht="18" customHeight="1" x14ac:dyDescent="0.4">
      <c r="B256" s="4"/>
      <c r="C256" s="4"/>
      <c r="F256" s="7"/>
    </row>
    <row r="257" spans="2:6" ht="18" customHeight="1" x14ac:dyDescent="0.4">
      <c r="B257" s="4"/>
      <c r="C257" s="4"/>
      <c r="F257" s="7"/>
    </row>
    <row r="258" spans="2:6" ht="18" customHeight="1" x14ac:dyDescent="0.4">
      <c r="B258" s="4"/>
      <c r="C258" s="4"/>
      <c r="F258" s="7"/>
    </row>
    <row r="259" spans="2:6" ht="18" customHeight="1" x14ac:dyDescent="0.4">
      <c r="B259" s="4"/>
      <c r="C259" s="4"/>
      <c r="F259" s="7"/>
    </row>
    <row r="260" spans="2:6" ht="18" customHeight="1" x14ac:dyDescent="0.4">
      <c r="B260" s="4"/>
      <c r="C260" s="4"/>
      <c r="F260" s="7"/>
    </row>
    <row r="261" spans="2:6" ht="18" customHeight="1" x14ac:dyDescent="0.4">
      <c r="B261" s="4"/>
      <c r="C261" s="4"/>
      <c r="F261" s="7"/>
    </row>
    <row r="262" spans="2:6" ht="18" customHeight="1" x14ac:dyDescent="0.4">
      <c r="B262" s="4"/>
      <c r="C262" s="4"/>
      <c r="F262" s="7"/>
    </row>
    <row r="263" spans="2:6" ht="18" customHeight="1" x14ac:dyDescent="0.4">
      <c r="B263" s="4"/>
      <c r="C263" s="4"/>
      <c r="F263" s="7"/>
    </row>
    <row r="264" spans="2:6" ht="18" customHeight="1" x14ac:dyDescent="0.4">
      <c r="B264" s="4"/>
      <c r="C264" s="4"/>
      <c r="F264" s="7"/>
    </row>
    <row r="265" spans="2:6" ht="18" customHeight="1" x14ac:dyDescent="0.4">
      <c r="B265" s="4"/>
      <c r="C265" s="4"/>
      <c r="F265" s="7"/>
    </row>
    <row r="266" spans="2:6" ht="18" customHeight="1" x14ac:dyDescent="0.4">
      <c r="B266" s="4"/>
      <c r="C266" s="4"/>
      <c r="F266" s="7"/>
    </row>
    <row r="267" spans="2:6" ht="18" customHeight="1" x14ac:dyDescent="0.4">
      <c r="B267" s="4"/>
      <c r="C267" s="4"/>
      <c r="F267" s="7"/>
    </row>
    <row r="268" spans="2:6" ht="18" customHeight="1" x14ac:dyDescent="0.4">
      <c r="B268" s="4"/>
      <c r="C268" s="4"/>
      <c r="F268" s="7"/>
    </row>
    <row r="269" spans="2:6" ht="18" customHeight="1" x14ac:dyDescent="0.4">
      <c r="B269" s="4"/>
      <c r="C269" s="4"/>
      <c r="F269" s="7"/>
    </row>
    <row r="270" spans="2:6" ht="18" customHeight="1" x14ac:dyDescent="0.4">
      <c r="B270" s="4"/>
      <c r="C270" s="4"/>
      <c r="F270" s="7"/>
    </row>
    <row r="271" spans="2:6" ht="18" customHeight="1" x14ac:dyDescent="0.4">
      <c r="B271" s="4"/>
      <c r="C271" s="4"/>
      <c r="F271" s="7"/>
    </row>
    <row r="272" spans="2:6" ht="18" customHeight="1" x14ac:dyDescent="0.4">
      <c r="B272" s="4"/>
      <c r="C272" s="4"/>
      <c r="F272" s="7"/>
    </row>
    <row r="273" spans="2:6" ht="18" customHeight="1" x14ac:dyDescent="0.4">
      <c r="B273" s="4"/>
      <c r="C273" s="4"/>
      <c r="F273" s="7"/>
    </row>
    <row r="274" spans="2:6" ht="18" customHeight="1" x14ac:dyDescent="0.4">
      <c r="B274" s="4"/>
      <c r="C274" s="4"/>
      <c r="F274" s="7"/>
    </row>
    <row r="275" spans="2:6" ht="18" customHeight="1" x14ac:dyDescent="0.4">
      <c r="B275" s="4"/>
      <c r="C275" s="4"/>
      <c r="F275" s="7"/>
    </row>
    <row r="276" spans="2:6" ht="18" customHeight="1" x14ac:dyDescent="0.4">
      <c r="B276" s="4"/>
      <c r="C276" s="4"/>
      <c r="F276" s="7"/>
    </row>
    <row r="277" spans="2:6" ht="18" customHeight="1" x14ac:dyDescent="0.4">
      <c r="B277" s="4"/>
      <c r="C277" s="4"/>
      <c r="F277" s="7"/>
    </row>
    <row r="278" spans="2:6" ht="18" customHeight="1" x14ac:dyDescent="0.4">
      <c r="B278" s="4"/>
      <c r="C278" s="4"/>
      <c r="F278" s="7"/>
    </row>
    <row r="279" spans="2:6" ht="18" customHeight="1" x14ac:dyDescent="0.4">
      <c r="B279" s="4"/>
      <c r="C279" s="4"/>
      <c r="F279" s="7"/>
    </row>
    <row r="280" spans="2:6" ht="18" customHeight="1" x14ac:dyDescent="0.4">
      <c r="B280" s="4"/>
      <c r="C280" s="4"/>
      <c r="F280" s="7"/>
    </row>
    <row r="281" spans="2:6" ht="18" customHeight="1" x14ac:dyDescent="0.4">
      <c r="B281" s="4"/>
      <c r="C281" s="4"/>
      <c r="F281" s="7"/>
    </row>
    <row r="282" spans="2:6" ht="18" customHeight="1" x14ac:dyDescent="0.4">
      <c r="B282" s="4"/>
      <c r="C282" s="4"/>
      <c r="F282" s="7"/>
    </row>
    <row r="283" spans="2:6" ht="18" customHeight="1" x14ac:dyDescent="0.4">
      <c r="B283" s="4"/>
      <c r="C283" s="4"/>
      <c r="F283" s="7"/>
    </row>
    <row r="284" spans="2:6" ht="18" customHeight="1" x14ac:dyDescent="0.4">
      <c r="B284" s="4"/>
      <c r="C284" s="4"/>
      <c r="F284" s="7"/>
    </row>
    <row r="285" spans="2:6" ht="18" customHeight="1" x14ac:dyDescent="0.4">
      <c r="B285" s="4"/>
      <c r="C285" s="4"/>
      <c r="F285" s="7"/>
    </row>
    <row r="286" spans="2:6" ht="18" customHeight="1" x14ac:dyDescent="0.4">
      <c r="B286" s="4"/>
      <c r="C286" s="4"/>
      <c r="F286" s="7"/>
    </row>
    <row r="287" spans="2:6" ht="18" customHeight="1" x14ac:dyDescent="0.4">
      <c r="B287" s="4"/>
      <c r="C287" s="4"/>
      <c r="F287" s="7"/>
    </row>
    <row r="288" spans="2:6" ht="18" customHeight="1" x14ac:dyDescent="0.4">
      <c r="B288" s="4"/>
      <c r="C288" s="4"/>
      <c r="F288" s="7"/>
    </row>
    <row r="289" spans="2:6" ht="18" customHeight="1" x14ac:dyDescent="0.4">
      <c r="B289" s="4"/>
      <c r="C289" s="4"/>
      <c r="F289" s="7"/>
    </row>
    <row r="290" spans="2:6" ht="18" customHeight="1" x14ac:dyDescent="0.4">
      <c r="B290" s="4"/>
      <c r="C290" s="4"/>
      <c r="F290" s="7"/>
    </row>
    <row r="291" spans="2:6" ht="18" customHeight="1" x14ac:dyDescent="0.4">
      <c r="B291" s="4"/>
      <c r="C291" s="4"/>
      <c r="F291" s="7"/>
    </row>
    <row r="292" spans="2:6" ht="18" customHeight="1" x14ac:dyDescent="0.4">
      <c r="B292" s="4"/>
      <c r="C292" s="4"/>
      <c r="F292" s="7"/>
    </row>
    <row r="293" spans="2:6" ht="18" customHeight="1" x14ac:dyDescent="0.4">
      <c r="B293" s="4"/>
      <c r="C293" s="4"/>
      <c r="F293" s="7"/>
    </row>
    <row r="294" spans="2:6" ht="18" customHeight="1" x14ac:dyDescent="0.4">
      <c r="B294" s="4"/>
      <c r="C294" s="4"/>
      <c r="F294" s="7"/>
    </row>
    <row r="295" spans="2:6" ht="18" customHeight="1" x14ac:dyDescent="0.4">
      <c r="B295" s="4"/>
      <c r="C295" s="4"/>
      <c r="F295" s="7"/>
    </row>
    <row r="296" spans="2:6" ht="18" customHeight="1" x14ac:dyDescent="0.4">
      <c r="B296" s="4"/>
      <c r="C296" s="4"/>
      <c r="F296" s="7"/>
    </row>
    <row r="297" spans="2:6" ht="18" customHeight="1" x14ac:dyDescent="0.4">
      <c r="B297" s="4"/>
      <c r="C297" s="4"/>
      <c r="F297" s="7"/>
    </row>
    <row r="298" spans="2:6" ht="18" customHeight="1" x14ac:dyDescent="0.4">
      <c r="B298" s="4"/>
      <c r="C298" s="4"/>
      <c r="F298" s="7"/>
    </row>
    <row r="299" spans="2:6" ht="18" customHeight="1" x14ac:dyDescent="0.4">
      <c r="B299" s="4"/>
      <c r="C299" s="4"/>
      <c r="F299" s="7"/>
    </row>
    <row r="300" spans="2:6" ht="18" customHeight="1" x14ac:dyDescent="0.4">
      <c r="B300" s="4"/>
      <c r="C300" s="4"/>
      <c r="F300" s="7"/>
    </row>
    <row r="301" spans="2:6" ht="18" customHeight="1" x14ac:dyDescent="0.4">
      <c r="B301" s="4"/>
      <c r="C301" s="4"/>
      <c r="F301" s="7"/>
    </row>
    <row r="302" spans="2:6" ht="18" customHeight="1" x14ac:dyDescent="0.4">
      <c r="B302" s="4"/>
      <c r="C302" s="4"/>
      <c r="F302" s="7"/>
    </row>
    <row r="303" spans="2:6" ht="18" customHeight="1" x14ac:dyDescent="0.4">
      <c r="B303" s="4"/>
      <c r="C303" s="4"/>
      <c r="F303" s="7"/>
    </row>
    <row r="304" spans="2:6" ht="18" customHeight="1" x14ac:dyDescent="0.4">
      <c r="B304" s="4"/>
      <c r="C304" s="4"/>
      <c r="F304" s="7"/>
    </row>
    <row r="305" spans="2:6" ht="18" customHeight="1" x14ac:dyDescent="0.4">
      <c r="B305" s="4"/>
      <c r="C305" s="4"/>
      <c r="F305" s="7"/>
    </row>
    <row r="306" spans="2:6" ht="18" customHeight="1" x14ac:dyDescent="0.4">
      <c r="B306" s="4"/>
      <c r="C306" s="4"/>
      <c r="F306" s="7"/>
    </row>
    <row r="307" spans="2:6" ht="18" customHeight="1" x14ac:dyDescent="0.4">
      <c r="B307" s="4"/>
      <c r="C307" s="4"/>
      <c r="F307" s="7"/>
    </row>
    <row r="308" spans="2:6" ht="18" customHeight="1" x14ac:dyDescent="0.4">
      <c r="B308" s="4"/>
      <c r="C308" s="4"/>
      <c r="F308" s="7"/>
    </row>
    <row r="309" spans="2:6" ht="18" customHeight="1" x14ac:dyDescent="0.4">
      <c r="B309" s="4"/>
      <c r="C309" s="4"/>
      <c r="F309" s="7"/>
    </row>
    <row r="310" spans="2:6" ht="18" customHeight="1" x14ac:dyDescent="0.4">
      <c r="B310" s="4"/>
      <c r="C310" s="4"/>
      <c r="F310" s="7"/>
    </row>
    <row r="311" spans="2:6" ht="18" customHeight="1" x14ac:dyDescent="0.4">
      <c r="B311" s="4"/>
      <c r="C311" s="4"/>
      <c r="F311" s="7"/>
    </row>
    <row r="312" spans="2:6" ht="18" customHeight="1" x14ac:dyDescent="0.4">
      <c r="B312" s="4"/>
      <c r="C312" s="4"/>
      <c r="F312" s="7"/>
    </row>
    <row r="313" spans="2:6" ht="18" customHeight="1" x14ac:dyDescent="0.4">
      <c r="B313" s="4"/>
      <c r="C313" s="4"/>
      <c r="F313" s="7"/>
    </row>
    <row r="314" spans="2:6" ht="18" customHeight="1" x14ac:dyDescent="0.4">
      <c r="B314" s="4"/>
      <c r="C314" s="4"/>
      <c r="F314" s="7"/>
    </row>
    <row r="315" spans="2:6" ht="18" customHeight="1" x14ac:dyDescent="0.4">
      <c r="B315" s="4"/>
      <c r="C315" s="4"/>
      <c r="F315" s="7"/>
    </row>
    <row r="316" spans="2:6" ht="18" customHeight="1" x14ac:dyDescent="0.4">
      <c r="B316" s="4"/>
      <c r="C316" s="4"/>
      <c r="F316" s="7"/>
    </row>
    <row r="317" spans="2:6" ht="18" customHeight="1" x14ac:dyDescent="0.4">
      <c r="B317" s="4"/>
      <c r="C317" s="4"/>
      <c r="F317" s="7"/>
    </row>
    <row r="318" spans="2:6" ht="18" customHeight="1" x14ac:dyDescent="0.4">
      <c r="B318" s="4"/>
      <c r="C318" s="4"/>
      <c r="F318" s="7"/>
    </row>
    <row r="319" spans="2:6" ht="18" customHeight="1" x14ac:dyDescent="0.4">
      <c r="B319" s="4"/>
      <c r="C319" s="4"/>
      <c r="F319" s="7"/>
    </row>
    <row r="320" spans="2:6" ht="18" customHeight="1" x14ac:dyDescent="0.4">
      <c r="B320" s="4"/>
      <c r="C320" s="4"/>
      <c r="F320" s="7"/>
    </row>
    <row r="321" spans="2:6" ht="18" customHeight="1" x14ac:dyDescent="0.4">
      <c r="B321" s="4"/>
      <c r="C321" s="4"/>
      <c r="F321" s="7"/>
    </row>
    <row r="322" spans="2:6" ht="18" customHeight="1" x14ac:dyDescent="0.4">
      <c r="B322" s="4"/>
      <c r="C322" s="4"/>
      <c r="F322" s="7"/>
    </row>
    <row r="323" spans="2:6" ht="18" customHeight="1" x14ac:dyDescent="0.4">
      <c r="B323" s="4"/>
      <c r="C323" s="4"/>
      <c r="F323" s="7"/>
    </row>
    <row r="324" spans="2:6" ht="18" customHeight="1" x14ac:dyDescent="0.4">
      <c r="B324" s="4"/>
      <c r="C324" s="4"/>
      <c r="F324" s="7"/>
    </row>
    <row r="325" spans="2:6" ht="18" customHeight="1" x14ac:dyDescent="0.4">
      <c r="B325" s="4"/>
      <c r="C325" s="4"/>
      <c r="F325" s="7"/>
    </row>
    <row r="326" spans="2:6" ht="18" customHeight="1" x14ac:dyDescent="0.4">
      <c r="B326" s="4"/>
      <c r="C326" s="4"/>
      <c r="F326" s="7"/>
    </row>
    <row r="327" spans="2:6" ht="18" customHeight="1" x14ac:dyDescent="0.4">
      <c r="B327" s="4"/>
      <c r="C327" s="4"/>
      <c r="F327" s="7"/>
    </row>
    <row r="328" spans="2:6" ht="18" customHeight="1" x14ac:dyDescent="0.4">
      <c r="B328" s="4"/>
      <c r="C328" s="4"/>
      <c r="F328" s="7"/>
    </row>
  </sheetData>
  <mergeCells count="70">
    <mergeCell ref="B199:G199"/>
    <mergeCell ref="B200:G200"/>
    <mergeCell ref="B25:B51"/>
    <mergeCell ref="E166:E176"/>
    <mergeCell ref="D177:D178"/>
    <mergeCell ref="D179:D191"/>
    <mergeCell ref="E179:E191"/>
    <mergeCell ref="D192:D198"/>
    <mergeCell ref="E192:E193"/>
    <mergeCell ref="D138:D141"/>
    <mergeCell ref="B142:G142"/>
    <mergeCell ref="B143:B198"/>
    <mergeCell ref="C143:C198"/>
    <mergeCell ref="D143:D161"/>
    <mergeCell ref="E143:E152"/>
    <mergeCell ref="E153:E154"/>
    <mergeCell ref="D162:D176"/>
    <mergeCell ref="E162:E165"/>
    <mergeCell ref="D118:D121"/>
    <mergeCell ref="E118:E121"/>
    <mergeCell ref="D122:D137"/>
    <mergeCell ref="E122:E133"/>
    <mergeCell ref="E134:E135"/>
    <mergeCell ref="E136:E137"/>
    <mergeCell ref="E155:E161"/>
    <mergeCell ref="B66:G66"/>
    <mergeCell ref="B67:B141"/>
    <mergeCell ref="C67:C141"/>
    <mergeCell ref="D67:D70"/>
    <mergeCell ref="E67:E69"/>
    <mergeCell ref="D71:D117"/>
    <mergeCell ref="E71:E78"/>
    <mergeCell ref="E79:E86"/>
    <mergeCell ref="E87:E96"/>
    <mergeCell ref="E97:E117"/>
    <mergeCell ref="E138:E141"/>
    <mergeCell ref="B52:G52"/>
    <mergeCell ref="B53:B65"/>
    <mergeCell ref="C53:C65"/>
    <mergeCell ref="D54:D65"/>
    <mergeCell ref="E54:E57"/>
    <mergeCell ref="E58:E65"/>
    <mergeCell ref="E22:E23"/>
    <mergeCell ref="B24:G24"/>
    <mergeCell ref="C25:C51"/>
    <mergeCell ref="D25:D26"/>
    <mergeCell ref="D27:D29"/>
    <mergeCell ref="D31:D43"/>
    <mergeCell ref="E31:E32"/>
    <mergeCell ref="E33:E35"/>
    <mergeCell ref="E38:E40"/>
    <mergeCell ref="E42:E43"/>
    <mergeCell ref="D44:D51"/>
    <mergeCell ref="E44:E51"/>
    <mergeCell ref="D11:D12"/>
    <mergeCell ref="G5:G7"/>
    <mergeCell ref="H5:AA5"/>
    <mergeCell ref="B8:B23"/>
    <mergeCell ref="C8:C23"/>
    <mergeCell ref="D8:D10"/>
    <mergeCell ref="D13:D19"/>
    <mergeCell ref="E15:E16"/>
    <mergeCell ref="E18:E19"/>
    <mergeCell ref="D20:D23"/>
    <mergeCell ref="E20:E21"/>
    <mergeCell ref="B5:B7"/>
    <mergeCell ref="C5:C7"/>
    <mergeCell ref="D5:D7"/>
    <mergeCell ref="E5:E7"/>
    <mergeCell ref="F5:F7"/>
  </mergeCells>
  <phoneticPr fontId="2"/>
  <pageMargins left="0.7" right="0.7" top="0.75" bottom="0.75" header="0.3" footer="0.3"/>
  <rowBreaks count="2" manualBreakCount="2">
    <brk id="66" max="26" man="1"/>
    <brk id="142" max="2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L58"/>
  <sheetViews>
    <sheetView view="pageBreakPreview" zoomScale="85" zoomScaleNormal="100" zoomScaleSheetLayoutView="85" workbookViewId="0"/>
  </sheetViews>
  <sheetFormatPr defaultColWidth="9" defaultRowHeight="14.25" customHeight="1" x14ac:dyDescent="0.4"/>
  <cols>
    <col min="1" max="2" width="3" style="4" customWidth="1"/>
    <col min="3" max="11" width="6" style="4" customWidth="1"/>
    <col min="12" max="12" width="2.5" style="4" customWidth="1"/>
    <col min="13" max="15" width="6" style="4" customWidth="1"/>
    <col min="16" max="17" width="3" style="4" customWidth="1"/>
    <col min="18" max="26" width="4.25" style="4" customWidth="1"/>
    <col min="27" max="16384" width="9" style="4"/>
  </cols>
  <sheetData>
    <row r="1" spans="1:38" ht="13.5" x14ac:dyDescent="0.4">
      <c r="A1" s="302" t="s">
        <v>818</v>
      </c>
      <c r="B1" s="1"/>
      <c r="C1" s="1"/>
      <c r="D1" s="1"/>
      <c r="E1" s="1"/>
      <c r="F1" s="2"/>
      <c r="G1" s="1"/>
      <c r="H1" s="1"/>
      <c r="I1" s="1"/>
      <c r="J1" s="1"/>
      <c r="K1" s="3"/>
      <c r="L1" s="3"/>
      <c r="M1" s="3"/>
    </row>
    <row r="2" spans="1:38" s="337" customFormat="1" ht="12" x14ac:dyDescent="0.4">
      <c r="A2" s="335"/>
      <c r="B2" s="335"/>
      <c r="C2" s="335"/>
      <c r="D2" s="335"/>
      <c r="E2" s="335"/>
      <c r="F2" s="335"/>
      <c r="G2" s="336"/>
      <c r="H2" s="336"/>
      <c r="I2" s="336"/>
      <c r="J2" s="336"/>
      <c r="K2" s="336"/>
      <c r="L2" s="336"/>
      <c r="M2" s="336"/>
      <c r="O2" s="338"/>
      <c r="P2" s="338"/>
      <c r="Q2" s="338"/>
      <c r="S2" s="338"/>
      <c r="T2" s="338"/>
      <c r="U2" s="338"/>
      <c r="V2" s="338"/>
      <c r="W2" s="338"/>
      <c r="X2" s="338"/>
      <c r="Y2" s="338"/>
      <c r="Z2" s="338"/>
      <c r="AA2" s="338"/>
      <c r="AB2" s="338"/>
      <c r="AC2" s="338"/>
      <c r="AD2" s="338"/>
      <c r="AE2" s="338"/>
      <c r="AF2" s="338"/>
      <c r="AG2" s="338"/>
      <c r="AH2" s="338"/>
      <c r="AI2" s="338"/>
      <c r="AJ2" s="338"/>
      <c r="AK2" s="338"/>
      <c r="AL2" s="338"/>
    </row>
    <row r="3" spans="1:38" s="337" customFormat="1" ht="12" x14ac:dyDescent="0.4">
      <c r="A3" s="335"/>
      <c r="B3" s="335"/>
      <c r="C3" s="335"/>
      <c r="D3" s="335"/>
      <c r="E3" s="335"/>
      <c r="F3" s="335"/>
      <c r="G3" s="339"/>
      <c r="H3" s="335"/>
      <c r="I3" s="335"/>
      <c r="J3" s="335"/>
      <c r="K3" s="335"/>
      <c r="Q3" s="340" t="s">
        <v>636</v>
      </c>
      <c r="R3" s="340"/>
      <c r="W3" s="338"/>
      <c r="X3" s="338"/>
      <c r="Y3" s="338"/>
      <c r="Z3" s="338"/>
      <c r="AA3" s="338"/>
      <c r="AB3" s="338"/>
      <c r="AC3" s="338"/>
      <c r="AD3" s="338"/>
      <c r="AE3" s="338"/>
      <c r="AF3" s="338"/>
      <c r="AG3" s="338"/>
      <c r="AH3" s="338"/>
      <c r="AI3" s="338"/>
      <c r="AJ3" s="338"/>
      <c r="AK3" s="338"/>
      <c r="AL3" s="338"/>
    </row>
    <row r="4" spans="1:38" s="337" customFormat="1" ht="12" x14ac:dyDescent="0.4">
      <c r="A4" s="335"/>
      <c r="B4" s="335"/>
      <c r="C4" s="335"/>
      <c r="D4" s="335"/>
      <c r="E4" s="335"/>
      <c r="F4" s="335"/>
      <c r="G4" s="339"/>
      <c r="H4" s="335"/>
      <c r="I4" s="335"/>
      <c r="J4" s="335"/>
      <c r="K4" s="335"/>
      <c r="R4" s="340"/>
      <c r="W4" s="338"/>
      <c r="X4" s="338"/>
      <c r="Y4" s="338"/>
      <c r="Z4" s="338"/>
      <c r="AA4" s="338"/>
      <c r="AB4" s="338"/>
      <c r="AC4" s="338"/>
      <c r="AD4" s="338"/>
      <c r="AE4" s="338"/>
      <c r="AF4" s="338"/>
      <c r="AG4" s="338"/>
      <c r="AH4" s="338"/>
      <c r="AI4" s="338"/>
      <c r="AJ4" s="338"/>
      <c r="AK4" s="338"/>
      <c r="AL4" s="338"/>
    </row>
    <row r="5" spans="1:38" s="337" customFormat="1" ht="12" x14ac:dyDescent="0.4">
      <c r="A5" s="759" t="s">
        <v>714</v>
      </c>
      <c r="B5" s="759"/>
      <c r="C5" s="759"/>
      <c r="D5" s="759"/>
      <c r="E5" s="759"/>
      <c r="F5" s="759"/>
      <c r="G5" s="759"/>
      <c r="H5" s="759"/>
      <c r="I5" s="759"/>
      <c r="J5" s="759"/>
      <c r="K5" s="759"/>
      <c r="L5" s="759"/>
      <c r="M5" s="759"/>
      <c r="N5" s="759"/>
      <c r="O5" s="759"/>
      <c r="P5" s="759"/>
      <c r="Q5" s="759"/>
      <c r="R5" s="335"/>
      <c r="W5" s="338"/>
      <c r="X5" s="338"/>
      <c r="Y5" s="338"/>
      <c r="Z5" s="338"/>
      <c r="AA5" s="338"/>
      <c r="AB5" s="338"/>
      <c r="AC5" s="338"/>
      <c r="AD5" s="338"/>
      <c r="AE5" s="338"/>
      <c r="AF5" s="338"/>
      <c r="AG5" s="338"/>
      <c r="AH5" s="338"/>
      <c r="AI5" s="338"/>
      <c r="AJ5" s="338"/>
      <c r="AK5" s="338"/>
      <c r="AL5" s="338"/>
    </row>
    <row r="6" spans="1:38" s="337" customFormat="1" ht="12" x14ac:dyDescent="0.4">
      <c r="A6" s="335"/>
      <c r="B6" s="335"/>
      <c r="C6" s="335"/>
      <c r="D6" s="335"/>
      <c r="E6" s="335"/>
      <c r="F6" s="335"/>
      <c r="G6" s="339"/>
      <c r="H6" s="335"/>
      <c r="I6" s="335"/>
      <c r="J6" s="335"/>
      <c r="K6" s="335"/>
      <c r="W6" s="338"/>
      <c r="X6" s="338"/>
      <c r="Y6" s="338"/>
      <c r="Z6" s="338"/>
      <c r="AA6" s="338"/>
      <c r="AB6" s="338"/>
      <c r="AC6" s="338"/>
      <c r="AD6" s="338"/>
      <c r="AE6" s="338"/>
      <c r="AF6" s="338"/>
      <c r="AG6" s="338"/>
      <c r="AH6" s="338"/>
      <c r="AI6" s="338"/>
      <c r="AJ6" s="338"/>
      <c r="AK6" s="338"/>
      <c r="AL6" s="338"/>
    </row>
    <row r="7" spans="1:38" s="337" customFormat="1" ht="12" x14ac:dyDescent="0.4">
      <c r="A7" s="335" t="s">
        <v>637</v>
      </c>
      <c r="B7" s="335"/>
      <c r="C7" s="335"/>
      <c r="D7" s="335"/>
      <c r="E7" s="335"/>
      <c r="F7" s="335"/>
      <c r="G7" s="339"/>
      <c r="H7" s="335"/>
      <c r="I7" s="335"/>
      <c r="J7" s="335"/>
      <c r="K7" s="335"/>
      <c r="W7" s="338"/>
      <c r="X7" s="338"/>
      <c r="Y7" s="338"/>
      <c r="Z7" s="338"/>
      <c r="AA7" s="338"/>
      <c r="AB7" s="338"/>
      <c r="AC7" s="338"/>
      <c r="AD7" s="338"/>
      <c r="AE7" s="338"/>
      <c r="AF7" s="338"/>
      <c r="AG7" s="338"/>
      <c r="AH7" s="338"/>
      <c r="AI7" s="338"/>
      <c r="AJ7" s="338"/>
      <c r="AK7" s="338"/>
      <c r="AL7" s="338"/>
    </row>
    <row r="8" spans="1:38" s="337" customFormat="1" ht="12" x14ac:dyDescent="0.4">
      <c r="A8" s="335"/>
      <c r="B8" s="335"/>
      <c r="C8" s="335"/>
      <c r="D8" s="335"/>
      <c r="E8" s="335"/>
      <c r="F8" s="335"/>
      <c r="G8" s="339"/>
      <c r="H8" s="335"/>
      <c r="I8" s="335"/>
      <c r="J8" s="335"/>
      <c r="K8" s="335"/>
      <c r="W8" s="338"/>
      <c r="X8" s="338"/>
      <c r="Y8" s="338"/>
      <c r="Z8" s="338"/>
      <c r="AA8" s="338"/>
      <c r="AB8" s="338"/>
      <c r="AC8" s="338"/>
      <c r="AD8" s="338"/>
      <c r="AE8" s="338"/>
      <c r="AF8" s="338"/>
      <c r="AG8" s="338"/>
      <c r="AH8" s="338"/>
      <c r="AI8" s="338"/>
      <c r="AJ8" s="338"/>
      <c r="AK8" s="338"/>
      <c r="AL8" s="338"/>
    </row>
    <row r="9" spans="1:38" s="337" customFormat="1" ht="12" x14ac:dyDescent="0.4">
      <c r="A9" s="335"/>
      <c r="B9" s="335"/>
      <c r="C9" s="335"/>
      <c r="D9" s="335"/>
      <c r="E9" s="335"/>
      <c r="F9" s="335"/>
      <c r="G9" s="339"/>
      <c r="I9" s="335"/>
      <c r="K9" s="341" t="s">
        <v>638</v>
      </c>
      <c r="L9" s="342" t="s">
        <v>786</v>
      </c>
      <c r="M9" s="496"/>
      <c r="N9" s="496"/>
      <c r="O9" s="496"/>
      <c r="P9" s="496"/>
      <c r="W9" s="338"/>
      <c r="X9" s="338"/>
      <c r="Y9" s="338"/>
      <c r="Z9" s="338"/>
      <c r="AA9" s="338"/>
      <c r="AB9" s="338"/>
      <c r="AC9" s="338"/>
      <c r="AD9" s="338"/>
      <c r="AE9" s="338"/>
      <c r="AF9" s="338"/>
      <c r="AG9" s="338"/>
      <c r="AH9" s="338"/>
      <c r="AI9" s="338"/>
      <c r="AJ9" s="338"/>
      <c r="AK9" s="338"/>
      <c r="AL9" s="338"/>
    </row>
    <row r="10" spans="1:38" s="337" customFormat="1" ht="12" x14ac:dyDescent="0.4">
      <c r="A10" s="335"/>
      <c r="B10" s="335"/>
      <c r="C10" s="335"/>
      <c r="D10" s="335"/>
      <c r="E10" s="335"/>
      <c r="F10" s="335"/>
      <c r="G10" s="339"/>
      <c r="I10" s="335"/>
      <c r="K10" s="341" t="s">
        <v>639</v>
      </c>
      <c r="L10" s="342" t="s">
        <v>786</v>
      </c>
      <c r="M10" s="496"/>
      <c r="N10" s="496"/>
      <c r="O10" s="496"/>
      <c r="P10" s="496"/>
      <c r="W10" s="338"/>
      <c r="X10" s="338"/>
      <c r="Y10" s="338"/>
      <c r="Z10" s="338"/>
      <c r="AA10" s="338"/>
      <c r="AB10" s="338"/>
      <c r="AC10" s="338"/>
      <c r="AD10" s="338"/>
      <c r="AE10" s="338"/>
      <c r="AF10" s="338"/>
      <c r="AG10" s="338"/>
      <c r="AH10" s="338"/>
      <c r="AI10" s="338"/>
      <c r="AJ10" s="338"/>
      <c r="AK10" s="338"/>
      <c r="AL10" s="338"/>
    </row>
    <row r="11" spans="1:38" s="337" customFormat="1" ht="12" x14ac:dyDescent="0.4">
      <c r="A11" s="335"/>
      <c r="B11" s="335"/>
      <c r="C11" s="335"/>
      <c r="D11" s="335"/>
      <c r="E11" s="335"/>
      <c r="F11" s="335"/>
      <c r="G11" s="339"/>
      <c r="I11" s="335"/>
      <c r="K11" s="341" t="s">
        <v>662</v>
      </c>
      <c r="L11" s="342" t="s">
        <v>789</v>
      </c>
      <c r="M11" s="496"/>
      <c r="N11" s="496"/>
      <c r="O11" s="496"/>
      <c r="P11" s="496"/>
      <c r="W11" s="338"/>
      <c r="X11" s="338"/>
      <c r="Y11" s="338"/>
      <c r="Z11" s="338"/>
      <c r="AA11" s="338"/>
      <c r="AB11" s="338"/>
      <c r="AC11" s="338"/>
      <c r="AD11" s="338"/>
      <c r="AE11" s="338"/>
      <c r="AF11" s="338"/>
      <c r="AG11" s="338"/>
      <c r="AH11" s="338"/>
      <c r="AI11" s="338"/>
      <c r="AJ11" s="338"/>
      <c r="AK11" s="338"/>
      <c r="AL11" s="338"/>
    </row>
    <row r="12" spans="1:38" s="337" customFormat="1" ht="12" x14ac:dyDescent="0.4">
      <c r="A12" s="335"/>
      <c r="B12" s="335"/>
      <c r="C12" s="335"/>
      <c r="D12" s="335"/>
      <c r="E12" s="335"/>
      <c r="F12" s="335"/>
      <c r="G12" s="339"/>
      <c r="I12" s="335"/>
      <c r="K12" s="341" t="s">
        <v>640</v>
      </c>
      <c r="L12" s="342" t="s">
        <v>787</v>
      </c>
      <c r="M12" s="496"/>
      <c r="N12" s="496"/>
      <c r="O12" s="496"/>
      <c r="P12" s="496"/>
      <c r="Q12" s="337" t="s">
        <v>788</v>
      </c>
      <c r="W12" s="338"/>
      <c r="X12" s="338"/>
      <c r="Y12" s="338"/>
      <c r="Z12" s="338"/>
      <c r="AA12" s="338"/>
      <c r="AB12" s="338"/>
      <c r="AC12" s="338"/>
      <c r="AD12" s="338"/>
      <c r="AE12" s="338"/>
      <c r="AF12" s="338"/>
      <c r="AG12" s="338"/>
      <c r="AH12" s="338"/>
      <c r="AI12" s="338"/>
      <c r="AJ12" s="338"/>
      <c r="AK12" s="338"/>
      <c r="AL12" s="338"/>
    </row>
    <row r="13" spans="1:38" s="337" customFormat="1" ht="12" x14ac:dyDescent="0.4">
      <c r="A13" s="335"/>
      <c r="B13" s="335"/>
      <c r="C13" s="335"/>
      <c r="D13" s="335"/>
      <c r="E13" s="335"/>
      <c r="F13" s="335"/>
      <c r="G13" s="339"/>
      <c r="H13" s="335"/>
      <c r="I13" s="335"/>
      <c r="J13" s="335"/>
      <c r="K13" s="335"/>
      <c r="W13" s="338"/>
      <c r="X13" s="338"/>
      <c r="Y13" s="338"/>
      <c r="Z13" s="338"/>
      <c r="AA13" s="338"/>
      <c r="AB13" s="338"/>
      <c r="AC13" s="338"/>
      <c r="AD13" s="338"/>
      <c r="AE13" s="338"/>
      <c r="AF13" s="338"/>
      <c r="AG13" s="338"/>
      <c r="AH13" s="338"/>
      <c r="AI13" s="338"/>
      <c r="AJ13" s="338"/>
      <c r="AK13" s="338"/>
      <c r="AL13" s="338"/>
    </row>
    <row r="14" spans="1:38" s="337" customFormat="1" ht="12" x14ac:dyDescent="0.4">
      <c r="A14" s="335"/>
      <c r="B14" s="335"/>
      <c r="C14" s="335"/>
      <c r="D14" s="335"/>
      <c r="E14" s="335"/>
      <c r="F14" s="335"/>
      <c r="G14" s="339"/>
      <c r="H14" s="335"/>
      <c r="I14" s="335"/>
      <c r="J14" s="335"/>
      <c r="K14" s="335"/>
      <c r="W14" s="338"/>
      <c r="X14" s="338"/>
      <c r="Y14" s="338"/>
      <c r="Z14" s="338"/>
      <c r="AA14" s="338"/>
      <c r="AB14" s="338"/>
      <c r="AC14" s="338"/>
      <c r="AD14" s="338"/>
      <c r="AE14" s="338"/>
      <c r="AF14" s="338"/>
      <c r="AG14" s="338"/>
      <c r="AH14" s="338"/>
      <c r="AI14" s="338"/>
      <c r="AJ14" s="338"/>
      <c r="AK14" s="338"/>
      <c r="AL14" s="338"/>
    </row>
    <row r="15" spans="1:38" s="337" customFormat="1" ht="12" x14ac:dyDescent="0.4">
      <c r="A15" s="760" t="s">
        <v>285</v>
      </c>
      <c r="B15" s="760"/>
      <c r="C15" s="760"/>
      <c r="D15" s="760"/>
      <c r="E15" s="760"/>
      <c r="F15" s="760"/>
      <c r="G15" s="760"/>
      <c r="H15" s="760"/>
      <c r="I15" s="760"/>
      <c r="J15" s="760"/>
      <c r="K15" s="760"/>
      <c r="L15" s="760"/>
      <c r="M15" s="760"/>
      <c r="N15" s="760"/>
      <c r="O15" s="760"/>
      <c r="P15" s="760"/>
      <c r="Q15" s="760"/>
      <c r="R15" s="343"/>
      <c r="Y15" s="338"/>
      <c r="Z15" s="338"/>
      <c r="AA15" s="338"/>
      <c r="AB15" s="338"/>
      <c r="AC15" s="338"/>
      <c r="AD15" s="338"/>
      <c r="AE15" s="338"/>
      <c r="AF15" s="338"/>
      <c r="AG15" s="338"/>
      <c r="AH15" s="338"/>
      <c r="AI15" s="338"/>
      <c r="AJ15" s="338"/>
      <c r="AK15" s="338"/>
      <c r="AL15" s="338"/>
    </row>
    <row r="16" spans="1:38" s="337" customFormat="1" ht="12" x14ac:dyDescent="0.4">
      <c r="A16" s="760"/>
      <c r="B16" s="760"/>
      <c r="C16" s="760"/>
      <c r="D16" s="760"/>
      <c r="E16" s="760"/>
      <c r="F16" s="760"/>
      <c r="G16" s="760"/>
      <c r="H16" s="760"/>
      <c r="I16" s="760"/>
      <c r="J16" s="760"/>
      <c r="K16" s="760"/>
      <c r="L16" s="760"/>
      <c r="M16" s="760"/>
      <c r="N16" s="760"/>
      <c r="O16" s="760"/>
      <c r="P16" s="760"/>
      <c r="Q16" s="760"/>
      <c r="R16" s="343"/>
      <c r="Y16" s="338"/>
      <c r="Z16" s="338"/>
      <c r="AA16" s="338"/>
      <c r="AB16" s="338"/>
      <c r="AC16" s="338"/>
      <c r="AD16" s="338"/>
      <c r="AE16" s="338"/>
      <c r="AF16" s="338"/>
      <c r="AG16" s="338"/>
      <c r="AH16" s="338"/>
      <c r="AI16" s="338"/>
      <c r="AJ16" s="338"/>
      <c r="AK16" s="338"/>
      <c r="AL16" s="338"/>
    </row>
    <row r="17" spans="1:38" s="304" customFormat="1" ht="13.5" x14ac:dyDescent="0.4">
      <c r="A17" s="303"/>
      <c r="B17" s="303"/>
      <c r="C17" s="303"/>
      <c r="D17" s="307"/>
      <c r="E17" s="303"/>
      <c r="F17" s="306"/>
      <c r="G17" s="306"/>
      <c r="H17" s="303"/>
      <c r="I17" s="303"/>
      <c r="J17" s="303"/>
      <c r="K17" s="303"/>
      <c r="Y17" s="305"/>
      <c r="Z17" s="305"/>
      <c r="AA17" s="305"/>
      <c r="AB17" s="305"/>
      <c r="AC17" s="305"/>
      <c r="AD17" s="305"/>
      <c r="AE17" s="305"/>
      <c r="AF17" s="305"/>
      <c r="AG17" s="305"/>
      <c r="AH17" s="305"/>
      <c r="AI17" s="305"/>
      <c r="AJ17" s="305"/>
      <c r="AK17" s="305"/>
      <c r="AL17" s="305"/>
    </row>
    <row r="18" spans="1:38" ht="13.5" x14ac:dyDescent="0.4">
      <c r="B18" s="4" t="s">
        <v>802</v>
      </c>
      <c r="C18" s="14"/>
      <c r="D18" s="46"/>
      <c r="E18" s="14"/>
      <c r="F18" s="45"/>
      <c r="G18" s="45"/>
      <c r="H18" s="14"/>
      <c r="I18" s="14"/>
      <c r="J18" s="14"/>
      <c r="K18" s="14"/>
      <c r="Y18" s="9"/>
      <c r="Z18" s="9"/>
      <c r="AA18" s="9"/>
      <c r="AB18" s="9"/>
      <c r="AC18" s="9"/>
      <c r="AD18" s="9"/>
      <c r="AE18" s="9"/>
      <c r="AF18" s="9"/>
      <c r="AG18" s="9"/>
      <c r="AH18" s="9"/>
      <c r="AI18" s="9"/>
      <c r="AJ18" s="9"/>
      <c r="AK18" s="9"/>
      <c r="AL18" s="9"/>
    </row>
    <row r="19" spans="1:38" ht="13.5" x14ac:dyDescent="0.4">
      <c r="A19" s="9"/>
      <c r="B19" s="9" t="s">
        <v>803</v>
      </c>
      <c r="D19" s="46"/>
      <c r="E19" s="14"/>
      <c r="F19" s="45"/>
      <c r="G19" s="45"/>
      <c r="H19" s="14"/>
      <c r="I19" s="14"/>
      <c r="O19" s="65" t="s">
        <v>456</v>
      </c>
      <c r="Y19" s="9"/>
      <c r="Z19" s="9"/>
      <c r="AA19" s="9"/>
      <c r="AB19" s="9"/>
      <c r="AC19" s="9"/>
      <c r="AD19" s="9"/>
      <c r="AE19" s="9"/>
      <c r="AF19" s="9"/>
      <c r="AG19" s="9"/>
      <c r="AH19" s="9"/>
      <c r="AI19" s="9"/>
      <c r="AJ19" s="9"/>
      <c r="AK19" s="9"/>
      <c r="AL19" s="9"/>
    </row>
    <row r="20" spans="1:38" ht="13.5" x14ac:dyDescent="0.4">
      <c r="C20" s="752" t="s">
        <v>406</v>
      </c>
      <c r="D20" s="753"/>
      <c r="E20" s="754"/>
      <c r="F20" s="746" t="s">
        <v>457</v>
      </c>
      <c r="G20" s="747"/>
      <c r="H20" s="747"/>
      <c r="I20" s="747"/>
      <c r="J20" s="747"/>
      <c r="K20" s="747"/>
      <c r="L20" s="747"/>
      <c r="M20" s="747"/>
      <c r="N20" s="747"/>
      <c r="O20" s="748"/>
      <c r="Y20" s="9"/>
      <c r="Z20" s="9"/>
      <c r="AA20" s="9"/>
      <c r="AB20" s="9"/>
      <c r="AC20" s="9"/>
      <c r="AD20" s="9"/>
      <c r="AE20" s="9"/>
      <c r="AF20" s="9"/>
      <c r="AG20" s="9"/>
      <c r="AH20" s="9"/>
      <c r="AI20" s="9"/>
      <c r="AJ20" s="9"/>
      <c r="AK20" s="9"/>
      <c r="AL20" s="9"/>
    </row>
    <row r="21" spans="1:38" ht="13.5" x14ac:dyDescent="0.4">
      <c r="C21" s="755"/>
      <c r="D21" s="756"/>
      <c r="E21" s="757"/>
      <c r="F21" s="749"/>
      <c r="G21" s="750"/>
      <c r="H21" s="750"/>
      <c r="I21" s="750"/>
      <c r="J21" s="750"/>
      <c r="K21" s="750"/>
      <c r="L21" s="750"/>
      <c r="M21" s="750"/>
      <c r="N21" s="750"/>
      <c r="O21" s="751"/>
      <c r="W21" s="9"/>
      <c r="X21" s="9"/>
      <c r="AL21" s="9"/>
    </row>
    <row r="22" spans="1:38" ht="8.25" customHeight="1" x14ac:dyDescent="0.4">
      <c r="A22" s="14"/>
      <c r="B22" s="14"/>
      <c r="C22" s="14"/>
      <c r="D22" s="14"/>
      <c r="E22" s="14"/>
      <c r="F22" s="14"/>
      <c r="G22" s="14"/>
      <c r="H22" s="14"/>
      <c r="I22" s="14"/>
      <c r="J22" s="14"/>
      <c r="K22" s="14"/>
      <c r="L22" s="14"/>
      <c r="M22" s="14"/>
      <c r="N22" s="14"/>
      <c r="O22" s="14"/>
      <c r="P22" s="14"/>
      <c r="Q22" s="14"/>
      <c r="W22" s="9"/>
      <c r="X22" s="9"/>
      <c r="AL22" s="9"/>
    </row>
    <row r="23" spans="1:38" s="112" customFormat="1" ht="12" x14ac:dyDescent="0.4">
      <c r="D23" s="345" t="s">
        <v>684</v>
      </c>
      <c r="E23" s="346"/>
      <c r="F23" s="346"/>
      <c r="G23" s="346"/>
      <c r="H23" s="758" t="s">
        <v>686</v>
      </c>
      <c r="I23" s="758"/>
      <c r="J23" s="758"/>
      <c r="K23" s="758"/>
      <c r="L23" s="758"/>
      <c r="M23" s="758"/>
      <c r="N23" s="758"/>
      <c r="O23" s="758"/>
      <c r="P23" s="344" t="s">
        <v>687</v>
      </c>
      <c r="W23" s="239"/>
      <c r="X23" s="239"/>
      <c r="AL23" s="239"/>
    </row>
    <row r="24" spans="1:38" ht="13.5" x14ac:dyDescent="0.4">
      <c r="D24" s="345" t="s">
        <v>685</v>
      </c>
      <c r="E24" s="7"/>
      <c r="F24" s="7"/>
      <c r="G24" s="7"/>
      <c r="H24" s="758" t="s">
        <v>686</v>
      </c>
      <c r="I24" s="758"/>
      <c r="J24" s="758"/>
      <c r="K24" s="758"/>
      <c r="L24" s="758"/>
      <c r="M24" s="758"/>
      <c r="N24" s="758"/>
      <c r="O24" s="758"/>
      <c r="P24" s="344" t="s">
        <v>687</v>
      </c>
      <c r="W24" s="9"/>
      <c r="X24" s="9"/>
      <c r="AL24" s="9"/>
    </row>
    <row r="25" spans="1:38" ht="13.5" x14ac:dyDescent="0.4">
      <c r="D25" s="412"/>
      <c r="W25" s="9"/>
      <c r="X25" s="9"/>
      <c r="AL25" s="9"/>
    </row>
    <row r="26" spans="1:38" ht="13.5" x14ac:dyDescent="0.4">
      <c r="A26" s="9"/>
      <c r="B26" s="9" t="s">
        <v>804</v>
      </c>
      <c r="M26" s="65"/>
      <c r="O26" s="65" t="s">
        <v>456</v>
      </c>
      <c r="W26" s="19"/>
      <c r="X26" s="19"/>
      <c r="Y26" s="9"/>
      <c r="Z26" s="9"/>
      <c r="AA26" s="9"/>
      <c r="AB26" s="9"/>
      <c r="AC26" s="9"/>
      <c r="AD26" s="9"/>
      <c r="AE26" s="9"/>
      <c r="AF26" s="9"/>
      <c r="AG26" s="9"/>
      <c r="AH26" s="9"/>
      <c r="AI26" s="9"/>
      <c r="AJ26" s="9"/>
      <c r="AK26" s="9"/>
      <c r="AL26" s="9"/>
    </row>
    <row r="27" spans="1:38" ht="13.5" x14ac:dyDescent="0.4">
      <c r="C27" s="752" t="s">
        <v>406</v>
      </c>
      <c r="D27" s="753"/>
      <c r="E27" s="754"/>
      <c r="F27" s="746" t="s">
        <v>457</v>
      </c>
      <c r="G27" s="747"/>
      <c r="H27" s="747"/>
      <c r="I27" s="747"/>
      <c r="J27" s="747"/>
      <c r="K27" s="747"/>
      <c r="L27" s="747"/>
      <c r="M27" s="747"/>
      <c r="N27" s="747"/>
      <c r="O27" s="748"/>
      <c r="Y27" s="9"/>
      <c r="Z27" s="9"/>
      <c r="AA27" s="9"/>
      <c r="AB27" s="9"/>
      <c r="AC27" s="9"/>
      <c r="AD27" s="9"/>
      <c r="AE27" s="9"/>
      <c r="AF27" s="9"/>
      <c r="AG27" s="9"/>
      <c r="AH27" s="9"/>
      <c r="AI27" s="9"/>
      <c r="AJ27" s="9"/>
      <c r="AK27" s="9"/>
      <c r="AL27" s="9"/>
    </row>
    <row r="28" spans="1:38" ht="13.5" x14ac:dyDescent="0.4">
      <c r="C28" s="755"/>
      <c r="D28" s="756"/>
      <c r="E28" s="757"/>
      <c r="F28" s="749"/>
      <c r="G28" s="750"/>
      <c r="H28" s="750"/>
      <c r="I28" s="750"/>
      <c r="J28" s="750"/>
      <c r="K28" s="750"/>
      <c r="L28" s="750"/>
      <c r="M28" s="750"/>
      <c r="N28" s="750"/>
      <c r="O28" s="751"/>
      <c r="W28" s="9"/>
      <c r="X28" s="9"/>
      <c r="AL28" s="9"/>
    </row>
    <row r="29" spans="1:38" ht="13.5" x14ac:dyDescent="0.4">
      <c r="A29" s="14"/>
      <c r="B29" s="14"/>
      <c r="C29" s="14"/>
      <c r="D29" s="14"/>
      <c r="E29" s="14"/>
      <c r="F29" s="14"/>
      <c r="G29" s="14"/>
      <c r="H29" s="14"/>
      <c r="I29" s="14"/>
      <c r="J29" s="14"/>
      <c r="K29" s="14"/>
      <c r="L29" s="14"/>
      <c r="M29" s="14"/>
      <c r="N29" s="14"/>
      <c r="O29" s="14"/>
      <c r="P29" s="14"/>
      <c r="Q29" s="14"/>
      <c r="W29" s="9"/>
      <c r="X29" s="9"/>
      <c r="AL29" s="9"/>
    </row>
    <row r="30" spans="1:38" ht="13.5" x14ac:dyDescent="0.4">
      <c r="D30" s="412"/>
      <c r="W30" s="9"/>
      <c r="X30" s="9"/>
      <c r="AL30" s="9"/>
    </row>
    <row r="31" spans="1:38" ht="13.5" x14ac:dyDescent="0.4">
      <c r="B31" s="4" t="s">
        <v>805</v>
      </c>
      <c r="Y31" s="9"/>
      <c r="Z31" s="9"/>
      <c r="AA31" s="9"/>
      <c r="AB31" s="9"/>
      <c r="AC31" s="9"/>
      <c r="AD31" s="9"/>
      <c r="AE31" s="9"/>
      <c r="AF31" s="9"/>
      <c r="AG31" s="9"/>
      <c r="AH31" s="9"/>
      <c r="AI31" s="9"/>
      <c r="AJ31" s="9"/>
      <c r="AK31" s="9"/>
      <c r="AL31" s="9"/>
    </row>
    <row r="32" spans="1:38" ht="13.5" x14ac:dyDescent="0.4">
      <c r="A32" s="9"/>
      <c r="B32" s="9" t="s">
        <v>806</v>
      </c>
      <c r="C32" s="14"/>
      <c r="D32" s="46"/>
      <c r="E32" s="14"/>
      <c r="M32" s="65"/>
      <c r="O32" s="65" t="s">
        <v>456</v>
      </c>
      <c r="Q32" s="65"/>
      <c r="Y32" s="9"/>
      <c r="Z32" s="9"/>
      <c r="AA32" s="9"/>
      <c r="AB32" s="9"/>
      <c r="AC32" s="9"/>
      <c r="AD32" s="9"/>
      <c r="AE32" s="9"/>
      <c r="AF32" s="9"/>
      <c r="AG32" s="9"/>
      <c r="AH32" s="9"/>
      <c r="AI32" s="9"/>
      <c r="AJ32" s="9"/>
      <c r="AK32" s="9"/>
      <c r="AL32" s="9"/>
    </row>
    <row r="33" spans="1:38" ht="13.5" x14ac:dyDescent="0.4">
      <c r="C33" s="752" t="s">
        <v>406</v>
      </c>
      <c r="D33" s="753"/>
      <c r="E33" s="754"/>
      <c r="F33" s="746" t="s">
        <v>457</v>
      </c>
      <c r="G33" s="747"/>
      <c r="H33" s="747"/>
      <c r="I33" s="747"/>
      <c r="J33" s="747"/>
      <c r="K33" s="747"/>
      <c r="L33" s="747"/>
      <c r="M33" s="747"/>
      <c r="N33" s="747"/>
      <c r="O33" s="748"/>
      <c r="Y33" s="9"/>
      <c r="Z33" s="9"/>
      <c r="AA33" s="9"/>
      <c r="AB33" s="9"/>
      <c r="AC33" s="9"/>
      <c r="AD33" s="9"/>
      <c r="AE33" s="9"/>
      <c r="AF33" s="9"/>
      <c r="AG33" s="9"/>
      <c r="AH33" s="9"/>
      <c r="AI33" s="9"/>
      <c r="AJ33" s="9"/>
      <c r="AK33" s="9"/>
      <c r="AL33" s="9"/>
    </row>
    <row r="34" spans="1:38" ht="13.5" x14ac:dyDescent="0.4">
      <c r="C34" s="755"/>
      <c r="D34" s="756"/>
      <c r="E34" s="757"/>
      <c r="F34" s="749"/>
      <c r="G34" s="750"/>
      <c r="H34" s="750"/>
      <c r="I34" s="750"/>
      <c r="J34" s="750"/>
      <c r="K34" s="750"/>
      <c r="L34" s="750"/>
      <c r="M34" s="750"/>
      <c r="N34" s="750"/>
      <c r="O34" s="751"/>
      <c r="W34" s="9"/>
      <c r="X34" s="9"/>
      <c r="AL34" s="9"/>
    </row>
    <row r="35" spans="1:38" ht="13.5" x14ac:dyDescent="0.4">
      <c r="C35" s="14"/>
      <c r="D35" s="66"/>
      <c r="E35" s="14"/>
      <c r="Y35" s="9"/>
      <c r="Z35" s="9"/>
      <c r="AA35" s="9"/>
      <c r="AB35" s="9"/>
      <c r="AC35" s="9"/>
      <c r="AD35" s="9"/>
      <c r="AE35" s="9"/>
      <c r="AF35" s="9"/>
      <c r="AG35" s="9"/>
      <c r="AH35" s="9"/>
      <c r="AI35" s="9"/>
      <c r="AJ35" s="9"/>
      <c r="AK35" s="9"/>
      <c r="AL35" s="9"/>
    </row>
    <row r="36" spans="1:38" ht="13.5" x14ac:dyDescent="0.4">
      <c r="A36" s="9"/>
      <c r="B36" s="9" t="s">
        <v>807</v>
      </c>
      <c r="C36" s="9"/>
      <c r="D36" s="15"/>
      <c r="E36" s="9"/>
      <c r="M36" s="65"/>
      <c r="O36" s="65" t="s">
        <v>456</v>
      </c>
      <c r="Q36" s="65"/>
      <c r="Y36" s="9"/>
      <c r="Z36" s="9"/>
      <c r="AA36" s="9"/>
      <c r="AB36" s="9"/>
      <c r="AC36" s="9"/>
      <c r="AD36" s="9"/>
      <c r="AE36" s="9"/>
      <c r="AF36" s="9"/>
      <c r="AG36" s="9"/>
      <c r="AH36" s="9"/>
      <c r="AI36" s="9"/>
      <c r="AJ36" s="9"/>
      <c r="AK36" s="9"/>
      <c r="AL36" s="9"/>
    </row>
    <row r="37" spans="1:38" ht="13.5" x14ac:dyDescent="0.4">
      <c r="C37" s="752" t="s">
        <v>406</v>
      </c>
      <c r="D37" s="753"/>
      <c r="E37" s="754"/>
      <c r="F37" s="746" t="s">
        <v>457</v>
      </c>
      <c r="G37" s="747"/>
      <c r="H37" s="747"/>
      <c r="I37" s="747"/>
      <c r="J37" s="747"/>
      <c r="K37" s="747"/>
      <c r="L37" s="747"/>
      <c r="M37" s="747"/>
      <c r="N37" s="747"/>
      <c r="O37" s="748"/>
      <c r="Y37" s="9"/>
      <c r="Z37" s="9"/>
      <c r="AA37" s="9"/>
      <c r="AB37" s="9"/>
      <c r="AC37" s="9"/>
      <c r="AD37" s="9"/>
      <c r="AE37" s="9"/>
      <c r="AF37" s="9"/>
      <c r="AG37" s="9"/>
      <c r="AH37" s="9"/>
      <c r="AI37" s="9"/>
      <c r="AJ37" s="9"/>
      <c r="AK37" s="9"/>
      <c r="AL37" s="9"/>
    </row>
    <row r="38" spans="1:38" ht="13.5" x14ac:dyDescent="0.4">
      <c r="C38" s="755"/>
      <c r="D38" s="756"/>
      <c r="E38" s="757"/>
      <c r="F38" s="749"/>
      <c r="G38" s="750"/>
      <c r="H38" s="750"/>
      <c r="I38" s="750"/>
      <c r="J38" s="750"/>
      <c r="K38" s="750"/>
      <c r="L38" s="750"/>
      <c r="M38" s="750"/>
      <c r="N38" s="750"/>
      <c r="O38" s="751"/>
      <c r="W38" s="9"/>
      <c r="X38" s="9"/>
      <c r="AL38" s="9"/>
    </row>
    <row r="39" spans="1:38" ht="8.25" customHeight="1" x14ac:dyDescent="0.4">
      <c r="A39" s="14"/>
      <c r="B39" s="14"/>
      <c r="C39" s="14"/>
      <c r="D39" s="14"/>
      <c r="E39" s="14"/>
      <c r="F39" s="14"/>
      <c r="G39" s="14"/>
      <c r="H39" s="14"/>
      <c r="I39" s="14"/>
      <c r="J39" s="14"/>
      <c r="K39" s="14"/>
      <c r="L39" s="14"/>
      <c r="M39" s="14"/>
      <c r="N39" s="14"/>
      <c r="O39" s="14"/>
      <c r="P39" s="14"/>
      <c r="Q39" s="14"/>
      <c r="W39" s="9"/>
      <c r="X39" s="9"/>
      <c r="AL39" s="9"/>
    </row>
    <row r="40" spans="1:38" s="112" customFormat="1" ht="12" x14ac:dyDescent="0.4">
      <c r="D40" s="345" t="s">
        <v>684</v>
      </c>
      <c r="E40" s="346"/>
      <c r="F40" s="346"/>
      <c r="G40" s="346"/>
      <c r="H40" s="758" t="s">
        <v>686</v>
      </c>
      <c r="I40" s="758"/>
      <c r="J40" s="758"/>
      <c r="K40" s="758"/>
      <c r="L40" s="758"/>
      <c r="M40" s="758"/>
      <c r="N40" s="758"/>
      <c r="O40" s="758"/>
      <c r="P40" s="344" t="s">
        <v>687</v>
      </c>
      <c r="W40" s="239"/>
      <c r="X40" s="239"/>
      <c r="AL40" s="239"/>
    </row>
    <row r="41" spans="1:38" ht="13.5" x14ac:dyDescent="0.4">
      <c r="D41" s="345" t="s">
        <v>685</v>
      </c>
      <c r="E41" s="7"/>
      <c r="F41" s="7"/>
      <c r="G41" s="7"/>
      <c r="H41" s="758" t="s">
        <v>686</v>
      </c>
      <c r="I41" s="758"/>
      <c r="J41" s="758"/>
      <c r="K41" s="758"/>
      <c r="L41" s="758"/>
      <c r="M41" s="758"/>
      <c r="N41" s="758"/>
      <c r="O41" s="758"/>
      <c r="P41" s="344" t="s">
        <v>687</v>
      </c>
      <c r="W41" s="9"/>
      <c r="X41" s="9"/>
      <c r="AL41" s="9"/>
    </row>
    <row r="42" spans="1:38" ht="13.5" x14ac:dyDescent="0.4">
      <c r="D42" s="345"/>
      <c r="E42" s="7"/>
      <c r="F42" s="7"/>
      <c r="G42" s="7"/>
      <c r="H42" s="7"/>
      <c r="I42" s="7"/>
      <c r="J42" s="7"/>
      <c r="K42" s="7"/>
      <c r="L42" s="7"/>
      <c r="M42" s="7"/>
      <c r="N42" s="7"/>
      <c r="O42" s="7"/>
      <c r="P42" s="7"/>
      <c r="W42" s="9"/>
      <c r="X42" s="9"/>
      <c r="AL42" s="9"/>
    </row>
    <row r="43" spans="1:38" ht="13.5" x14ac:dyDescent="0.4">
      <c r="D43" s="412"/>
      <c r="W43" s="9"/>
      <c r="X43" s="9"/>
      <c r="AL43" s="9"/>
    </row>
    <row r="44" spans="1:38" ht="13.5" x14ac:dyDescent="0.4">
      <c r="B44" s="4" t="s">
        <v>808</v>
      </c>
      <c r="Y44" s="9"/>
      <c r="Z44" s="9"/>
      <c r="AA44" s="9"/>
      <c r="AB44" s="9"/>
      <c r="AC44" s="9"/>
      <c r="AD44" s="9"/>
      <c r="AE44" s="9"/>
      <c r="AF44" s="9"/>
      <c r="AG44" s="9"/>
      <c r="AH44" s="9"/>
      <c r="AI44" s="9"/>
      <c r="AJ44" s="9"/>
      <c r="AK44" s="9"/>
      <c r="AL44" s="9"/>
    </row>
    <row r="45" spans="1:38" ht="13.5" x14ac:dyDescent="0.4">
      <c r="M45" s="65"/>
      <c r="O45" s="65" t="s">
        <v>456</v>
      </c>
      <c r="Q45" s="65"/>
    </row>
    <row r="46" spans="1:38" ht="13.5" x14ac:dyDescent="0.4">
      <c r="C46" s="752" t="s">
        <v>406</v>
      </c>
      <c r="D46" s="753"/>
      <c r="E46" s="754"/>
      <c r="F46" s="746" t="s">
        <v>457</v>
      </c>
      <c r="G46" s="747"/>
      <c r="H46" s="747"/>
      <c r="I46" s="747"/>
      <c r="J46" s="747"/>
      <c r="K46" s="747"/>
      <c r="L46" s="747"/>
      <c r="M46" s="747"/>
      <c r="N46" s="747"/>
      <c r="O46" s="748"/>
      <c r="Y46" s="9"/>
      <c r="Z46" s="9"/>
      <c r="AA46" s="9"/>
      <c r="AB46" s="9"/>
      <c r="AC46" s="9"/>
      <c r="AD46" s="9"/>
      <c r="AE46" s="9"/>
      <c r="AF46" s="9"/>
      <c r="AG46" s="9"/>
      <c r="AH46" s="9"/>
      <c r="AI46" s="9"/>
      <c r="AJ46" s="9"/>
      <c r="AK46" s="9"/>
      <c r="AL46" s="9"/>
    </row>
    <row r="47" spans="1:38" ht="13.5" x14ac:dyDescent="0.4">
      <c r="C47" s="755"/>
      <c r="D47" s="756"/>
      <c r="E47" s="757"/>
      <c r="F47" s="749"/>
      <c r="G47" s="750"/>
      <c r="H47" s="750"/>
      <c r="I47" s="750"/>
      <c r="J47" s="750"/>
      <c r="K47" s="750"/>
      <c r="L47" s="750"/>
      <c r="M47" s="750"/>
      <c r="N47" s="750"/>
      <c r="O47" s="751"/>
      <c r="W47" s="9"/>
      <c r="X47" s="9"/>
      <c r="AL47" s="9"/>
    </row>
    <row r="48" spans="1:38" ht="8.25" customHeight="1" x14ac:dyDescent="0.4">
      <c r="A48" s="14"/>
      <c r="B48" s="14"/>
      <c r="C48" s="14"/>
      <c r="D48" s="14"/>
      <c r="E48" s="14"/>
      <c r="F48" s="14"/>
      <c r="G48" s="14"/>
      <c r="H48" s="14"/>
      <c r="I48" s="14"/>
      <c r="J48" s="14"/>
      <c r="K48" s="14"/>
      <c r="L48" s="14"/>
      <c r="M48" s="14"/>
      <c r="N48" s="14"/>
      <c r="O48" s="14"/>
      <c r="P48" s="14"/>
      <c r="Q48" s="14"/>
      <c r="W48" s="9"/>
      <c r="X48" s="9"/>
      <c r="AL48" s="9"/>
    </row>
    <row r="49" spans="1:38" s="112" customFormat="1" ht="12" x14ac:dyDescent="0.4">
      <c r="D49" s="345" t="s">
        <v>684</v>
      </c>
      <c r="E49" s="346"/>
      <c r="F49" s="346"/>
      <c r="G49" s="346"/>
      <c r="H49" s="758" t="s">
        <v>686</v>
      </c>
      <c r="I49" s="758"/>
      <c r="J49" s="758"/>
      <c r="K49" s="758"/>
      <c r="L49" s="758"/>
      <c r="M49" s="758"/>
      <c r="N49" s="758"/>
      <c r="O49" s="758"/>
      <c r="P49" s="344" t="s">
        <v>687</v>
      </c>
      <c r="W49" s="239"/>
      <c r="X49" s="239"/>
      <c r="AL49" s="239"/>
    </row>
    <row r="50" spans="1:38" ht="13.5" x14ac:dyDescent="0.4">
      <c r="D50" s="345" t="s">
        <v>685</v>
      </c>
      <c r="E50" s="7"/>
      <c r="F50" s="7"/>
      <c r="G50" s="7"/>
      <c r="H50" s="758" t="s">
        <v>686</v>
      </c>
      <c r="I50" s="758"/>
      <c r="J50" s="758"/>
      <c r="K50" s="758"/>
      <c r="L50" s="758"/>
      <c r="M50" s="758"/>
      <c r="N50" s="758"/>
      <c r="O50" s="758"/>
      <c r="P50" s="344" t="s">
        <v>687</v>
      </c>
      <c r="W50" s="9"/>
      <c r="X50" s="9"/>
      <c r="AL50" s="9"/>
    </row>
    <row r="51" spans="1:38" ht="13.5" x14ac:dyDescent="0.4">
      <c r="D51" s="412"/>
      <c r="W51" s="9"/>
      <c r="X51" s="9"/>
      <c r="AL51" s="9"/>
    </row>
    <row r="52" spans="1:38" s="112" customFormat="1" ht="12" x14ac:dyDescent="0.4">
      <c r="A52" s="239"/>
      <c r="B52" s="239"/>
      <c r="C52" s="239" t="s">
        <v>809</v>
      </c>
      <c r="D52" s="239"/>
      <c r="E52" s="239"/>
      <c r="F52" s="239"/>
      <c r="G52" s="239"/>
      <c r="H52" s="239"/>
      <c r="I52" s="239"/>
      <c r="J52" s="239"/>
      <c r="K52" s="239"/>
      <c r="L52" s="239"/>
      <c r="M52" s="239"/>
      <c r="N52" s="239"/>
      <c r="O52" s="239"/>
      <c r="P52" s="239"/>
      <c r="Q52" s="239"/>
    </row>
    <row r="53" spans="1:38" s="112" customFormat="1" ht="12" x14ac:dyDescent="0.4">
      <c r="A53" s="239"/>
      <c r="B53" s="239"/>
      <c r="C53" s="239" t="s">
        <v>810</v>
      </c>
      <c r="D53" s="239"/>
      <c r="E53" s="239"/>
      <c r="F53" s="239"/>
      <c r="G53" s="239"/>
      <c r="H53" s="239"/>
      <c r="I53" s="239"/>
      <c r="J53" s="239"/>
      <c r="K53" s="239"/>
      <c r="L53" s="239"/>
      <c r="M53" s="239"/>
      <c r="N53" s="239"/>
      <c r="O53" s="239"/>
      <c r="P53" s="239"/>
      <c r="Q53" s="239"/>
    </row>
    <row r="54" spans="1:38" s="112" customFormat="1" ht="12" customHeight="1" x14ac:dyDescent="0.4">
      <c r="A54" s="240"/>
      <c r="B54" s="240"/>
      <c r="C54" s="547" t="s">
        <v>811</v>
      </c>
      <c r="D54" s="240"/>
      <c r="E54" s="240"/>
      <c r="F54" s="240"/>
      <c r="G54" s="240"/>
      <c r="H54" s="240"/>
      <c r="I54" s="240"/>
      <c r="J54" s="240"/>
      <c r="K54" s="240"/>
      <c r="L54" s="240"/>
      <c r="M54" s="240"/>
      <c r="N54" s="240"/>
      <c r="O54" s="240"/>
      <c r="P54" s="240"/>
      <c r="Q54" s="240"/>
    </row>
    <row r="55" spans="1:38" s="112" customFormat="1" ht="12" customHeight="1" x14ac:dyDescent="0.4">
      <c r="A55" s="240"/>
      <c r="B55" s="240"/>
      <c r="C55" s="547" t="s">
        <v>812</v>
      </c>
      <c r="D55" s="240"/>
      <c r="E55" s="240"/>
      <c r="F55" s="240"/>
      <c r="G55" s="240"/>
      <c r="H55" s="240"/>
      <c r="I55" s="240"/>
      <c r="J55" s="240"/>
      <c r="K55" s="240"/>
      <c r="L55" s="240"/>
      <c r="M55" s="240"/>
      <c r="N55" s="240"/>
      <c r="O55" s="240"/>
      <c r="P55" s="240"/>
      <c r="Q55" s="240"/>
    </row>
    <row r="56" spans="1:38" s="112" customFormat="1" ht="12" x14ac:dyDescent="0.4">
      <c r="A56" s="412"/>
      <c r="B56" s="412"/>
      <c r="C56" s="240"/>
      <c r="D56" s="240"/>
      <c r="E56" s="240"/>
      <c r="F56" s="240"/>
      <c r="G56" s="240"/>
      <c r="H56" s="240"/>
      <c r="I56" s="240"/>
      <c r="J56" s="240"/>
      <c r="K56" s="240"/>
      <c r="L56" s="240"/>
      <c r="M56" s="240"/>
      <c r="N56" s="240"/>
      <c r="O56" s="240"/>
    </row>
    <row r="57" spans="1:38" s="112" customFormat="1" ht="14.25" customHeight="1" x14ac:dyDescent="0.4"/>
    <row r="58" spans="1:38" s="112" customFormat="1" ht="14.25" customHeight="1" x14ac:dyDescent="0.4"/>
  </sheetData>
  <mergeCells count="18">
    <mergeCell ref="H50:O50"/>
    <mergeCell ref="A15:Q16"/>
    <mergeCell ref="C20:E21"/>
    <mergeCell ref="F20:O21"/>
    <mergeCell ref="H23:O23"/>
    <mergeCell ref="H24:O24"/>
    <mergeCell ref="H40:O40"/>
    <mergeCell ref="H41:O41"/>
    <mergeCell ref="C27:E28"/>
    <mergeCell ref="F27:O28"/>
    <mergeCell ref="C33:E34"/>
    <mergeCell ref="F33:O34"/>
    <mergeCell ref="C37:E38"/>
    <mergeCell ref="F37:O38"/>
    <mergeCell ref="C46:E47"/>
    <mergeCell ref="F46:O47"/>
    <mergeCell ref="H49:O49"/>
    <mergeCell ref="A5:Q5"/>
  </mergeCells>
  <phoneticPr fontId="2"/>
  <printOptions horizontalCentered="1"/>
  <pageMargins left="0.23622047244094491" right="0.23622047244094491" top="0.74803149606299213" bottom="0.74803149606299213"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7"/>
  <sheetViews>
    <sheetView view="pageBreakPreview" zoomScale="85" zoomScaleNormal="115" zoomScaleSheetLayoutView="85" workbookViewId="0"/>
  </sheetViews>
  <sheetFormatPr defaultColWidth="9" defaultRowHeight="18" customHeight="1" x14ac:dyDescent="0.4"/>
  <cols>
    <col min="1" max="1" width="3.625" style="4" customWidth="1"/>
    <col min="2" max="2" width="3.5" style="4" bestFit="1" customWidth="1"/>
    <col min="3" max="4" width="12.625" style="4" customWidth="1"/>
    <col min="5" max="5" width="37" style="4" customWidth="1"/>
    <col min="6" max="6" width="23.25" style="4" customWidth="1"/>
    <col min="7" max="7" width="12.625" style="4" customWidth="1"/>
    <col min="8" max="8" width="16.75" style="4" customWidth="1"/>
    <col min="9" max="10" width="30.25" style="4" customWidth="1"/>
    <col min="11" max="16384" width="9" style="4"/>
  </cols>
  <sheetData>
    <row r="1" spans="1:9" ht="18" customHeight="1" x14ac:dyDescent="0.4">
      <c r="A1" s="302" t="s">
        <v>754</v>
      </c>
      <c r="B1" s="1"/>
      <c r="C1" s="1"/>
      <c r="D1" s="1"/>
      <c r="E1" s="1"/>
      <c r="F1" s="1"/>
      <c r="G1" s="1"/>
      <c r="H1" s="1"/>
      <c r="I1" s="2"/>
    </row>
    <row r="2" spans="1:9" ht="18" customHeight="1" x14ac:dyDescent="0.4">
      <c r="A2" s="1"/>
      <c r="B2" s="1"/>
      <c r="C2" s="1"/>
      <c r="D2" s="299"/>
      <c r="E2" s="91" t="s">
        <v>634</v>
      </c>
      <c r="F2" s="91"/>
      <c r="G2" s="91"/>
      <c r="H2" s="1"/>
      <c r="I2" s="1"/>
    </row>
    <row r="3" spans="1:9" ht="18" customHeight="1" x14ac:dyDescent="0.4">
      <c r="A3" s="1"/>
      <c r="B3" s="302" t="s">
        <v>694</v>
      </c>
      <c r="C3" s="1"/>
      <c r="D3" s="1"/>
      <c r="E3" s="1"/>
      <c r="F3" s="1"/>
      <c r="G3" s="1"/>
      <c r="H3" s="1"/>
      <c r="I3" s="1"/>
    </row>
    <row r="4" spans="1:9" ht="18" customHeight="1" x14ac:dyDescent="0.4">
      <c r="A4" s="1"/>
      <c r="B4" s="302"/>
      <c r="C4" s="1"/>
      <c r="D4" s="1"/>
      <c r="E4" s="1"/>
      <c r="F4" s="1"/>
      <c r="G4" s="1"/>
      <c r="H4" s="1"/>
      <c r="I4" s="1"/>
    </row>
    <row r="5" spans="1:9" ht="18" customHeight="1" x14ac:dyDescent="0.4">
      <c r="A5" s="1"/>
      <c r="B5" s="544" t="s">
        <v>750</v>
      </c>
      <c r="C5" s="545" t="s">
        <v>751</v>
      </c>
      <c r="D5" s="761" t="s">
        <v>752</v>
      </c>
      <c r="E5" s="762"/>
      <c r="F5" s="546" t="s">
        <v>31</v>
      </c>
    </row>
    <row r="6" spans="1:9" ht="18" customHeight="1" x14ac:dyDescent="0.4">
      <c r="A6" s="1"/>
      <c r="B6" s="311">
        <v>1</v>
      </c>
      <c r="C6" s="394"/>
      <c r="D6" s="763"/>
      <c r="E6" s="764"/>
      <c r="F6" s="311"/>
    </row>
    <row r="7" spans="1:9" ht="18" customHeight="1" x14ac:dyDescent="0.4">
      <c r="A7" s="1"/>
      <c r="B7" s="311">
        <v>2</v>
      </c>
      <c r="C7" s="394"/>
      <c r="D7" s="763"/>
      <c r="E7" s="764"/>
      <c r="F7" s="311"/>
    </row>
    <row r="8" spans="1:9" ht="18" customHeight="1" x14ac:dyDescent="0.4">
      <c r="A8" s="1"/>
      <c r="B8" s="311">
        <v>3</v>
      </c>
      <c r="C8" s="394"/>
      <c r="D8" s="763"/>
      <c r="E8" s="764"/>
      <c r="F8" s="311"/>
    </row>
    <row r="9" spans="1:9" ht="18" customHeight="1" x14ac:dyDescent="0.4">
      <c r="A9" s="1"/>
      <c r="B9" s="311">
        <v>4</v>
      </c>
      <c r="C9" s="394"/>
      <c r="D9" s="763"/>
      <c r="E9" s="764"/>
      <c r="F9" s="311"/>
    </row>
    <row r="10" spans="1:9" ht="18" customHeight="1" x14ac:dyDescent="0.4">
      <c r="A10" s="1"/>
      <c r="B10" s="51" t="s">
        <v>753</v>
      </c>
      <c r="C10" s="70"/>
      <c r="D10" s="70"/>
      <c r="E10" s="73"/>
      <c r="F10" s="136"/>
      <c r="G10" s="1"/>
      <c r="H10" s="1"/>
    </row>
    <row r="11" spans="1:9" ht="18" customHeight="1" x14ac:dyDescent="0.4">
      <c r="A11" s="1"/>
      <c r="B11" s="1"/>
      <c r="C11" s="1"/>
      <c r="D11" s="1"/>
      <c r="E11" s="1"/>
      <c r="F11" s="1"/>
      <c r="G11" s="1"/>
      <c r="H11" s="1"/>
      <c r="I11" s="1"/>
    </row>
    <row r="12" spans="1:9" ht="18" customHeight="1" x14ac:dyDescent="0.4">
      <c r="A12" s="1"/>
      <c r="B12" s="111" t="s">
        <v>553</v>
      </c>
      <c r="C12" s="1"/>
      <c r="D12" s="1"/>
      <c r="E12" s="1"/>
      <c r="F12" s="1"/>
      <c r="G12" s="1"/>
      <c r="H12" s="34"/>
      <c r="I12" s="1"/>
    </row>
    <row r="13" spans="1:9" ht="18" customHeight="1" x14ac:dyDescent="0.4">
      <c r="A13" s="1"/>
      <c r="B13" s="34" t="s">
        <v>797</v>
      </c>
      <c r="C13" s="1"/>
      <c r="D13" s="1"/>
      <c r="E13" s="1"/>
      <c r="F13" s="1"/>
      <c r="G13" s="1"/>
      <c r="H13" s="34"/>
      <c r="I13" s="1"/>
    </row>
    <row r="14" spans="1:9" ht="18" customHeight="1" x14ac:dyDescent="0.4">
      <c r="A14" s="1"/>
      <c r="B14" s="34" t="s">
        <v>798</v>
      </c>
      <c r="C14" s="1"/>
      <c r="D14" s="1"/>
      <c r="E14" s="1"/>
      <c r="F14" s="1"/>
      <c r="G14" s="1"/>
      <c r="H14" s="34"/>
      <c r="I14" s="1"/>
    </row>
    <row r="15" spans="1:9" ht="18" customHeight="1" x14ac:dyDescent="0.4">
      <c r="A15" s="1"/>
      <c r="B15" s="4" t="s">
        <v>799</v>
      </c>
      <c r="C15" s="497"/>
      <c r="D15" s="497"/>
      <c r="E15" s="1"/>
      <c r="F15" s="1"/>
      <c r="G15" s="1"/>
      <c r="H15" s="34"/>
      <c r="I15" s="1"/>
    </row>
    <row r="16" spans="1:9" ht="18" customHeight="1" x14ac:dyDescent="0.4">
      <c r="A16" s="1"/>
      <c r="B16" s="34" t="s">
        <v>800</v>
      </c>
      <c r="C16" s="1"/>
      <c r="D16" s="1"/>
      <c r="E16" s="1"/>
      <c r="F16" s="1"/>
      <c r="G16" s="1"/>
      <c r="H16" s="35"/>
      <c r="I16" s="1"/>
    </row>
    <row r="17" spans="1:9" ht="18" customHeight="1" x14ac:dyDescent="0.4">
      <c r="A17" s="1"/>
      <c r="B17" s="498" t="s">
        <v>801</v>
      </c>
      <c r="C17" s="1"/>
      <c r="D17" s="1"/>
      <c r="E17" s="1"/>
      <c r="F17" s="1"/>
      <c r="G17" s="1"/>
      <c r="H17" s="1"/>
      <c r="I17" s="1"/>
    </row>
  </sheetData>
  <mergeCells count="5">
    <mergeCell ref="D5:E5"/>
    <mergeCell ref="D6:E6"/>
    <mergeCell ref="D7:E7"/>
    <mergeCell ref="D8:E8"/>
    <mergeCell ref="D9:E9"/>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【様式Ａ－７－１】計画給水量</vt:lpstr>
      <vt:lpstr>【様式Ａ－７－２】按分率</vt:lpstr>
      <vt:lpstr>【様式Ａ－７－３】工業用水道料金</vt:lpstr>
      <vt:lpstr>【様式Ａ－７－４】固定費・変動費の内訳</vt:lpstr>
      <vt:lpstr>【様式Ａ－７－５】維持管理負担金</vt:lpstr>
      <vt:lpstr>【様式Ａ－７－６】撤去費（有明）</vt:lpstr>
      <vt:lpstr>【様式Ａ－７－７】撤去費（八代）</vt:lpstr>
      <vt:lpstr>【様式Ａ－７－８】建設負担金</vt:lpstr>
      <vt:lpstr>【様式Ａ－７－９】運営権者経費</vt:lpstr>
      <vt:lpstr>【様式Ａ－７－10】更新投資負担金</vt:lpstr>
      <vt:lpstr>【様式Ａ－７－11】未償却残高（有明)</vt:lpstr>
      <vt:lpstr>【様式Ａ－７－12】未償却残高（八代)</vt:lpstr>
      <vt:lpstr>【様式Ａ－７－13】損益計算書</vt:lpstr>
      <vt:lpstr>【様式Ａ－７－14】キャッシュフロー計算書</vt:lpstr>
      <vt:lpstr>【様式Ａ－７－15】貸借対照表</vt:lpstr>
      <vt:lpstr>【様式Ａ－12－１】更新計画（有明　全体）</vt:lpstr>
      <vt:lpstr>【様式Ａ－12－２】更新計画（有明　県負担）</vt:lpstr>
      <vt:lpstr>【様式Ａ－12－３】更新計画（八代）</vt:lpstr>
      <vt:lpstr>【様式Ｂ－１】県の財政健全化への寄与額</vt:lpstr>
      <vt:lpstr>【様式Ｂ－２】運営権者譲渡対象資産買取額</vt:lpstr>
      <vt:lpstr>'【様式Ａ－12－１】更新計画（有明　全体）'!_FilterDatabase</vt:lpstr>
      <vt:lpstr>'【様式Ａ－12－２】更新計画（有明　県負担）'!_FilterDatabase</vt:lpstr>
      <vt:lpstr>'【様式Ａ－12－１】更新計画（有明　全体）'!Print_Area</vt:lpstr>
      <vt:lpstr>'【様式Ａ－12－２】更新計画（有明　県負担）'!Print_Area</vt:lpstr>
      <vt:lpstr>'【様式Ａ－12－３】更新計画（八代）'!Print_Area</vt:lpstr>
      <vt:lpstr>'【様式Ａ－７－１】計画給水量'!Print_Area</vt:lpstr>
      <vt:lpstr>'【様式Ａ－７－10】更新投資負担金'!Print_Area</vt:lpstr>
      <vt:lpstr>'【様式Ａ－７－11】未償却残高（有明)'!Print_Area</vt:lpstr>
      <vt:lpstr>'【様式Ａ－７－12】未償却残高（八代)'!Print_Area</vt:lpstr>
      <vt:lpstr>'【様式Ａ－７－13】損益計算書'!Print_Area</vt:lpstr>
      <vt:lpstr>'【様式Ａ－７－14】キャッシュフロー計算書'!Print_Area</vt:lpstr>
      <vt:lpstr>'【様式Ａ－７－15】貸借対照表'!Print_Area</vt:lpstr>
      <vt:lpstr>'【様式Ａ－７－２】按分率'!Print_Area</vt:lpstr>
      <vt:lpstr>'【様式Ａ－７－３】工業用水道料金'!Print_Area</vt:lpstr>
      <vt:lpstr>'【様式Ａ－７－４】固定費・変動費の内訳'!Print_Area</vt:lpstr>
      <vt:lpstr>'【様式Ａ－７－５】維持管理負担金'!Print_Area</vt:lpstr>
      <vt:lpstr>'【様式Ａ－７－６】撤去費（有明）'!Print_Area</vt:lpstr>
      <vt:lpstr>'【様式Ａ－７－７】撤去費（八代）'!Print_Area</vt:lpstr>
      <vt:lpstr>'【様式Ａ－７－８】建設負担金'!Print_Area</vt:lpstr>
      <vt:lpstr>'【様式Ａ－７－９】運営権者経費'!Print_Area</vt:lpstr>
      <vt:lpstr>'【様式Ｂ－１】県の財政健全化への寄与額'!Print_Area</vt:lpstr>
      <vt:lpstr>'【様式Ｂ－２】運営権者譲渡対象資産買取額'!Print_Area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2019-12-06T00:19:51Z</dcterms:created>
  <dcterms:modified xsi:type="dcterms:W3CDTF">2019-12-09T11:08:13Z</dcterms:modified>
</cp:coreProperties>
</file>