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mamoto\Desktop\"/>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BG34" i="10" l="1"/>
  <c r="BG33" i="10"/>
  <c r="BG32" i="10"/>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U34" i="10"/>
  <c r="BW33" i="10"/>
  <c r="U33" i="10"/>
  <c r="BW32" i="10"/>
  <c r="U32" i="10"/>
  <c r="BW31" i="10"/>
  <c r="C31" i="10"/>
  <c r="C32" i="10" s="1"/>
  <c r="C33" i="10" l="1"/>
  <c r="C34" i="10" s="1"/>
  <c r="C35" i="10" s="1"/>
  <c r="C36" i="10" s="1"/>
  <c r="C37" i="10" s="1"/>
  <c r="C38" i="10" s="1"/>
  <c r="C39" i="10" s="1"/>
  <c r="C40" i="10" s="1"/>
  <c r="U31" i="10"/>
  <c r="AM31" i="10"/>
  <c r="AM32" i="10" s="1"/>
  <c r="AM33"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BE33" i="10" s="1"/>
  <c r="BE34"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<sst xmlns="http://schemas.openxmlformats.org/spreadsheetml/2006/main" count="1151" uniqueCount="606">
  <si>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</si>
  <si>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</si>
  <si>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</si>
  <si>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</si>
  <si>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</si>
  <si>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</si>
  <si>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</si>
  <si>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</si>
  <si>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</si>
  <si>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</si>
  <si>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</si>
  <si>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</si>
  <si>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</si>
  <si>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</si>
  <si>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</si>
  <si>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</si>
  <si>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</si>
  <si>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</si>
  <si>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</si>
  <si>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</si>
  <si>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</si>
  <si>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</si>
  <si>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</si>
  <si>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</si>
  <si>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</si>
  <si>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</si>
  <si>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</si>
  <si>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</si>
  <si>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</si>
  <si>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</si>
  <si>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</si>
  <si>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</si>
  <si>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</si>
  <si>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</si>
  <si>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</si>
  <si>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</si>
  <si>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</si>
  <si>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</si>
  <si>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</si>
  <si>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</si>
  <si>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</si>
  <si>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</si>
  <si>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</si>
  <si>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</si>
  <si>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</si>
  <si>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</si>
  <si>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</si>
  <si>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</si>
  <si>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</si>
  <si>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</si>
  <si>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</si>
  <si>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</si>
  <si>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</si>
  <si>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</si>
  <si>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</si>
  <si>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</si>
  <si>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</si>
  <si>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</si>
  <si>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</si>
  <si>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</si>
  <si>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</si>
  <si>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</si>
  <si>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</si>
  <si>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</si>
  <si>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</si>
  <si>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</si>
  <si>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</si>
  <si>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</si>
  <si>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</si>
  <si>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</si>
  <si>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</si>
  <si>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</si>
  <si>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</si>
  <si>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</si>
  <si>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</si>
  <si>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</si>
  <si>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</si>
  <si>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</si>
  <si>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</si>
  <si>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</si>
  <si>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熊本県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</si>
  <si>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</si>
  <si>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</si>
  <si>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</si>
  <si>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</si>
  <si>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</si>
  <si>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</si>
  <si>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</si>
  <si>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</si>
  <si>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</si>
  <si>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</si>
  <si>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</si>
  <si>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</si>
  <si>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</si>
  <si>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</si>
  <si>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</si>
  <si>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</si>
  <si>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</si>
  <si>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</si>
  <si>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</si>
  <si>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</si>
  <si>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</si>
  <si>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</si>
  <si>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</si>
  <si>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</si>
  <si>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</si>
  <si>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</si>
  <si>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</si>
  <si>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</si>
  <si>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</si>
  <si>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</si>
  <si>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</si>
  <si>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</si>
  <si>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</si>
  <si>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</si>
  <si>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</si>
  <si>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</si>
  <si>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</si>
  <si>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</si>
  <si>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</si>
  <si>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</si>
  <si>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</si>
  <si>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</si>
  <si>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</si>
  <si>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</si>
  <si>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</si>
  <si>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</si>
  <si>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</si>
  <si>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</si>
  <si>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</si>
  <si>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</si>
  <si>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</si>
  <si>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</si>
  <si>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</si>
  <si>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</si>
  <si>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</si>
  <si>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</si>
  <si>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</si>
  <si>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</si>
  <si>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</si>
  <si>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</si>
  <si>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</si>
  <si>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</si>
  <si>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</si>
  <si>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</si>
  <si>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</si>
  <si>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</si>
  <si>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</si>
  <si>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</si>
  <si>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</si>
  <si>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</si>
  <si>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</si>
  <si>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</si>
  <si>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</si>
  <si>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</si>
  <si>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</si>
  <si>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</si>
  <si>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</si>
  <si>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</si>
  <si>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</si>
  <si>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</si>
  <si>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</si>
  <si>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t>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</si>
  <si>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</si>
  <si>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</si>
  <si>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</si>
  <si>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</si>
  <si>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</si>
  <si>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</si>
  <si>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</si>
  <si>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</si>
  <si>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</si>
  <si>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</si>
  <si>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</si>
  <si>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</si>
  <si>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</si>
  <si>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</si>
  <si>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</si>
  <si>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</si>
  <si>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</si>
  <si>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</si>
  <si>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</si>
  <si>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</si>
  <si>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</si>
  <si>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</si>
  <si>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熊本県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</si>
  <si>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</si>
  <si>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</si>
  <si>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</si>
  <si>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</si>
  <si>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</si>
  <si>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</si>
  <si>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</si>
  <si>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</si>
  <si>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</si>
  <si>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</si>
  <si>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</si>
  <si>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</si>
  <si>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</si>
  <si>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</si>
  <si>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</si>
  <si>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</si>
  <si>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</si>
  <si>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</si>
  <si>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</si>
  <si>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</si>
  <si>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</si>
  <si>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</si>
  <si>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</si>
  <si>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</si>
  <si>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</si>
  <si>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</si>
  <si>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</si>
  <si>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</si>
  <si>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</si>
  <si>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</si>
  <si>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</si>
  <si>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</si>
  <si>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</si>
  <si>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</si>
  <si>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</si>
  <si>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</si>
  <si>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</si>
  <si>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</si>
  <si>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</si>
  <si>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</si>
  <si>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</si>
  <si>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</si>
  <si>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</si>
  <si>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</si>
  <si>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</si>
  <si>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</si>
  <si>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</si>
  <si>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</si>
  <si>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</si>
  <si>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</si>
  <si>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</si>
  <si>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</si>
  <si>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</si>
  <si>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</si>
  <si>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</si>
  <si>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</si>
  <si>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</si>
  <si>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</si>
  <si>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</si>
  <si>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</si>
  <si>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</si>
  <si>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</si>
  <si>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</si>
  <si>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</si>
  <si>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</si>
  <si>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</si>
  <si>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</si>
  <si>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</si>
  <si>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</si>
  <si>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</si>
  <si>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</si>
  <si>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</si>
  <si>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</si>
  <si>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</si>
  <si>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</si>
  <si>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</si>
  <si>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</si>
  <si>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</si>
  <si>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</si>
  <si>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</si>
  <si>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</si>
  <si>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</si>
  <si>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</si>
  <si>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</si>
  <si>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</si>
  <si>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</si>
  <si>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</si>
  <si>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</si>
  <si>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</si>
  <si>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</si>
  <si>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</si>
  <si>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</si>
  <si>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</si>
  <si>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</si>
  <si>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</si>
  <si>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</si>
  <si>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</si>
  <si>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</si>
  <si>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</si>
  <si>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</si>
  <si>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</si>
  <si>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</si>
  <si>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</si>
  <si>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</si>
  <si>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</si>
  <si>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</si>
  <si>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</si>
  <si>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</si>
  <si>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</si>
  <si>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</si>
  <si>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</si>
  <si>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</si>
  <si>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</si>
  <si>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</si>
  <si>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</si>
  <si>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</si>
  <si>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</si>
  <si>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</si>
  <si>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</si>
  <si>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</si>
  <si>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</si>
  <si>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</si>
  <si>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</si>
  <si>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</si>
  <si>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</si>
  <si>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</si>
  <si>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</si>
  <si>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</si>
  <si>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</si>
  <si>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</si>
  <si>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</si>
  <si>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</si>
  <si>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</si>
  <si>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</si>
  <si>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</si>
  <si>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</si>
  <si>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</si>
  <si>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</si>
  <si>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</si>
  <si>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</si>
  <si>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</si>
  <si>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</si>
  <si>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</si>
  <si>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</si>
  <si>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</si>
  <si>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</si>
  <si>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</si>
  <si>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</si>
  <si>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</si>
  <si>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</si>
  <si>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熊本県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</si>
  <si>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</si>
  <si>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</si>
  <si>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</si>
  <si>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</si>
  <si>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</si>
  <si>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</si>
  <si>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</si>
  <si>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</si>
  <si>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</si>
  <si>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</si>
  <si>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</si>
  <si>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</si>
  <si>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</si>
  <si>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</si>
  <si>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</si>
  <si>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</si>
  <si>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</si>
  <si>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</si>
  <si>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</si>
  <si>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林業改善資金特別会計</t>
    <phoneticPr fontId="5"/>
  </si>
  <si>
    <t>沿岸漁業改善資金特別会計</t>
    <phoneticPr fontId="5"/>
  </si>
  <si>
    <t>市町村振興資金貸付事業特別会計</t>
    <phoneticPr fontId="5"/>
  </si>
  <si>
    <t>チッソ県債償還等特別会計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</si>
  <si>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</si>
  <si>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</si>
  <si>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</si>
  <si>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</si>
  <si>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</si>
  <si>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</si>
  <si>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</si>
  <si>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</si>
  <si>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</si>
  <si>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</si>
  <si>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</si>
  <si>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</si>
  <si>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</si>
  <si>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</si>
  <si>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工業用水道事業会計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</si>
  <si>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</si>
  <si>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</si>
  <si>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</si>
  <si>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</si>
  <si>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</si>
  <si>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</si>
  <si>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</si>
  <si>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</si>
  <si>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</si>
  <si>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</si>
  <si>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</si>
  <si>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</si>
  <si>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</si>
  <si>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</si>
  <si>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</si>
  <si>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</si>
  <si>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</si>
  <si>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</si>
  <si>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</si>
  <si>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</si>
  <si>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</si>
  <si>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</si>
  <si>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</si>
  <si>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</si>
  <si>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</si>
  <si>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</si>
  <si>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</si>
  <si>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</si>
  <si>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</si>
  <si>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</si>
  <si>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</si>
  <si>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</si>
  <si>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</si>
  <si>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</si>
  <si>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</si>
  <si>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</si>
  <si>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</si>
  <si>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</si>
  <si>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</si>
  <si>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</si>
  <si>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</si>
  <si>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</si>
  <si>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</si>
  <si>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</si>
  <si>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</si>
  <si>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</si>
  <si>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</si>
  <si>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</si>
  <si>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</si>
  <si>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</si>
  <si>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</si>
  <si>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</si>
  <si>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</si>
  <si>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</si>
  <si>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</si>
  <si>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港湾整備事業特別会計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</si>
  <si>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</si>
  <si>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</si>
  <si>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</si>
  <si>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</si>
  <si>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</si>
  <si>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</si>
  <si>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</si>
  <si>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</si>
  <si>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</si>
  <si>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</si>
  <si>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</si>
  <si>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</si>
  <si>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</si>
  <si>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</si>
  <si>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</si>
  <si>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</si>
  <si>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</si>
  <si>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</si>
  <si>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</si>
  <si>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</si>
  <si>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</si>
  <si>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</si>
  <si>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</si>
  <si>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</si>
  <si>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</si>
  <si>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</si>
  <si>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</si>
  <si>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</si>
  <si>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</si>
  <si>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</si>
  <si>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</si>
  <si>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</si>
  <si>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</si>
  <si>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</si>
  <si>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</si>
  <si>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</si>
  <si>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</si>
  <si>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</si>
  <si>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</si>
  <si>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</si>
  <si>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</si>
  <si>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</si>
  <si>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</si>
  <si>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</si>
  <si>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</si>
  <si>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</si>
  <si>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</si>
  <si>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</si>
  <si>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</si>
  <si>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</si>
  <si>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</si>
  <si>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</si>
  <si>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</si>
  <si>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</si>
  <si>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</si>
  <si>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</si>
  <si>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</si>
  <si>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</si>
  <si>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</si>
  <si>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</si>
  <si>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</si>
  <si>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</si>
  <si>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</si>
  <si>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</si>
  <si>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</si>
  <si>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</si>
  <si>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</si>
  <si>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</si>
  <si>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</si>
  <si>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</si>
  <si>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</si>
  <si>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</si>
  <si>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</si>
  <si>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</si>
  <si>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</si>
  <si>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</si>
  <si>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</si>
  <si>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</si>
  <si>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</si>
  <si>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</si>
  <si>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</si>
  <si>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</si>
  <si>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</si>
  <si>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</si>
  <si>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</si>
  <si>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</si>
  <si>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</si>
  <si>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</si>
  <si>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0.66</t>
  </si>
  <si>
    <t>▲ 0.59</t>
  </si>
  <si>
    <t>一般会計</t>
  </si>
  <si>
    <t>電気事業会計</t>
  </si>
  <si>
    <t>国民健康保険事業特別会計</t>
  </si>
  <si>
    <t>市町村振興資金貸付事業特別会計</t>
  </si>
  <si>
    <t>臨海工業用地造成事業特別会計</t>
  </si>
  <si>
    <t>病院事業会計</t>
  </si>
  <si>
    <t>有料駐車場事業会計</t>
  </si>
  <si>
    <t>工業用水道事業会計</t>
  </si>
  <si>
    <t>その他会計（赤字）</t>
  </si>
  <si>
    <t>その他会計（黒字）</t>
  </si>
  <si>
    <t>H25末</t>
    <phoneticPr fontId="2"/>
  </si>
  <si>
    <t>H26末</t>
    <phoneticPr fontId="2"/>
  </si>
  <si>
    <t>H27末</t>
    <phoneticPr fontId="2"/>
  </si>
  <si>
    <t>H28末</t>
    <phoneticPr fontId="2"/>
  </si>
  <si>
    <t>H29末</t>
    <phoneticPr fontId="2"/>
  </si>
  <si>
    <t>熊本県立劇場</t>
    <rPh sb="0" eb="2">
      <t>クマモト</t>
    </rPh>
    <rPh sb="2" eb="4">
      <t>ケンリツ</t>
    </rPh>
    <rPh sb="4" eb="6">
      <t>ゲキジョウ</t>
    </rPh>
    <phoneticPr fontId="2"/>
  </si>
  <si>
    <t>熊本空港ビルディング</t>
    <rPh sb="0" eb="2">
      <t>クマモト</t>
    </rPh>
    <rPh sb="2" eb="4">
      <t>クウコウ</t>
    </rPh>
    <phoneticPr fontId="2"/>
  </si>
  <si>
    <t>天草エアライン</t>
    <rPh sb="0" eb="2">
      <t>アマクサ</t>
    </rPh>
    <phoneticPr fontId="2"/>
  </si>
  <si>
    <t>肥薩おれんじ鉄道</t>
    <rPh sb="0" eb="2">
      <t>ヒサツ</t>
    </rPh>
    <rPh sb="6" eb="8">
      <t>テツドウ</t>
    </rPh>
    <phoneticPr fontId="2"/>
  </si>
  <si>
    <t>豊肥本線高速鉄道保有</t>
    <rPh sb="0" eb="2">
      <t>ホウヒ</t>
    </rPh>
    <rPh sb="2" eb="4">
      <t>ホンセン</t>
    </rPh>
    <rPh sb="4" eb="6">
      <t>コウソク</t>
    </rPh>
    <rPh sb="6" eb="8">
      <t>テツドウ</t>
    </rPh>
    <rPh sb="8" eb="10">
      <t>ホユウ</t>
    </rPh>
    <phoneticPr fontId="2"/>
  </si>
  <si>
    <t>熊本県移植医療推進財団</t>
    <rPh sb="0" eb="3">
      <t>クマモトケン</t>
    </rPh>
    <rPh sb="3" eb="5">
      <t>イショク</t>
    </rPh>
    <rPh sb="5" eb="7">
      <t>イリョウ</t>
    </rPh>
    <rPh sb="7" eb="9">
      <t>スイシン</t>
    </rPh>
    <rPh sb="9" eb="11">
      <t>ザイダン</t>
    </rPh>
    <phoneticPr fontId="2"/>
  </si>
  <si>
    <t>熊本県総合保健センター</t>
    <rPh sb="0" eb="3">
      <t>クマモトケン</t>
    </rPh>
    <rPh sb="3" eb="5">
      <t>ソウゴウ</t>
    </rPh>
    <rPh sb="5" eb="7">
      <t>ホケン</t>
    </rPh>
    <phoneticPr fontId="2"/>
  </si>
  <si>
    <t>熊本さわやか長寿財団</t>
    <rPh sb="0" eb="2">
      <t>クマモト</t>
    </rPh>
    <rPh sb="6" eb="8">
      <t>チョウジュ</t>
    </rPh>
    <rPh sb="8" eb="10">
      <t>ザイダン</t>
    </rPh>
    <phoneticPr fontId="2"/>
  </si>
  <si>
    <t>熊本県生活衛生営業指導センター</t>
    <rPh sb="0" eb="3">
      <t>クマモトケン</t>
    </rPh>
    <rPh sb="3" eb="5">
      <t>セイカツ</t>
    </rPh>
    <rPh sb="5" eb="7">
      <t>エイセイ</t>
    </rPh>
    <rPh sb="7" eb="9">
      <t>エイギョウ</t>
    </rPh>
    <rPh sb="9" eb="11">
      <t>シドウ</t>
    </rPh>
    <phoneticPr fontId="2"/>
  </si>
  <si>
    <t>水俣・芦北地域振興財団</t>
    <rPh sb="0" eb="2">
      <t>ミナマタ</t>
    </rPh>
    <rPh sb="3" eb="5">
      <t>アシキタ</t>
    </rPh>
    <rPh sb="5" eb="7">
      <t>チイキ</t>
    </rPh>
    <rPh sb="7" eb="9">
      <t>シンコウ</t>
    </rPh>
    <rPh sb="9" eb="11">
      <t>ザイダン</t>
    </rPh>
    <phoneticPr fontId="2"/>
  </si>
  <si>
    <t>熊本県伝統工芸館</t>
    <rPh sb="0" eb="3">
      <t>クマモトケン</t>
    </rPh>
    <rPh sb="3" eb="5">
      <t>デントウ</t>
    </rPh>
    <rPh sb="5" eb="7">
      <t>コウゲイ</t>
    </rPh>
    <rPh sb="7" eb="8">
      <t>カン</t>
    </rPh>
    <phoneticPr fontId="2"/>
  </si>
  <si>
    <t>くまもと産業支援財団</t>
    <rPh sb="4" eb="6">
      <t>サンギョウ</t>
    </rPh>
    <rPh sb="6" eb="8">
      <t>シエン</t>
    </rPh>
    <rPh sb="8" eb="10">
      <t>ザイダン</t>
    </rPh>
    <phoneticPr fontId="2"/>
  </si>
  <si>
    <t>テクノインキュベーションセンター</t>
    <phoneticPr fontId="2"/>
  </si>
  <si>
    <t>熊本県起業化支援センター</t>
    <rPh sb="0" eb="3">
      <t>クマモトケン</t>
    </rPh>
    <rPh sb="3" eb="5">
      <t>キギョウ</t>
    </rPh>
    <rPh sb="5" eb="6">
      <t>カ</t>
    </rPh>
    <rPh sb="6" eb="8">
      <t>シエン</t>
    </rPh>
    <phoneticPr fontId="2"/>
  </si>
  <si>
    <t>熊本テルサ</t>
    <rPh sb="0" eb="2">
      <t>クマモト</t>
    </rPh>
    <phoneticPr fontId="2"/>
  </si>
  <si>
    <t>熊本県雇用環境整備協会</t>
    <rPh sb="0" eb="3">
      <t>クマモトケン</t>
    </rPh>
    <rPh sb="3" eb="5">
      <t>コヨウ</t>
    </rPh>
    <rPh sb="5" eb="7">
      <t>カンキョウ</t>
    </rPh>
    <rPh sb="7" eb="9">
      <t>セイビ</t>
    </rPh>
    <rPh sb="9" eb="11">
      <t>キョウカイ</t>
    </rPh>
    <phoneticPr fontId="2"/>
  </si>
  <si>
    <t>希望の里ホンダ</t>
    <rPh sb="0" eb="2">
      <t>キボウ</t>
    </rPh>
    <rPh sb="3" eb="4">
      <t>サト</t>
    </rPh>
    <phoneticPr fontId="2"/>
  </si>
  <si>
    <t>熊本県野菜価格安定資金協会</t>
    <rPh sb="0" eb="3">
      <t>クマモトケン</t>
    </rPh>
    <rPh sb="3" eb="5">
      <t>ヤサイ</t>
    </rPh>
    <rPh sb="5" eb="7">
      <t>カカク</t>
    </rPh>
    <rPh sb="7" eb="9">
      <t>アンテイ</t>
    </rPh>
    <rPh sb="9" eb="11">
      <t>シキン</t>
    </rPh>
    <rPh sb="11" eb="13">
      <t>キョウカイ</t>
    </rPh>
    <phoneticPr fontId="2"/>
  </si>
  <si>
    <t>熊本県果実生産出荷安定基金協会</t>
    <rPh sb="0" eb="3">
      <t>クマモトケン</t>
    </rPh>
    <rPh sb="3" eb="5">
      <t>カジツ</t>
    </rPh>
    <rPh sb="5" eb="7">
      <t>セイサン</t>
    </rPh>
    <rPh sb="7" eb="9">
      <t>シュッカ</t>
    </rPh>
    <rPh sb="9" eb="11">
      <t>アンテイ</t>
    </rPh>
    <rPh sb="11" eb="13">
      <t>キキン</t>
    </rPh>
    <rPh sb="13" eb="15">
      <t>キョウカイ</t>
    </rPh>
    <phoneticPr fontId="2"/>
  </si>
  <si>
    <t>熊本県林業公社（林業公社）</t>
    <rPh sb="0" eb="3">
      <t>クマモトケン</t>
    </rPh>
    <rPh sb="3" eb="5">
      <t>リンギョウ</t>
    </rPh>
    <rPh sb="5" eb="7">
      <t>コウシャ</t>
    </rPh>
    <rPh sb="8" eb="10">
      <t>リンギョウ</t>
    </rPh>
    <rPh sb="10" eb="12">
      <t>コウシャ</t>
    </rPh>
    <phoneticPr fontId="2"/>
  </si>
  <si>
    <t>熊本県林業従事者育成基金</t>
    <rPh sb="0" eb="3">
      <t>クマモトケン</t>
    </rPh>
    <rPh sb="3" eb="5">
      <t>リンギョウ</t>
    </rPh>
    <rPh sb="5" eb="8">
      <t>ジュウジシャ</t>
    </rPh>
    <rPh sb="8" eb="10">
      <t>イクセイ</t>
    </rPh>
    <rPh sb="10" eb="12">
      <t>キキン</t>
    </rPh>
    <phoneticPr fontId="2"/>
  </si>
  <si>
    <t>くまもと里海づくり協会</t>
    <rPh sb="4" eb="5">
      <t>サト</t>
    </rPh>
    <rPh sb="5" eb="6">
      <t>ウミ</t>
    </rPh>
    <rPh sb="9" eb="11">
      <t>キョウカイ</t>
    </rPh>
    <phoneticPr fontId="2"/>
  </si>
  <si>
    <t>熊本県道路公社</t>
    <rPh sb="0" eb="3">
      <t>クマモトケン</t>
    </rPh>
    <rPh sb="3" eb="5">
      <t>ドウロ</t>
    </rPh>
    <rPh sb="5" eb="7">
      <t>コウシャ</t>
    </rPh>
    <phoneticPr fontId="2"/>
  </si>
  <si>
    <t>熊本県建築住宅センター</t>
    <rPh sb="0" eb="3">
      <t>クマモトケン</t>
    </rPh>
    <rPh sb="3" eb="5">
      <t>ケンチク</t>
    </rPh>
    <rPh sb="5" eb="7">
      <t>ジュウタク</t>
    </rPh>
    <phoneticPr fontId="2"/>
  </si>
  <si>
    <t>白川水源地域対策基金</t>
    <rPh sb="0" eb="2">
      <t>シラカワ</t>
    </rPh>
    <rPh sb="2" eb="4">
      <t>スイゲン</t>
    </rPh>
    <rPh sb="4" eb="6">
      <t>チイキ</t>
    </rPh>
    <rPh sb="6" eb="8">
      <t>タイサク</t>
    </rPh>
    <rPh sb="8" eb="10">
      <t>キキン</t>
    </rPh>
    <phoneticPr fontId="2"/>
  </si>
  <si>
    <t>熊本県武道振興会</t>
    <rPh sb="0" eb="3">
      <t>クマモトケン</t>
    </rPh>
    <rPh sb="3" eb="5">
      <t>ブドウ</t>
    </rPh>
    <rPh sb="5" eb="8">
      <t>シンコウカイ</t>
    </rPh>
    <phoneticPr fontId="2"/>
  </si>
  <si>
    <t>公立大学法人熊本県立大学</t>
    <rPh sb="0" eb="2">
      <t>コウリツ</t>
    </rPh>
    <rPh sb="2" eb="4">
      <t>ダイガク</t>
    </rPh>
    <rPh sb="4" eb="6">
      <t>ホウジン</t>
    </rPh>
    <rPh sb="6" eb="8">
      <t>クマモト</t>
    </rPh>
    <rPh sb="8" eb="10">
      <t>ケンリツ</t>
    </rPh>
    <rPh sb="10" eb="11">
      <t>ダイ</t>
    </rPh>
    <rPh sb="11" eb="12">
      <t>ガク</t>
    </rPh>
    <phoneticPr fontId="2"/>
  </si>
  <si>
    <t>熊本県畜産協会</t>
    <rPh sb="0" eb="3">
      <t>クマモトケン</t>
    </rPh>
    <rPh sb="3" eb="5">
      <t>チクサン</t>
    </rPh>
    <rPh sb="5" eb="7">
      <t>キョウカイ</t>
    </rPh>
    <phoneticPr fontId="2"/>
  </si>
  <si>
    <t>熊本県農業公社</t>
    <rPh sb="0" eb="3">
      <t>クマモトケン</t>
    </rPh>
    <rPh sb="3" eb="5">
      <t>ノウギョウ</t>
    </rPh>
    <rPh sb="5" eb="7">
      <t>コウシャ</t>
    </rPh>
    <phoneticPr fontId="2"/>
  </si>
  <si>
    <t>熊本県環境整備事業団</t>
    <rPh sb="0" eb="3">
      <t>クマモトケン</t>
    </rPh>
    <rPh sb="3" eb="5">
      <t>カンキョウ</t>
    </rPh>
    <rPh sb="5" eb="7">
      <t>セイビ</t>
    </rPh>
    <rPh sb="7" eb="10">
      <t>ジギョウダン</t>
    </rPh>
    <phoneticPr fontId="2"/>
  </si>
  <si>
    <t>熊本県暴力追放運動推進センター</t>
    <rPh sb="0" eb="3">
      <t>クマモトケン</t>
    </rPh>
    <rPh sb="3" eb="5">
      <t>ボウリョク</t>
    </rPh>
    <rPh sb="5" eb="7">
      <t>ツイホウ</t>
    </rPh>
    <rPh sb="7" eb="9">
      <t>ウンドウ</t>
    </rPh>
    <rPh sb="9" eb="11">
      <t>スイシン</t>
    </rPh>
    <phoneticPr fontId="2"/>
  </si>
  <si>
    <t>くまもとDMC</t>
    <phoneticPr fontId="2"/>
  </si>
  <si>
    <t>〇</t>
    <phoneticPr fontId="2"/>
  </si>
  <si>
    <t>〇</t>
    <phoneticPr fontId="2"/>
  </si>
  <si>
    <t>-</t>
    <phoneticPr fontId="2"/>
  </si>
  <si>
    <t>-</t>
    <phoneticPr fontId="2"/>
  </si>
  <si>
    <t>-</t>
    <phoneticPr fontId="2"/>
  </si>
  <si>
    <t>-</t>
    <phoneticPr fontId="2"/>
  </si>
  <si>
    <t>-</t>
    <phoneticPr fontId="2"/>
  </si>
  <si>
    <t>平成28年熊本地震復興基金</t>
    <rPh sb="0" eb="2">
      <t>ヘイセイ</t>
    </rPh>
    <rPh sb="4" eb="5">
      <t>ネン</t>
    </rPh>
    <rPh sb="5" eb="7">
      <t>クマモト</t>
    </rPh>
    <rPh sb="7" eb="9">
      <t>ジシン</t>
    </rPh>
    <rPh sb="9" eb="11">
      <t>フッコウ</t>
    </rPh>
    <rPh sb="11" eb="13">
      <t>キキン</t>
    </rPh>
    <phoneticPr fontId="2"/>
  </si>
  <si>
    <t>ふるさとくまもと応援寄附基金</t>
    <rPh sb="8" eb="10">
      <t>オウエン</t>
    </rPh>
    <rPh sb="10" eb="12">
      <t>キフ</t>
    </rPh>
    <rPh sb="12" eb="14">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</si>
  <si>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</si>
  <si>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</si>
  <si>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収入証紙特別会計</t>
    <phoneticPr fontId="5"/>
  </si>
  <si>
    <t>県立高等学校実習資金特別会計</t>
    <phoneticPr fontId="5"/>
  </si>
  <si>
    <t>育英資金等貸与特別会計</t>
    <phoneticPr fontId="5"/>
  </si>
  <si>
    <t>公債管理特別会計</t>
    <phoneticPr fontId="5"/>
  </si>
  <si>
    <t>一般会計</t>
    <phoneticPr fontId="5"/>
  </si>
  <si>
    <t>中小企業振興資金特別会計</t>
    <phoneticPr fontId="5"/>
  </si>
  <si>
    <t>母子父子寡婦福祉資金特別会計</t>
    <phoneticPr fontId="5"/>
  </si>
  <si>
    <t>国民健康保険事業特別会計</t>
    <phoneticPr fontId="5"/>
  </si>
  <si>
    <t>-</t>
    <phoneticPr fontId="2"/>
  </si>
  <si>
    <t>-</t>
    <phoneticPr fontId="2"/>
  </si>
  <si>
    <t>電気事業会計</t>
    <phoneticPr fontId="5"/>
  </si>
  <si>
    <t>法適用企業</t>
    <phoneticPr fontId="5"/>
  </si>
  <si>
    <t>工業用水道事業会計</t>
    <phoneticPr fontId="5"/>
  </si>
  <si>
    <t>有料駐車場事業会計</t>
    <phoneticPr fontId="5"/>
  </si>
  <si>
    <t>病院事業会計</t>
    <phoneticPr fontId="5"/>
  </si>
  <si>
    <t>港湾整備事業特別会計</t>
    <phoneticPr fontId="5"/>
  </si>
  <si>
    <t>法非適用企業</t>
    <phoneticPr fontId="5"/>
  </si>
  <si>
    <t>法非適用企業</t>
    <phoneticPr fontId="5"/>
  </si>
  <si>
    <t>流域下水道事業特別会計</t>
    <phoneticPr fontId="5"/>
  </si>
  <si>
    <t>臨海工業用地造成事業特別会計</t>
    <phoneticPr fontId="5"/>
  </si>
  <si>
    <t>高度技術研究開発基盤整備事業等特別会計</t>
    <phoneticPr fontId="5"/>
  </si>
  <si>
    <t>-</t>
    <phoneticPr fontId="5"/>
  </si>
  <si>
    <t>有明海自動車航送船組合</t>
    <rPh sb="0" eb="2">
      <t>アリアケ</t>
    </rPh>
    <rPh sb="2" eb="3">
      <t>ウミ</t>
    </rPh>
    <rPh sb="3" eb="6">
      <t>ジドウシャ</t>
    </rPh>
    <rPh sb="6" eb="8">
      <t>コウソウ</t>
    </rPh>
    <rPh sb="8" eb="9">
      <t>セン</t>
    </rPh>
    <rPh sb="9" eb="11">
      <t>クミアイ</t>
    </rPh>
    <phoneticPr fontId="2"/>
  </si>
  <si>
    <t>-</t>
    <phoneticPr fontId="2"/>
  </si>
  <si>
    <t>-</t>
    <phoneticPr fontId="2"/>
  </si>
  <si>
    <t>法適用</t>
    <rPh sb="0" eb="1">
      <t>ホウ</t>
    </rPh>
    <rPh sb="1" eb="3">
      <t>テキヨウ</t>
    </rPh>
    <phoneticPr fontId="2"/>
  </si>
  <si>
    <t>平成28年熊本地震被災文化財等復旧復興基金</t>
    <rPh sb="0" eb="2">
      <t>ヘイセイ</t>
    </rPh>
    <rPh sb="4" eb="5">
      <t>ネン</t>
    </rPh>
    <rPh sb="5" eb="7">
      <t>クマモト</t>
    </rPh>
    <rPh sb="7" eb="9">
      <t>ジシン</t>
    </rPh>
    <rPh sb="9" eb="11">
      <t>ヒサイ</t>
    </rPh>
    <rPh sb="11" eb="14">
      <t>ブンカザイ</t>
    </rPh>
    <rPh sb="14" eb="15">
      <t>トウ</t>
    </rPh>
    <rPh sb="15" eb="17">
      <t>フッキュウ</t>
    </rPh>
    <rPh sb="17" eb="19">
      <t>フッコウ</t>
    </rPh>
    <rPh sb="19" eb="2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</si>
</sst>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77936</c:v>
                </c:pt>
                <c:pt idx="4">
                  <c:v>82531</c:v>
                </c:pt>
              </c:numCache>
            </c:numRef>
          </c:val>
          <c:smooth val="0"/>
          <c:extLst>
            <c:ext xmlns:c16="http://schemas.microsoft.com/office/drawing/2014/chart" uri="{C3380CC4-5D6E-409C-BE32-E72D297353CC}">
              <c16:uniqueId val="{00000000-30E1-4F27-A960-F10E619485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86570</c:v>
                </c:pt>
                <c:pt idx="1">
                  <c:v>68411</c:v>
                </c:pt>
                <c:pt idx="2">
                  <c:v>69412</c:v>
                </c:pt>
                <c:pt idx="3">
                  <c:v>80331</c:v>
                </c:pt>
                <c:pt idx="4">
                  <c:v>97011</c:v>
                </c:pt>
              </c:numCache>
            </c:numRef>
          </c:val>
          <c:smooth val="0"/>
          <c:extLst>
            <c:ext xmlns:c16="http://schemas.microsoft.com/office/drawing/2014/chart" uri="{C3380CC4-5D6E-409C-BE32-E72D297353CC}">
              <c16:uniqueId val="{00000001-30E1-4F27-A960-F10E619485CE}"/>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3.71</c:v>
                </c:pt>
                <c:pt idx="1">
                  <c:v>2.94</c:v>
                </c:pt>
                <c:pt idx="2">
                  <c:v>3.68</c:v>
                </c:pt>
                <c:pt idx="3">
                  <c:v>4.66</c:v>
                </c:pt>
                <c:pt idx="4">
                  <c:v>3.49</c:v>
                </c:pt>
              </c:numCache>
            </c:numRef>
          </c:val>
          <c:extLst>
            <c:ext xmlns:c16="http://schemas.microsoft.com/office/drawing/2014/chart" uri="{C3380CC4-5D6E-409C-BE32-E72D297353CC}">
              <c16:uniqueId val="{00000000-EF79-48B0-8DA8-0BBD77E4D7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0.4</c:v>
                </c:pt>
                <c:pt idx="1">
                  <c:v>0.39</c:v>
                </c:pt>
                <c:pt idx="2">
                  <c:v>0.39</c:v>
                </c:pt>
                <c:pt idx="3">
                  <c:v>0.42</c:v>
                </c:pt>
                <c:pt idx="4">
                  <c:v>0.42</c:v>
                </c:pt>
              </c:numCache>
            </c:numRef>
          </c:val>
          <c:extLst>
            <c:ext xmlns:c16="http://schemas.microsoft.com/office/drawing/2014/chart" uri="{C3380CC4-5D6E-409C-BE32-E72D297353CC}">
              <c16:uniqueId val="{00000001-EF79-48B0-8DA8-0BBD77E4D744}"/>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0.19</c:v>
                </c:pt>
                <c:pt idx="1">
                  <c:v>-0.66</c:v>
                </c:pt>
                <c:pt idx="2">
                  <c:v>0.71</c:v>
                </c:pt>
                <c:pt idx="3">
                  <c:v>0.78</c:v>
                </c:pt>
                <c:pt idx="4">
                  <c:v>-0.59</c:v>
                </c:pt>
              </c:numCache>
            </c:numRef>
          </c:val>
          <c:smooth val="0"/>
          <c:extLst>
            <c:ext xmlns:c16="http://schemas.microsoft.com/office/drawing/2014/chart" uri="{C3380CC4-5D6E-409C-BE32-E72D297353CC}">
              <c16:uniqueId val="{00000002-EF79-48B0-8DA8-0BBD77E4D744}"/>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0.32</c:v>
                </c:pt>
                <c:pt idx="2">
                  <c:v>#N/A</c:v>
                </c:pt>
                <c:pt idx="3">
                  <c:v>0.28999999999999998</c:v>
                </c:pt>
                <c:pt idx="4">
                  <c:v>#N/A</c:v>
                </c:pt>
                <c:pt idx="5">
                  <c:v>0.28999999999999998</c:v>
                </c:pt>
                <c:pt idx="6">
                  <c:v>#N/A</c:v>
                </c:pt>
                <c:pt idx="7">
                  <c:v>0.27</c:v>
                </c:pt>
                <c:pt idx="8">
                  <c:v>#N/A</c:v>
                </c:pt>
                <c:pt idx="9">
                  <c:v>0.28000000000000003</c:v>
                </c:pt>
              </c:numCache>
            </c:numRef>
          </c:val>
          <c:extLst>
            <c:ext xmlns:c16="http://schemas.microsoft.com/office/drawing/2014/chart" uri="{C3380CC4-5D6E-409C-BE32-E72D297353CC}">
              <c16:uniqueId val="{00000000-7B1B-4161-994A-D5181ECD1C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1B-4161-994A-D5181ECD1C45}"/>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0.21</c:v>
                </c:pt>
                <c:pt idx="2">
                  <c:v>#N/A</c:v>
                </c:pt>
                <c:pt idx="3">
                  <c:v>0.23</c:v>
                </c:pt>
                <c:pt idx="4">
                  <c:v>#N/A</c:v>
                </c:pt>
                <c:pt idx="5">
                  <c:v>0.23</c:v>
                </c:pt>
                <c:pt idx="6">
                  <c:v>#N/A</c:v>
                </c:pt>
                <c:pt idx="7">
                  <c:v>0.25</c:v>
                </c:pt>
                <c:pt idx="8">
                  <c:v>#N/A</c:v>
                </c:pt>
                <c:pt idx="9">
                  <c:v>0.25</c:v>
                </c:pt>
              </c:numCache>
            </c:numRef>
          </c:val>
          <c:extLst>
            <c:ext xmlns:c16="http://schemas.microsoft.com/office/drawing/2014/chart" uri="{C3380CC4-5D6E-409C-BE32-E72D297353CC}">
              <c16:uniqueId val="{00000002-7B1B-4161-994A-D5181ECD1C45}"/>
            </c:ext>
          </c:extLst>
        </c:ser>
        <c:ser>
          <c:idx val="3"/>
          <c:order val="3"/>
          <c:tx>
            <c:strRef>
              <c:f>データシート!$A$30</c:f>
              <c:strCache>
                <c:ptCount val="1"/>
                <c:pt idx="0">
                  <c:v>有料駐車場事業会計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0.22</c:v>
                </c:pt>
                <c:pt idx="2">
                  <c:v>#N/A</c:v>
                </c:pt>
                <c:pt idx="3">
                  <c:v>0.2</c:v>
                </c:pt>
                <c:pt idx="4">
                  <c:v>#N/A</c:v>
                </c:pt>
                <c:pt idx="5">
                  <c:v>0.21</c:v>
                </c:pt>
                <c:pt idx="6">
                  <c:v>#N/A</c:v>
                </c:pt>
                <c:pt idx="7">
                  <c:v>0.25</c:v>
                </c:pt>
                <c:pt idx="8">
                  <c:v>#N/A</c:v>
                </c:pt>
                <c:pt idx="9">
                  <c:v>0.26</c:v>
                </c:pt>
              </c:numCache>
            </c:numRef>
          </c:val>
          <c:extLst>
            <c:ext xmlns:c16="http://schemas.microsoft.com/office/drawing/2014/chart" uri="{C3380CC4-5D6E-409C-BE32-E72D297353CC}">
              <c16:uniqueId val="{00000003-7B1B-4161-994A-D5181ECD1C45}"/>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c:v>
                </c:pt>
                <c:pt idx="2">
                  <c:v>#N/A</c:v>
                </c:pt>
                <c:pt idx="3">
                  <c:v>0.49</c:v>
                </c:pt>
                <c:pt idx="4">
                  <c:v>#N/A</c:v>
                </c:pt>
                <c:pt idx="5">
                  <c:v>0.49</c:v>
                </c:pt>
                <c:pt idx="6">
                  <c:v>#N/A</c:v>
                </c:pt>
                <c:pt idx="7">
                  <c:v>0.43</c:v>
                </c:pt>
                <c:pt idx="8">
                  <c:v>#N/A</c:v>
                </c:pt>
                <c:pt idx="9">
                  <c:v>0.39</c:v>
                </c:pt>
              </c:numCache>
            </c:numRef>
          </c:val>
          <c:extLst>
            <c:ext xmlns:c16="http://schemas.microsoft.com/office/drawing/2014/chart" uri="{C3380CC4-5D6E-409C-BE32-E72D297353CC}">
              <c16:uniqueId val="{00000004-7B1B-4161-994A-D5181ECD1C45}"/>
            </c:ext>
          </c:extLst>
        </c:ser>
        <c:ser>
          <c:idx val="5"/>
          <c:order val="5"/>
          <c:tx>
            <c:strRef>
              <c:f>データシート!$A$32</c:f>
              <c:strCache>
                <c:ptCount val="1"/>
                <c:pt idx="0">
                  <c:v>臨海工業用地造成事業特別会計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0.59</c:v>
                </c:pt>
                <c:pt idx="2">
                  <c:v>#N/A</c:v>
                </c:pt>
                <c:pt idx="3">
                  <c:v>0.53</c:v>
                </c:pt>
                <c:pt idx="4">
                  <c:v>#N/A</c:v>
                </c:pt>
                <c:pt idx="5">
                  <c:v>0.44</c:v>
                </c:pt>
                <c:pt idx="6">
                  <c:v>#N/A</c:v>
                </c:pt>
                <c:pt idx="7">
                  <c:v>0.5</c:v>
                </c:pt>
                <c:pt idx="8">
                  <c:v>#N/A</c:v>
                </c:pt>
                <c:pt idx="9">
                  <c:v>0.47</c:v>
                </c:pt>
              </c:numCache>
            </c:numRef>
          </c:val>
          <c:extLst>
            <c:ext xmlns:c16="http://schemas.microsoft.com/office/drawing/2014/chart" uri="{C3380CC4-5D6E-409C-BE32-E72D297353CC}">
              <c16:uniqueId val="{00000005-7B1B-4161-994A-D5181ECD1C45}"/>
            </c:ext>
          </c:extLst>
        </c:ser>
        <c:ser>
          <c:idx val="6"/>
          <c:order val="6"/>
          <c:tx>
            <c:strRef>
              <c:f>データシート!$A$33</c:f>
              <c:strCache>
                <c:ptCount val="1"/>
                <c:pt idx="0">
                  <c:v>市町村振興資金貸付事業特別会計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0.62</c:v>
                </c:pt>
                <c:pt idx="2">
                  <c:v>#N/A</c:v>
                </c:pt>
                <c:pt idx="3">
                  <c:v>0.59</c:v>
                </c:pt>
                <c:pt idx="4">
                  <c:v>#N/A</c:v>
                </c:pt>
                <c:pt idx="5">
                  <c:v>0.59</c:v>
                </c:pt>
                <c:pt idx="6">
                  <c:v>#N/A</c:v>
                </c:pt>
                <c:pt idx="7">
                  <c:v>0.64</c:v>
                </c:pt>
                <c:pt idx="8">
                  <c:v>#N/A</c:v>
                </c:pt>
                <c:pt idx="9">
                  <c:v>0.51</c:v>
                </c:pt>
              </c:numCache>
            </c:numRef>
          </c:val>
          <c:extLst>
            <c:ext xmlns:c16="http://schemas.microsoft.com/office/drawing/2014/chart" uri="{C3380CC4-5D6E-409C-BE32-E72D297353CC}">
              <c16:uniqueId val="{00000006-7B1B-4161-994A-D5181ECD1C4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0.72</c:v>
                </c:pt>
              </c:numCache>
            </c:numRef>
          </c:val>
          <c:extLst>
            <c:ext xmlns:c16="http://schemas.microsoft.com/office/drawing/2014/chart" uri="{C3380CC4-5D6E-409C-BE32-E72D297353CC}">
              <c16:uniqueId val="{00000007-7B1B-4161-994A-D5181ECD1C45}"/>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1.25</c:v>
                </c:pt>
                <c:pt idx="2">
                  <c:v>#N/A</c:v>
                </c:pt>
                <c:pt idx="3">
                  <c:v>1.2</c:v>
                </c:pt>
                <c:pt idx="4">
                  <c:v>#N/A</c:v>
                </c:pt>
                <c:pt idx="5">
                  <c:v>1.18</c:v>
                </c:pt>
                <c:pt idx="6">
                  <c:v>#N/A</c:v>
                </c:pt>
                <c:pt idx="7">
                  <c:v>1.17</c:v>
                </c:pt>
                <c:pt idx="8">
                  <c:v>#N/A</c:v>
                </c:pt>
                <c:pt idx="9">
                  <c:v>1.17</c:v>
                </c:pt>
              </c:numCache>
            </c:numRef>
          </c:val>
          <c:extLst>
            <c:ext xmlns:c16="http://schemas.microsoft.com/office/drawing/2014/chart" uri="{C3380CC4-5D6E-409C-BE32-E72D297353CC}">
              <c16:uniqueId val="{00000008-7B1B-4161-994A-D5181ECD1C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3.07</c:v>
                </c:pt>
                <c:pt idx="2">
                  <c:v>#N/A</c:v>
                </c:pt>
                <c:pt idx="3">
                  <c:v>2.3199999999999998</c:v>
                </c:pt>
                <c:pt idx="4">
                  <c:v>#N/A</c:v>
                </c:pt>
                <c:pt idx="5">
                  <c:v>3.09</c:v>
                </c:pt>
                <c:pt idx="6">
                  <c:v>#N/A</c:v>
                </c:pt>
                <c:pt idx="7">
                  <c:v>3.99</c:v>
                </c:pt>
                <c:pt idx="8">
                  <c:v>#N/A</c:v>
                </c:pt>
                <c:pt idx="9">
                  <c:v>2.94</c:v>
                </c:pt>
              </c:numCache>
            </c:numRef>
          </c:val>
          <c:extLst>
            <c:ext xmlns:c16="http://schemas.microsoft.com/office/drawing/2014/chart" uri="{C3380CC4-5D6E-409C-BE32-E72D297353CC}">
              <c16:uniqueId val="{00000009-7B1B-4161-994A-D5181ECD1C45}"/>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82820</c:v>
                </c:pt>
                <c:pt idx="5">
                  <c:v>84033</c:v>
                </c:pt>
                <c:pt idx="8">
                  <c:v>85554</c:v>
                </c:pt>
                <c:pt idx="11">
                  <c:v>83659</c:v>
                </c:pt>
                <c:pt idx="14">
                  <c:v>81606</c:v>
                </c:pt>
              </c:numCache>
            </c:numRef>
          </c:val>
          <c:extLst>
            <c:ext xmlns:c16="http://schemas.microsoft.com/office/drawing/2014/chart" uri="{C3380CC4-5D6E-409C-BE32-E72D297353CC}">
              <c16:uniqueId val="{00000000-19E4-4E72-B6FC-2D3485CEC0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c:v>
                </c:pt>
                <c:pt idx="3">
                  <c:v>6</c:v>
                </c:pt>
                <c:pt idx="6">
                  <c:v>1</c:v>
                </c:pt>
                <c:pt idx="9">
                  <c:v>0</c:v>
                </c:pt>
                <c:pt idx="12">
                  <c:v>1</c:v>
                </c:pt>
              </c:numCache>
            </c:numRef>
          </c:val>
          <c:extLst>
            <c:ext xmlns:c16="http://schemas.microsoft.com/office/drawing/2014/chart" uri="{C3380CC4-5D6E-409C-BE32-E72D297353CC}">
              <c16:uniqueId val="{00000001-19E4-4E72-B6FC-2D3485CEC0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2061</c:v>
                </c:pt>
                <c:pt idx="3">
                  <c:v>1546</c:v>
                </c:pt>
                <c:pt idx="6">
                  <c:v>1398</c:v>
                </c:pt>
                <c:pt idx="9">
                  <c:v>1341</c:v>
                </c:pt>
                <c:pt idx="12">
                  <c:v>1308</c:v>
                </c:pt>
              </c:numCache>
            </c:numRef>
          </c:val>
          <c:extLst>
            <c:ext xmlns:c16="http://schemas.microsoft.com/office/drawing/2014/chart" uri="{C3380CC4-5D6E-409C-BE32-E72D297353CC}">
              <c16:uniqueId val="{00000002-19E4-4E72-B6FC-2D3485CEC0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E4-4E72-B6FC-2D3485CEC0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1925</c:v>
                </c:pt>
                <c:pt idx="3">
                  <c:v>1634</c:v>
                </c:pt>
                <c:pt idx="6">
                  <c:v>1741</c:v>
                </c:pt>
                <c:pt idx="9">
                  <c:v>2011</c:v>
                </c:pt>
                <c:pt idx="12">
                  <c:v>1567</c:v>
                </c:pt>
              </c:numCache>
            </c:numRef>
          </c:val>
          <c:extLst>
            <c:ext xmlns:c16="http://schemas.microsoft.com/office/drawing/2014/chart" uri="{C3380CC4-5D6E-409C-BE32-E72D297353CC}">
              <c16:uniqueId val="{00000004-19E4-4E72-B6FC-2D3485CEC0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20218</c:v>
                </c:pt>
                <c:pt idx="3">
                  <c:v>22135</c:v>
                </c:pt>
                <c:pt idx="6">
                  <c:v>23290</c:v>
                </c:pt>
                <c:pt idx="9">
                  <c:v>22019</c:v>
                </c:pt>
                <c:pt idx="12">
                  <c:v>21387</c:v>
                </c:pt>
              </c:numCache>
            </c:numRef>
          </c:val>
          <c:extLst>
            <c:ext xmlns:c16="http://schemas.microsoft.com/office/drawing/2014/chart" uri="{C3380CC4-5D6E-409C-BE32-E72D297353CC}">
              <c16:uniqueId val="{00000005-19E4-4E72-B6FC-2D3485CEC0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E4-4E72-B6FC-2D3485CEC0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103256</c:v>
                </c:pt>
                <c:pt idx="3">
                  <c:v>101594</c:v>
                </c:pt>
                <c:pt idx="6">
                  <c:v>96916</c:v>
                </c:pt>
                <c:pt idx="9">
                  <c:v>91360</c:v>
                </c:pt>
                <c:pt idx="12">
                  <c:v>86354</c:v>
                </c:pt>
              </c:numCache>
            </c:numRef>
          </c:val>
          <c:extLst>
            <c:ext xmlns:c16="http://schemas.microsoft.com/office/drawing/2014/chart" uri="{C3380CC4-5D6E-409C-BE32-E72D297353CC}">
              <c16:uniqueId val="{00000007-19E4-4E72-B6FC-2D3485CEC099}"/>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44644</c:v>
                </c:pt>
                <c:pt idx="2">
                  <c:v>#N/A</c:v>
                </c:pt>
                <c:pt idx="3">
                  <c:v>#N/A</c:v>
                </c:pt>
                <c:pt idx="4">
                  <c:v>42882</c:v>
                </c:pt>
                <c:pt idx="5">
                  <c:v>#N/A</c:v>
                </c:pt>
                <c:pt idx="6">
                  <c:v>#N/A</c:v>
                </c:pt>
                <c:pt idx="7">
                  <c:v>37792</c:v>
                </c:pt>
                <c:pt idx="8">
                  <c:v>#N/A</c:v>
                </c:pt>
                <c:pt idx="9">
                  <c:v>#N/A</c:v>
                </c:pt>
                <c:pt idx="10">
                  <c:v>33072</c:v>
                </c:pt>
                <c:pt idx="11">
                  <c:v>#N/A</c:v>
                </c:pt>
                <c:pt idx="12">
                  <c:v>#N/A</c:v>
                </c:pt>
                <c:pt idx="13">
                  <c:v>29011</c:v>
                </c:pt>
                <c:pt idx="14">
                  <c:v>#N/A</c:v>
                </c:pt>
              </c:numCache>
            </c:numRef>
          </c:val>
          <c:smooth val="0"/>
          <c:extLst>
            <c:ext xmlns:c16="http://schemas.microsoft.com/office/drawing/2014/chart" uri="{C3380CC4-5D6E-409C-BE32-E72D297353CC}">
              <c16:uniqueId val="{00000008-19E4-4E72-B6FC-2D3485CEC099}"/>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863621</c:v>
                </c:pt>
                <c:pt idx="5">
                  <c:v>860130</c:v>
                </c:pt>
                <c:pt idx="8">
                  <c:v>871381</c:v>
                </c:pt>
                <c:pt idx="11">
                  <c:v>889172</c:v>
                </c:pt>
                <c:pt idx="14">
                  <c:v>911586</c:v>
                </c:pt>
              </c:numCache>
            </c:numRef>
          </c:val>
          <c:extLst>
            <c:ext xmlns:c16="http://schemas.microsoft.com/office/drawing/2014/chart" uri="{C3380CC4-5D6E-409C-BE32-E72D297353CC}">
              <c16:uniqueId val="{00000000-92FA-4153-8926-CBDC55B61E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69067</c:v>
                </c:pt>
                <c:pt idx="5">
                  <c:v>59938</c:v>
                </c:pt>
                <c:pt idx="8">
                  <c:v>72872</c:v>
                </c:pt>
                <c:pt idx="11">
                  <c:v>73820</c:v>
                </c:pt>
                <c:pt idx="14">
                  <c:v>66383</c:v>
                </c:pt>
              </c:numCache>
            </c:numRef>
          </c:val>
          <c:extLst>
            <c:ext xmlns:c16="http://schemas.microsoft.com/office/drawing/2014/chart" uri="{C3380CC4-5D6E-409C-BE32-E72D297353CC}">
              <c16:uniqueId val="{00000001-92FA-4153-8926-CBDC55B61E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138390</c:v>
                </c:pt>
                <c:pt idx="5">
                  <c:v>153081</c:v>
                </c:pt>
                <c:pt idx="8">
                  <c:v>207909</c:v>
                </c:pt>
                <c:pt idx="11">
                  <c:v>191608</c:v>
                </c:pt>
                <c:pt idx="14">
                  <c:v>177736</c:v>
                </c:pt>
              </c:numCache>
            </c:numRef>
          </c:val>
          <c:extLst>
            <c:ext xmlns:c16="http://schemas.microsoft.com/office/drawing/2014/chart" uri="{C3380CC4-5D6E-409C-BE32-E72D297353CC}">
              <c16:uniqueId val="{00000002-92FA-4153-8926-CBDC55B61E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FA-4153-8926-CBDC55B61E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FA-4153-8926-CBDC55B61E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6757</c:v>
                </c:pt>
                <c:pt idx="3">
                  <c:v>6672</c:v>
                </c:pt>
                <c:pt idx="6">
                  <c:v>6331</c:v>
                </c:pt>
                <c:pt idx="9">
                  <c:v>6057</c:v>
                </c:pt>
                <c:pt idx="12">
                  <c:v>5881</c:v>
                </c:pt>
              </c:numCache>
            </c:numRef>
          </c:val>
          <c:extLst>
            <c:ext xmlns:c16="http://schemas.microsoft.com/office/drawing/2014/chart" uri="{C3380CC4-5D6E-409C-BE32-E72D297353CC}">
              <c16:uniqueId val="{00000005-92FA-4153-8926-CBDC55B61E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186836</c:v>
                </c:pt>
                <c:pt idx="3">
                  <c:v>184033</c:v>
                </c:pt>
                <c:pt idx="6">
                  <c:v>175125</c:v>
                </c:pt>
                <c:pt idx="9">
                  <c:v>143159</c:v>
                </c:pt>
                <c:pt idx="12">
                  <c:v>144134</c:v>
                </c:pt>
              </c:numCache>
            </c:numRef>
          </c:val>
          <c:extLst>
            <c:ext xmlns:c16="http://schemas.microsoft.com/office/drawing/2014/chart" uri="{C3380CC4-5D6E-409C-BE32-E72D297353CC}">
              <c16:uniqueId val="{00000006-92FA-4153-8926-CBDC55B61E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2FA-4153-8926-CBDC55B61E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21311</c:v>
                </c:pt>
                <c:pt idx="3">
                  <c:v>19167</c:v>
                </c:pt>
                <c:pt idx="6">
                  <c:v>17439</c:v>
                </c:pt>
                <c:pt idx="9">
                  <c:v>16142</c:v>
                </c:pt>
                <c:pt idx="12">
                  <c:v>15193</c:v>
                </c:pt>
              </c:numCache>
            </c:numRef>
          </c:val>
          <c:extLst>
            <c:ext xmlns:c16="http://schemas.microsoft.com/office/drawing/2014/chart" uri="{C3380CC4-5D6E-409C-BE32-E72D297353CC}">
              <c16:uniqueId val="{00000008-92FA-4153-8926-CBDC55B61E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7054</c:v>
                </c:pt>
                <c:pt idx="3">
                  <c:v>5650</c:v>
                </c:pt>
                <c:pt idx="6">
                  <c:v>4419</c:v>
                </c:pt>
                <c:pt idx="9">
                  <c:v>3260</c:v>
                </c:pt>
                <c:pt idx="12">
                  <c:v>2161</c:v>
                </c:pt>
              </c:numCache>
            </c:numRef>
          </c:val>
          <c:extLst>
            <c:ext xmlns:c16="http://schemas.microsoft.com/office/drawing/2014/chart" uri="{C3380CC4-5D6E-409C-BE32-E72D297353CC}">
              <c16:uniqueId val="{00000009-92FA-4153-8926-CBDC55B61E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1551112</c:v>
                </c:pt>
                <c:pt idx="3">
                  <c:v>1560739</c:v>
                </c:pt>
                <c:pt idx="6">
                  <c:v>1593518</c:v>
                </c:pt>
                <c:pt idx="9">
                  <c:v>1623229</c:v>
                </c:pt>
                <c:pt idx="12">
                  <c:v>1659835</c:v>
                </c:pt>
              </c:numCache>
            </c:numRef>
          </c:val>
          <c:extLst>
            <c:ext xmlns:c16="http://schemas.microsoft.com/office/drawing/2014/chart" uri="{C3380CC4-5D6E-409C-BE32-E72D297353CC}">
              <c16:uniqueId val="{0000000A-92FA-4153-8926-CBDC55B61EDA}"/>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701993</c:v>
                </c:pt>
                <c:pt idx="2">
                  <c:v>#N/A</c:v>
                </c:pt>
                <c:pt idx="3">
                  <c:v>#N/A</c:v>
                </c:pt>
                <c:pt idx="4">
                  <c:v>703112</c:v>
                </c:pt>
                <c:pt idx="5">
                  <c:v>#N/A</c:v>
                </c:pt>
                <c:pt idx="6">
                  <c:v>#N/A</c:v>
                </c:pt>
                <c:pt idx="7">
                  <c:v>644672</c:v>
                </c:pt>
                <c:pt idx="8">
                  <c:v>#N/A</c:v>
                </c:pt>
                <c:pt idx="9">
                  <c:v>#N/A</c:v>
                </c:pt>
                <c:pt idx="10">
                  <c:v>637247</c:v>
                </c:pt>
                <c:pt idx="11">
                  <c:v>#N/A</c:v>
                </c:pt>
                <c:pt idx="12">
                  <c:v>#N/A</c:v>
                </c:pt>
                <c:pt idx="13">
                  <c:v>671499</c:v>
                </c:pt>
                <c:pt idx="14">
                  <c:v>#N/A</c:v>
                </c:pt>
              </c:numCache>
            </c:numRef>
          </c:val>
          <c:smooth val="0"/>
          <c:extLst>
            <c:ext xmlns:c16="http://schemas.microsoft.com/office/drawing/2014/chart" uri="{C3380CC4-5D6E-409C-BE32-E72D297353CC}">
              <c16:uniqueId val="{0000000B-92FA-4153-8926-CBDC55B61EDA}"/>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1743</c:v>
                </c:pt>
                <c:pt idx="1">
                  <c:v>1749</c:v>
                </c:pt>
                <c:pt idx="2">
                  <c:v>1755</c:v>
                </c:pt>
              </c:numCache>
            </c:numRef>
          </c:val>
          <c:extLst>
            <c:ext xmlns:c16="http://schemas.microsoft.com/office/drawing/2014/chart" uri="{C3380CC4-5D6E-409C-BE32-E72D297353CC}">
              <c16:uniqueId val="{00000000-EAED-4C1A-AF81-FC207F9AF4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36927</c:v>
                </c:pt>
                <c:pt idx="1">
                  <c:v>36782</c:v>
                </c:pt>
                <c:pt idx="2">
                  <c:v>38342</c:v>
                </c:pt>
              </c:numCache>
            </c:numRef>
          </c:val>
          <c:extLst>
            <c:ext xmlns:c16="http://schemas.microsoft.com/office/drawing/2014/chart" uri="{C3380CC4-5D6E-409C-BE32-E72D297353CC}">
              <c16:uniqueId val="{00000001-EAED-4C1A-AF81-FC207F9AF4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97545</c:v>
                </c:pt>
                <c:pt idx="1">
                  <c:v>70777</c:v>
                </c:pt>
                <c:pt idx="2">
                  <c:v>60748</c:v>
                </c:pt>
              </c:numCache>
            </c:numRef>
          </c:val>
          <c:extLst>
            <c:ext xmlns:c16="http://schemas.microsoft.com/office/drawing/2014/chart" uri="{C3380CC4-5D6E-409C-BE32-E72D297353CC}">
              <c16:uniqueId val="{00000002-EAED-4C1A-AF81-FC207F9AF4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元利償還金は、通常県債残高の減少や、近年の低金利による利子支払いの減少等に伴って減少傾向にある。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債務負担行為に基づく支出額は、国営土地改良事業負担金が、対象事業費のピークを越えたことに伴い減少傾向にあることなどから、近年は減少傾向にある。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以上により、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実質公債費比率の分子は減少基調にある。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　満期一括償還地方債の償還のための積立額は、同年度末に積み立てられておくべき額を上回り続けている。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一般会計等に係る地方債の現在高は、通常県債残高は減少傾向にある一方、臨時財政対策債の残高が増加傾向にあるとともに、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２８年度以降、熊本地震からの復旧・復興事業に係る県債残高が増加している。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は、償還財源が地方交付税により全額措置されることとなっており、また、熊本地震からの復旧・復興事業に係る県債の償還についても、地方交付税措置が手厚いことから、基準財政需要額算入見込額も増加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債務負担行為に基づく支出予定額は、国営土地改良事業に係る負担金等の債務負担行為を設定した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２０年度をピークに、近年は減少傾向にある。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公営企業債等繰入見込額は、港湾整備事業等企業債残高の減少に伴い、近年は減少傾向にある。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充当可能基金は、熊本地震復興基金の残高の減に伴い、減少となった。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以上により、将来負担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比率の分子は前年度より増となった。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・減債基金や地域医療介護総合確保基金等の積み増しの一方、熊本地震関連事業実施のため平成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・財政調整用基金は、現在の水準を維持するとともに、今後の健全な財政運営を図るうえからも更なる積み増しに努める。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年熊本地震復興基金は、発災後概ね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年で復興事業に活用することから、令和８年度（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年度）までに基金全額を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活用予定であり、その他特定目的基金全体としては段階的に残高は減少する見込み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・後期高齢者医療財政安定化基金：後期高齢者医療の財政の安定化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年熊本地震被災文化財等復旧復興基金：熊本地震により被災した文化財保護法第２条第１項に規定する文化財及び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これと一体をなす建造物その他の物件の復旧を支援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年熊本地震復興基金：県事業分として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億円、市町村事業分として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億円を積み立てる一方、事業計画変更に伴い取り崩しが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年熊本地震被災文化財等復旧復興基金：被災文化財等の復旧のため９億円を取り崩したことによる減少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年熊本地震復興基金：発災後概ね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年で復興事業に活用することから、令和８年度（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年度）までに基金全額を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活用予定であり、その他特定目的基金全体としての残高は減少する見込み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・運用利息の積立による増加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・現在の水準を維持するとともに、今後の健全な財政運営を図るうえからも更なる積み増しに努める。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・法定積立金及び運用利息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・現在の水準を維持するとともに、今後の健全な財政運営を図るうえからも更なる積み増しに努める。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1,780,079
1,764,768
7,409.50
920,528,638
891,259,360
14,543,936
417,142,684
1,567,987,221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三位一体改革による税源移譲等に伴い、Ｈ２１年度には０．３９まで上昇したが、世界同時不況以降の基準財政収入額（県税収入等）の落ち込みにより、Ｈ２４年度に０．３５まで下落。</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その後、景気回復に伴う県税収入の増などにより上昇基調に転じ</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Ｈ３０年度は</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０．４</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引き続き、</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Ｈ２８</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熊本</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地震から</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の復旧・復興と更なる発展に向けた取組みを進めることで、税収増につなげ、当該比率の改善につなげていく。</a:t>
          </a:r>
          <a:endParaRPr lang="ja-JP" altLang="ja-JP" sz="11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71" name="直線コネクタ 70"/>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63094</xdr:rowOff>
    </xdr:from>
    <xdr:ext cx="762000" cy="259045"/>
    <xdr:sp macro="" textlink="">
      <xdr:nvSpPr>
        <xdr:cNvPr id="72" name="財政力平均値テキスト"/>
        <xdr:cNvSpPr txBox="1"/>
      </xdr:nvSpPr>
      <xdr:spPr>
        <a:xfrm>
          <a:off x="5041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73" name="フローチャート: 判断 72"/>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156633</xdr:rowOff>
    </xdr:to>
    <xdr:cxnSp macro="">
      <xdr:nvCxnSpPr>
        <xdr:cNvPr id="74" name="直線コネクタ 73"/>
        <xdr:cNvCxnSpPr/>
      </xdr:nvCxnSpPr>
      <xdr:spPr>
        <a:xfrm flipV="1">
          <a:off x="3225800" y="70855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5" name="フローチャート: 判断 74"/>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76" name="テキスト ボックス 75"/>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85725</xdr:rowOff>
    </xdr:to>
    <xdr:cxnSp macro="">
      <xdr:nvCxnSpPr>
        <xdr:cNvPr id="77" name="直線コネクタ 76"/>
        <xdr:cNvCxnSpPr/>
      </xdr:nvCxnSpPr>
      <xdr:spPr>
        <a:xfrm flipV="1">
          <a:off x="2336800" y="71860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94192</xdr:rowOff>
    </xdr:from>
    <xdr:to>
      <xdr:col>15</xdr:col>
      <xdr:colOff>133350</xdr:colOff>
      <xdr:row>45</xdr:row>
      <xdr:rowOff>24342</xdr:rowOff>
    </xdr:to>
    <xdr:sp macro="" textlink="">
      <xdr:nvSpPr>
        <xdr:cNvPr id="78" name="フローチャート: 判断 77"/>
        <xdr:cNvSpPr/>
      </xdr:nvSpPr>
      <xdr:spPr>
        <a:xfrm>
          <a:off x="3175000" y="763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79" name="テキスト ボックス 78"/>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43</xdr:row>
      <xdr:rowOff>115358</xdr:rowOff>
    </xdr:to>
    <xdr:cxnSp macro="">
      <xdr:nvCxnSpPr>
        <xdr:cNvPr id="80" name="直線コネクタ 79"/>
        <xdr:cNvCxnSpPr/>
      </xdr:nvCxnSpPr>
      <xdr:spPr>
        <a:xfrm flipV="1">
          <a:off x="1447800" y="728662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45</xdr:row>
      <xdr:rowOff>23283</xdr:rowOff>
    </xdr:from>
    <xdr:to>
      <xdr:col>11</xdr:col>
      <xdr:colOff>82550</xdr:colOff>
      <xdr:row>45</xdr:row>
      <xdr:rowOff>124883</xdr:rowOff>
    </xdr:to>
    <xdr:sp macro="" textlink="">
      <xdr:nvSpPr>
        <xdr:cNvPr id="81" name="フローチャート: 判断 80"/>
        <xdr:cNvSpPr/>
      </xdr:nvSpPr>
      <xdr:spPr>
        <a:xfrm>
          <a:off x="2286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82" name="テキスト ボックス 81"/>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83" name="フローチャート: 判断 82"/>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4" name="テキスト ボックス 83"/>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90" name="楕円 89"/>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72619</xdr:rowOff>
    </xdr:from>
    <xdr:ext cx="762000" cy="259045"/>
    <xdr:sp macro="" textlink="">
      <xdr:nvSpPr>
        <xdr:cNvPr id="91" name="財政力該当値テキスト"/>
        <xdr:cNvSpPr txBox="1"/>
      </xdr:nvSpPr>
      <xdr:spPr>
        <a:xfrm>
          <a:off x="5041900" y="693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2" name="楕円 91"/>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3" name="テキスト ボックス 9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4" name="楕円 93"/>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5" name="テキスト ボックス 94"/>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6" name="楕円 95"/>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7" name="テキスト ボックス 96"/>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8" name="楕円 97"/>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4885</xdr:rowOff>
    </xdr:from>
    <xdr:ext cx="762000" cy="259045"/>
    <xdr:sp macro="" textlink="">
      <xdr:nvSpPr>
        <xdr:cNvPr id="99" name="テキスト ボックス 98"/>
        <xdr:cNvSpPr txBox="1"/>
      </xdr:nvSpPr>
      <xdr:spPr>
        <a:xfrm>
          <a:off x="1066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Ｈ２０年度には９９．８％だった当該比率は、財政再建戦略</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に基づく集中的な取組みにより、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職員数の削減、職員給与費の抑制</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等を行い</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、Ｈ２２年度には</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９０．８％まで改善。その後、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社会保障関係経費の増等により悪化傾向となっていたが、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２９年度には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公共事業等の県債償還費の減や</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義務教育諸学校の教職員に係る給与等の政令市への移管に伴う人件費の減</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などにより９３．１％まで改善した。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Ｈ３０年度は、退職者の増などにより、退職手当が増となったことに伴い、</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９３．６％と前年度と比べ悪化したものの、引き続き改善傾向にある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、地方交付税等の一般財源の確保を国に要望するとともに、事業見直しによる経常経費の抑制等により、当該比率の改善を図る。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56092</xdr:rowOff>
    </xdr:from>
    <xdr:to>
      <xdr:col>23</xdr:col>
      <xdr:colOff>133350</xdr:colOff>
      <xdr:row>67</xdr:row>
      <xdr:rowOff>92075</xdr:rowOff>
    </xdr:to>
    <xdr:cxnSp macro="">
      <xdr:nvCxnSpPr>
        <xdr:cNvPr id="127" name="直線コネクタ 126"/>
        <xdr:cNvCxnSpPr/>
      </xdr:nvCxnSpPr>
      <xdr:spPr>
        <a:xfrm flipV="1">
          <a:off x="4953000" y="1017164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8"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29" name="直線コネクタ 128"/>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142469</xdr:rowOff>
    </xdr:from>
    <xdr:ext cx="762000" cy="259045"/>
    <xdr:sp macro="" textlink="">
      <xdr:nvSpPr>
        <xdr:cNvPr id="130" name="財政構造の弾力性最大値テキスト"/>
        <xdr:cNvSpPr txBox="1"/>
      </xdr:nvSpPr>
      <xdr:spPr>
        <a:xfrm>
          <a:off x="5041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56092</xdr:rowOff>
    </xdr:from>
    <xdr:to>
      <xdr:col>24</xdr:col>
      <xdr:colOff>12700</xdr:colOff>
      <xdr:row>59</xdr:row>
      <xdr:rowOff>56092</xdr:rowOff>
    </xdr:to>
    <xdr:cxnSp macro="">
      <xdr:nvCxnSpPr>
        <xdr:cNvPr id="131" name="直線コネクタ 130"/>
        <xdr:cNvCxnSpPr/>
      </xdr:nvCxnSpPr>
      <xdr:spPr>
        <a:xfrm>
          <a:off x="4864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62</xdr:row>
      <xdr:rowOff>84667</xdr:rowOff>
    </xdr:to>
    <xdr:cxnSp macro="">
      <xdr:nvCxnSpPr>
        <xdr:cNvPr id="132" name="直線コネクタ 131"/>
        <xdr:cNvCxnSpPr/>
      </xdr:nvCxnSpPr>
      <xdr:spPr>
        <a:xfrm>
          <a:off x="4114800" y="1061402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4885</xdr:rowOff>
    </xdr:from>
    <xdr:ext cx="762000" cy="259045"/>
    <xdr:sp macro="" textlink="">
      <xdr:nvSpPr>
        <xdr:cNvPr id="133" name="財政構造の弾力性平均値テキスト"/>
        <xdr:cNvSpPr txBox="1"/>
      </xdr:nvSpPr>
      <xdr:spPr>
        <a:xfrm>
          <a:off x="5041900" y="1097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4" name="フローチャート: 判断 133"/>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64</xdr:row>
      <xdr:rowOff>43392</xdr:rowOff>
    </xdr:to>
    <xdr:cxnSp macro="">
      <xdr:nvCxnSpPr>
        <xdr:cNvPr id="135" name="直線コネクタ 134"/>
        <xdr:cNvCxnSpPr/>
      </xdr:nvCxnSpPr>
      <xdr:spPr>
        <a:xfrm flipV="1">
          <a:off x="3225800" y="10614025"/>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6" name="フローチャート: 判断 135"/>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68385</xdr:rowOff>
    </xdr:from>
    <xdr:ext cx="736600" cy="259045"/>
    <xdr:sp macro="" textlink="">
      <xdr:nvSpPr>
        <xdr:cNvPr id="137" name="テキスト ボックス 136"/>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94192</xdr:rowOff>
    </xdr:from>
    <xdr:to>
      <xdr:col>15</xdr:col>
      <xdr:colOff>82550</xdr:colOff>
      <xdr:row>64</xdr:row>
      <xdr:rowOff>43392</xdr:rowOff>
    </xdr:to>
    <xdr:cxnSp macro="">
      <xdr:nvCxnSpPr>
        <xdr:cNvPr id="138" name="直線コネクタ 137"/>
        <xdr:cNvCxnSpPr/>
      </xdr:nvCxnSpPr>
      <xdr:spPr>
        <a:xfrm>
          <a:off x="2336800" y="108955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12700</xdr:rowOff>
    </xdr:from>
    <xdr:to>
      <xdr:col>15</xdr:col>
      <xdr:colOff>133350</xdr:colOff>
      <xdr:row>64</xdr:row>
      <xdr:rowOff>114300</xdr:rowOff>
    </xdr:to>
    <xdr:sp macro="" textlink="">
      <xdr:nvSpPr>
        <xdr:cNvPr id="139" name="フローチャート: 判断 138"/>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40" name="テキスト ボックス 139"/>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94192</xdr:rowOff>
    </xdr:to>
    <xdr:cxnSp macro="">
      <xdr:nvCxnSpPr>
        <xdr:cNvPr id="141" name="直線コネクタ 140"/>
        <xdr:cNvCxnSpPr/>
      </xdr:nvCxnSpPr>
      <xdr:spPr>
        <a:xfrm>
          <a:off x="1447800" y="108352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43392</xdr:rowOff>
    </xdr:from>
    <xdr:to>
      <xdr:col>11</xdr:col>
      <xdr:colOff>82550</xdr:colOff>
      <xdr:row>63</xdr:row>
      <xdr:rowOff>144992</xdr:rowOff>
    </xdr:to>
    <xdr:sp macro="" textlink="">
      <xdr:nvSpPr>
        <xdr:cNvPr id="142" name="フローチャート: 判断 141"/>
        <xdr:cNvSpPr/>
      </xdr:nvSpPr>
      <xdr:spPr>
        <a:xfrm>
          <a:off x="2286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155169</xdr:rowOff>
    </xdr:from>
    <xdr:ext cx="762000" cy="259045"/>
    <xdr:sp macro="" textlink="">
      <xdr:nvSpPr>
        <xdr:cNvPr id="143" name="テキスト ボックス 142"/>
        <xdr:cNvSpPr txBox="1"/>
      </xdr:nvSpPr>
      <xdr:spPr>
        <a:xfrm>
          <a:off x="1955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4" name="フローチャート: 判断 143"/>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5" name="テキスト ボックス 144"/>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1" name="楕円 150"/>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2"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53" name="楕円 152"/>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54" name="テキスト ボックス 153"/>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5" name="楕円 154"/>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56" name="テキスト ボックス 155"/>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43392</xdr:rowOff>
    </xdr:from>
    <xdr:to>
      <xdr:col>11</xdr:col>
      <xdr:colOff>82550</xdr:colOff>
      <xdr:row>63</xdr:row>
      <xdr:rowOff>144992</xdr:rowOff>
    </xdr:to>
    <xdr:sp macro="" textlink="">
      <xdr:nvSpPr>
        <xdr:cNvPr id="157" name="楕円 156"/>
        <xdr:cNvSpPr/>
      </xdr:nvSpPr>
      <xdr:spPr>
        <a:xfrm>
          <a:off x="2286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129769</xdr:rowOff>
    </xdr:from>
    <xdr:ext cx="762000" cy="259045"/>
    <xdr:sp macro="" textlink="">
      <xdr:nvSpPr>
        <xdr:cNvPr id="158" name="テキスト ボックス 157"/>
        <xdr:cNvSpPr txBox="1"/>
      </xdr:nvSpPr>
      <xdr:spPr>
        <a:xfrm>
          <a:off x="1955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9" name="楕円 158"/>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60" name="テキスト ボックス 159"/>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財政再建戦略を踏まえた財政健全化の取組みにより、Ｈ２０年４月からの４年間で１，２８８人削減。その後も</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定員管理計画に基づき知事部局において、Ｈ２４年４月からの４年間で１９７人</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削減した。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こうした取組みを背景に、</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人口１人当たり人件費・物件費等決算額は類似団体と比較し低水準で推移している。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Ｈ２８年度は、熊本地震への対応経費の増に伴い歳出総額が大幅に増加</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したが、Ｈ２９年度以降は、義務教育諸学校の教職員に係る給与等の政令市への移管に伴う人件費の減少に加え、災害救助事業や災害廃棄物処理事業など熊本地震への対応に係る物件費が減少している。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これにより、Ｈ３０年度はグループ内での順位が最も低くなった。</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88" name="直線コネクタ 187"/>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89" name="人件費・物件費等の状況最小値テキスト"/>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90" name="直線コネクタ 189"/>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91" name="人件費・物件費等の状況最大値テキスト"/>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2" name="直線コネクタ 191"/>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73600</xdr:rowOff>
    </xdr:from>
    <xdr:to>
      <xdr:col>23</xdr:col>
      <xdr:colOff>133350</xdr:colOff>
      <xdr:row>81</xdr:row>
      <xdr:rowOff>142270</xdr:rowOff>
    </xdr:to>
    <xdr:cxnSp macro="">
      <xdr:nvCxnSpPr>
        <xdr:cNvPr id="193" name="直線コネクタ 192"/>
        <xdr:cNvCxnSpPr/>
      </xdr:nvCxnSpPr>
      <xdr:spPr>
        <a:xfrm flipV="1">
          <a:off x="4114800" y="13961050"/>
          <a:ext cx="838200" cy="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9282</xdr:rowOff>
    </xdr:from>
    <xdr:ext cx="762000" cy="259045"/>
    <xdr:sp macro="" textlink="">
      <xdr:nvSpPr>
        <xdr:cNvPr id="194" name="人件費・物件費等の状況平均値テキスト"/>
        <xdr:cNvSpPr txBox="1"/>
      </xdr:nvSpPr>
      <xdr:spPr>
        <a:xfrm>
          <a:off x="5041900" y="1423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5" name="フローチャート: 判断 194"/>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142270</xdr:rowOff>
    </xdr:from>
    <xdr:to>
      <xdr:col>19</xdr:col>
      <xdr:colOff>133350</xdr:colOff>
      <xdr:row>85</xdr:row>
      <xdr:rowOff>36778</xdr:rowOff>
    </xdr:to>
    <xdr:cxnSp macro="">
      <xdr:nvCxnSpPr>
        <xdr:cNvPr id="196" name="直線コネクタ 195"/>
        <xdr:cNvCxnSpPr/>
      </xdr:nvCxnSpPr>
      <xdr:spPr>
        <a:xfrm flipV="1">
          <a:off x="3225800" y="14029720"/>
          <a:ext cx="889000" cy="58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7" name="フローチャート: 判断 196"/>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118656</xdr:rowOff>
    </xdr:from>
    <xdr:ext cx="736600" cy="259045"/>
    <xdr:sp macro="" textlink="">
      <xdr:nvSpPr>
        <xdr:cNvPr id="198" name="テキスト ボックス 197"/>
        <xdr:cNvSpPr txBox="1"/>
      </xdr:nvSpPr>
      <xdr:spPr>
        <a:xfrm>
          <a:off x="3733800" y="14349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13444</xdr:rowOff>
    </xdr:from>
    <xdr:to>
      <xdr:col>15</xdr:col>
      <xdr:colOff>82550</xdr:colOff>
      <xdr:row>85</xdr:row>
      <xdr:rowOff>36778</xdr:rowOff>
    </xdr:to>
    <xdr:cxnSp macro="">
      <xdr:nvCxnSpPr>
        <xdr:cNvPr id="199" name="直線コネクタ 198"/>
        <xdr:cNvCxnSpPr/>
      </xdr:nvCxnSpPr>
      <xdr:spPr>
        <a:xfrm>
          <a:off x="2336800" y="14243794"/>
          <a:ext cx="889000" cy="36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10060</xdr:rowOff>
    </xdr:from>
    <xdr:to>
      <xdr:col>15</xdr:col>
      <xdr:colOff>133350</xdr:colOff>
      <xdr:row>86</xdr:row>
      <xdr:rowOff>111660</xdr:rowOff>
    </xdr:to>
    <xdr:sp macro="" textlink="">
      <xdr:nvSpPr>
        <xdr:cNvPr id="200" name="フローチャート: 判断 199"/>
        <xdr:cNvSpPr/>
      </xdr:nvSpPr>
      <xdr:spPr>
        <a:xfrm>
          <a:off x="3175000" y="147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96437</xdr:rowOff>
    </xdr:from>
    <xdr:ext cx="762000" cy="259045"/>
    <xdr:sp macro="" textlink="">
      <xdr:nvSpPr>
        <xdr:cNvPr id="201" name="テキスト ボックス 200"/>
        <xdr:cNvSpPr txBox="1"/>
      </xdr:nvSpPr>
      <xdr:spPr>
        <a:xfrm>
          <a:off x="2844800" y="1484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165409</xdr:rowOff>
    </xdr:from>
    <xdr:to>
      <xdr:col>11</xdr:col>
      <xdr:colOff>31750</xdr:colOff>
      <xdr:row>83</xdr:row>
      <xdr:rowOff>13444</xdr:rowOff>
    </xdr:to>
    <xdr:cxnSp macro="">
      <xdr:nvCxnSpPr>
        <xdr:cNvPr id="202" name="直線コネクタ 201"/>
        <xdr:cNvCxnSpPr/>
      </xdr:nvCxnSpPr>
      <xdr:spPr>
        <a:xfrm>
          <a:off x="1447800" y="14224309"/>
          <a:ext cx="8890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129008</xdr:rowOff>
    </xdr:from>
    <xdr:to>
      <xdr:col>11</xdr:col>
      <xdr:colOff>82550</xdr:colOff>
      <xdr:row>86</xdr:row>
      <xdr:rowOff>59158</xdr:rowOff>
    </xdr:to>
    <xdr:sp macro="" textlink="">
      <xdr:nvSpPr>
        <xdr:cNvPr id="203" name="フローチャート: 判断 202"/>
        <xdr:cNvSpPr/>
      </xdr:nvSpPr>
      <xdr:spPr>
        <a:xfrm>
          <a:off x="2286000" y="1470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43935</xdr:rowOff>
    </xdr:from>
    <xdr:ext cx="762000" cy="259045"/>
    <xdr:sp macro="" textlink="">
      <xdr:nvSpPr>
        <xdr:cNvPr id="204" name="テキスト ボックス 203"/>
        <xdr:cNvSpPr txBox="1"/>
      </xdr:nvSpPr>
      <xdr:spPr>
        <a:xfrm>
          <a:off x="1955800" y="147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110897</xdr:rowOff>
    </xdr:from>
    <xdr:to>
      <xdr:col>7</xdr:col>
      <xdr:colOff>31750</xdr:colOff>
      <xdr:row>85</xdr:row>
      <xdr:rowOff>41047</xdr:rowOff>
    </xdr:to>
    <xdr:sp macro="" textlink="">
      <xdr:nvSpPr>
        <xdr:cNvPr id="205" name="フローチャート: 判断 204"/>
        <xdr:cNvSpPr/>
      </xdr:nvSpPr>
      <xdr:spPr>
        <a:xfrm>
          <a:off x="1397000" y="1451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25824</xdr:rowOff>
    </xdr:from>
    <xdr:ext cx="762000" cy="259045"/>
    <xdr:sp macro="" textlink="">
      <xdr:nvSpPr>
        <xdr:cNvPr id="206" name="テキスト ボックス 205"/>
        <xdr:cNvSpPr txBox="1"/>
      </xdr:nvSpPr>
      <xdr:spPr>
        <a:xfrm>
          <a:off x="1066800" y="14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22800</xdr:rowOff>
    </xdr:from>
    <xdr:to>
      <xdr:col>23</xdr:col>
      <xdr:colOff>184150</xdr:colOff>
      <xdr:row>81</xdr:row>
      <xdr:rowOff>124400</xdr:rowOff>
    </xdr:to>
    <xdr:sp macro="" textlink="">
      <xdr:nvSpPr>
        <xdr:cNvPr id="212" name="楕円 211"/>
        <xdr:cNvSpPr/>
      </xdr:nvSpPr>
      <xdr:spPr>
        <a:xfrm>
          <a:off x="4902200" y="139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115527</xdr:rowOff>
    </xdr:from>
    <xdr:ext cx="762000" cy="259045"/>
    <xdr:sp macro="" textlink="">
      <xdr:nvSpPr>
        <xdr:cNvPr id="213" name="人件費・物件費等の状況該当値テキスト"/>
        <xdr:cNvSpPr txBox="1"/>
      </xdr:nvSpPr>
      <xdr:spPr>
        <a:xfrm>
          <a:off x="5041900" y="138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91470</xdr:rowOff>
    </xdr:from>
    <xdr:to>
      <xdr:col>19</xdr:col>
      <xdr:colOff>184150</xdr:colOff>
      <xdr:row>82</xdr:row>
      <xdr:rowOff>21620</xdr:rowOff>
    </xdr:to>
    <xdr:sp macro="" textlink="">
      <xdr:nvSpPr>
        <xdr:cNvPr id="214" name="楕円 213"/>
        <xdr:cNvSpPr/>
      </xdr:nvSpPr>
      <xdr:spPr>
        <a:xfrm>
          <a:off x="4064000" y="139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31797</xdr:rowOff>
    </xdr:from>
    <xdr:ext cx="736600" cy="259045"/>
    <xdr:sp macro="" textlink="">
      <xdr:nvSpPr>
        <xdr:cNvPr id="215" name="テキスト ボックス 214"/>
        <xdr:cNvSpPr txBox="1"/>
      </xdr:nvSpPr>
      <xdr:spPr>
        <a:xfrm>
          <a:off x="3733800" y="1374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157428</xdr:rowOff>
    </xdr:from>
    <xdr:to>
      <xdr:col>15</xdr:col>
      <xdr:colOff>133350</xdr:colOff>
      <xdr:row>85</xdr:row>
      <xdr:rowOff>87578</xdr:rowOff>
    </xdr:to>
    <xdr:sp macro="" textlink="">
      <xdr:nvSpPr>
        <xdr:cNvPr id="216" name="楕円 215"/>
        <xdr:cNvSpPr/>
      </xdr:nvSpPr>
      <xdr:spPr>
        <a:xfrm>
          <a:off x="3175000" y="145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97755</xdr:rowOff>
    </xdr:from>
    <xdr:ext cx="762000" cy="259045"/>
    <xdr:sp macro="" textlink="">
      <xdr:nvSpPr>
        <xdr:cNvPr id="217" name="テキスト ボックス 216"/>
        <xdr:cNvSpPr txBox="1"/>
      </xdr:nvSpPr>
      <xdr:spPr>
        <a:xfrm>
          <a:off x="2844800" y="143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134094</xdr:rowOff>
    </xdr:from>
    <xdr:to>
      <xdr:col>11</xdr:col>
      <xdr:colOff>82550</xdr:colOff>
      <xdr:row>83</xdr:row>
      <xdr:rowOff>64244</xdr:rowOff>
    </xdr:to>
    <xdr:sp macro="" textlink="">
      <xdr:nvSpPr>
        <xdr:cNvPr id="218" name="楕円 217"/>
        <xdr:cNvSpPr/>
      </xdr:nvSpPr>
      <xdr:spPr>
        <a:xfrm>
          <a:off x="2286000" y="1419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74421</xdr:rowOff>
    </xdr:from>
    <xdr:ext cx="762000" cy="259045"/>
    <xdr:sp macro="" textlink="">
      <xdr:nvSpPr>
        <xdr:cNvPr id="219" name="テキスト ボックス 218"/>
        <xdr:cNvSpPr txBox="1"/>
      </xdr:nvSpPr>
      <xdr:spPr>
        <a:xfrm>
          <a:off x="1955800" y="1396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114609</xdr:rowOff>
    </xdr:from>
    <xdr:to>
      <xdr:col>7</xdr:col>
      <xdr:colOff>31750</xdr:colOff>
      <xdr:row>83</xdr:row>
      <xdr:rowOff>44759</xdr:rowOff>
    </xdr:to>
    <xdr:sp macro="" textlink="">
      <xdr:nvSpPr>
        <xdr:cNvPr id="220" name="楕円 219"/>
        <xdr:cNvSpPr/>
      </xdr:nvSpPr>
      <xdr:spPr>
        <a:xfrm>
          <a:off x="1397000" y="141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54936</xdr:rowOff>
    </xdr:from>
    <xdr:ext cx="762000" cy="259045"/>
    <xdr:sp macro="" textlink="">
      <xdr:nvSpPr>
        <xdr:cNvPr id="221" name="テキスト ボックス 220"/>
        <xdr:cNvSpPr txBox="1"/>
      </xdr:nvSpPr>
      <xdr:spPr>
        <a:xfrm>
          <a:off x="1066800" y="1394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がＨ２７年４月に給与制度の総合的見直しを実施したのに対し、本県ではＨ２８年４月から実施したため、Ｈ２８年１月昇給の影響により、Ｈ２８年４月時点では＋１．０ポイントの１０１．８ポイントとなり、Ｈ２９年４月時点では、同見直し実施に伴いＨ２９年１月の昇給効果が抑制されたこと、熊本地震のためＨ２８年度の給与改定が行われなかったことにより－１．０ポイントの１００．８ポイント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Ｈ３０年４月以降は、給与制度の総合的見直しに係る激変緩和措置により昇給が抑制されたこと、国独自の給与抑制措置（本県未実施）の廃止で相対的に本県の給与水準が下がったことなどから９９．９ポイントまで低下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86</xdr:row>
      <xdr:rowOff>141816</xdr:rowOff>
    </xdr:to>
    <xdr:cxnSp macro="">
      <xdr:nvCxnSpPr>
        <xdr:cNvPr id="248" name="直線コネクタ 247"/>
        <xdr:cNvCxnSpPr/>
      </xdr:nvCxnSpPr>
      <xdr:spPr>
        <a:xfrm flipV="1">
          <a:off x="17018000" y="13961534"/>
          <a:ext cx="0" cy="924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113893</xdr:rowOff>
    </xdr:from>
    <xdr:ext cx="762000" cy="259045"/>
    <xdr:sp macro="" textlink="">
      <xdr:nvSpPr>
        <xdr:cNvPr id="249"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86</xdr:row>
      <xdr:rowOff>141816</xdr:rowOff>
    </xdr:from>
    <xdr:to>
      <xdr:col>81</xdr:col>
      <xdr:colOff>133350</xdr:colOff>
      <xdr:row>86</xdr:row>
      <xdr:rowOff>141816</xdr:rowOff>
    </xdr:to>
    <xdr:cxnSp macro="">
      <xdr:nvCxnSpPr>
        <xdr:cNvPr id="250" name="直線コネクタ 249"/>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112184</xdr:rowOff>
    </xdr:to>
    <xdr:cxnSp macro="">
      <xdr:nvCxnSpPr>
        <xdr:cNvPr id="253" name="直線コネクタ 252"/>
        <xdr:cNvCxnSpPr/>
      </xdr:nvCxnSpPr>
      <xdr:spPr>
        <a:xfrm flipV="1">
          <a:off x="16179800" y="1456478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87</xdr:row>
      <xdr:rowOff>10584</xdr:rowOff>
    </xdr:to>
    <xdr:cxnSp macro="">
      <xdr:nvCxnSpPr>
        <xdr:cNvPr id="256" name="直線コネクタ 255"/>
        <xdr:cNvCxnSpPr/>
      </xdr:nvCxnSpPr>
      <xdr:spPr>
        <a:xfrm flipV="1">
          <a:off x="15290800" y="146854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7" name="フローチャート: 判断 256"/>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58" name="テキスト ボックス 257"/>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89</xdr:row>
      <xdr:rowOff>69850</xdr:rowOff>
    </xdr:to>
    <xdr:cxnSp macro="">
      <xdr:nvCxnSpPr>
        <xdr:cNvPr id="259" name="直線コネクタ 258"/>
        <xdr:cNvCxnSpPr/>
      </xdr:nvCxnSpPr>
      <xdr:spPr>
        <a:xfrm flipV="1">
          <a:off x="14401800" y="14926734"/>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122766</xdr:rowOff>
    </xdr:from>
    <xdr:to>
      <xdr:col>73</xdr:col>
      <xdr:colOff>44450</xdr:colOff>
      <xdr:row>84</xdr:row>
      <xdr:rowOff>52916</xdr:rowOff>
    </xdr:to>
    <xdr:sp macro="" textlink="">
      <xdr:nvSpPr>
        <xdr:cNvPr id="260" name="フローチャート: 判断 259"/>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61" name="テキスト ボックス 260"/>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89</xdr:row>
      <xdr:rowOff>69850</xdr:rowOff>
    </xdr:to>
    <xdr:cxnSp macro="">
      <xdr:nvCxnSpPr>
        <xdr:cNvPr id="262" name="直線コネクタ 261"/>
        <xdr:cNvCxnSpPr/>
      </xdr:nvCxnSpPr>
      <xdr:spPr>
        <a:xfrm>
          <a:off x="13512800" y="14926734"/>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3" name="フローチャート: 判断 262"/>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4" name="テキスト ボックス 263"/>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65" name="フローチャート: 判断 264"/>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66" name="テキスト ボックス 265"/>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2" name="楕円 271"/>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3"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4" name="楕円 273"/>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5" name="テキスト ボックス 274"/>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6" name="楕円 275"/>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7" name="テキスト ボックス 276"/>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78" name="楕円 277"/>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79" name="テキスト ボックス 278"/>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0" name="楕円 279"/>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1" name="テキスト ボックス 280"/>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財政再建戦略に基づき、Ｈ２０年４月からの４年間で１，２８８人を削減。</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その後も、Ｈ２４年４月からの４年間で、知事部局において１９７人を削減。</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Ｈ２</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年度は、教育部門における政令市への税源・権限移譲に伴う県費負担教職員数の減（▲３，２２３人）により、大幅な職員数の減少となった。</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Ｈ２８年度以降は、熊本地震からの復旧・復興業務や国際スポーツ大会準備など短期的な行政需要に対応するため、任期付職員の採用など、将来の組織体制への影響を考慮しながら、必要な人員確保に努めてい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7" name="直線コネクタ 306"/>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08" name="定員管理の状況最小値テキスト"/>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09" name="直線コネクタ 308"/>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10" name="定員管理の状況最大値テキスト"/>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11" name="直線コネクタ 310"/>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33659</xdr:rowOff>
    </xdr:from>
    <xdr:to>
      <xdr:col>81</xdr:col>
      <xdr:colOff>44450</xdr:colOff>
      <xdr:row>59</xdr:row>
      <xdr:rowOff>45048</xdr:rowOff>
    </xdr:to>
    <xdr:cxnSp macro="">
      <xdr:nvCxnSpPr>
        <xdr:cNvPr id="312" name="直線コネクタ 311"/>
        <xdr:cNvCxnSpPr/>
      </xdr:nvCxnSpPr>
      <xdr:spPr>
        <a:xfrm>
          <a:off x="16179800" y="10149209"/>
          <a:ext cx="838200" cy="1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89255</xdr:rowOff>
    </xdr:from>
    <xdr:ext cx="762000" cy="259045"/>
    <xdr:sp macro="" textlink="">
      <xdr:nvSpPr>
        <xdr:cNvPr id="313" name="定員管理の状況平均値テキスト"/>
        <xdr:cNvSpPr txBox="1"/>
      </xdr:nvSpPr>
      <xdr:spPr>
        <a:xfrm>
          <a:off x="17106900" y="105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4" name="フローチャート: 判断 313"/>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13993</xdr:rowOff>
    </xdr:from>
    <xdr:to>
      <xdr:col>77</xdr:col>
      <xdr:colOff>44450</xdr:colOff>
      <xdr:row>59</xdr:row>
      <xdr:rowOff>33659</xdr:rowOff>
    </xdr:to>
    <xdr:cxnSp macro="">
      <xdr:nvCxnSpPr>
        <xdr:cNvPr id="315" name="直線コネクタ 314"/>
        <xdr:cNvCxnSpPr/>
      </xdr:nvCxnSpPr>
      <xdr:spPr>
        <a:xfrm>
          <a:off x="15290800" y="10129543"/>
          <a:ext cx="889000" cy="1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6" name="フローチャート: 判断 315"/>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14924</xdr:rowOff>
    </xdr:from>
    <xdr:ext cx="736600" cy="259045"/>
    <xdr:sp macro="" textlink="">
      <xdr:nvSpPr>
        <xdr:cNvPr id="317" name="テキスト ボックス 316"/>
        <xdr:cNvSpPr txBox="1"/>
      </xdr:nvSpPr>
      <xdr:spPr>
        <a:xfrm>
          <a:off x="15798800" y="1064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13993</xdr:rowOff>
    </xdr:from>
    <xdr:to>
      <xdr:col>72</xdr:col>
      <xdr:colOff>203200</xdr:colOff>
      <xdr:row>61</xdr:row>
      <xdr:rowOff>102827</xdr:rowOff>
    </xdr:to>
    <xdr:cxnSp macro="">
      <xdr:nvCxnSpPr>
        <xdr:cNvPr id="318" name="直線コネクタ 317"/>
        <xdr:cNvCxnSpPr/>
      </xdr:nvCxnSpPr>
      <xdr:spPr>
        <a:xfrm flipV="1">
          <a:off x="14401800" y="10129543"/>
          <a:ext cx="889000" cy="43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30532</xdr:rowOff>
    </xdr:from>
    <xdr:to>
      <xdr:col>73</xdr:col>
      <xdr:colOff>44450</xdr:colOff>
      <xdr:row>64</xdr:row>
      <xdr:rowOff>132132</xdr:rowOff>
    </xdr:to>
    <xdr:sp macro="" textlink="">
      <xdr:nvSpPr>
        <xdr:cNvPr id="319" name="フローチャート: 判断 318"/>
        <xdr:cNvSpPr/>
      </xdr:nvSpPr>
      <xdr:spPr>
        <a:xfrm>
          <a:off x="152400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116909</xdr:rowOff>
    </xdr:from>
    <xdr:ext cx="762000" cy="259045"/>
    <xdr:sp macro="" textlink="">
      <xdr:nvSpPr>
        <xdr:cNvPr id="320" name="テキスト ボックス 319"/>
        <xdr:cNvSpPr txBox="1"/>
      </xdr:nvSpPr>
      <xdr:spPr>
        <a:xfrm>
          <a:off x="14909800" y="1108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100727</xdr:rowOff>
    </xdr:from>
    <xdr:to>
      <xdr:col>68</xdr:col>
      <xdr:colOff>152400</xdr:colOff>
      <xdr:row>61</xdr:row>
      <xdr:rowOff>102827</xdr:rowOff>
    </xdr:to>
    <xdr:cxnSp macro="">
      <xdr:nvCxnSpPr>
        <xdr:cNvPr id="321" name="直線コネクタ 320"/>
        <xdr:cNvCxnSpPr/>
      </xdr:nvCxnSpPr>
      <xdr:spPr>
        <a:xfrm>
          <a:off x="13512800" y="10559177"/>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63180</xdr:rowOff>
    </xdr:from>
    <xdr:to>
      <xdr:col>68</xdr:col>
      <xdr:colOff>203200</xdr:colOff>
      <xdr:row>64</xdr:row>
      <xdr:rowOff>164780</xdr:rowOff>
    </xdr:to>
    <xdr:sp macro="" textlink="">
      <xdr:nvSpPr>
        <xdr:cNvPr id="322" name="フローチャート: 判断 321"/>
        <xdr:cNvSpPr/>
      </xdr:nvSpPr>
      <xdr:spPr>
        <a:xfrm>
          <a:off x="14351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149557</xdr:rowOff>
    </xdr:from>
    <xdr:ext cx="762000" cy="259045"/>
    <xdr:sp macro="" textlink="">
      <xdr:nvSpPr>
        <xdr:cNvPr id="323" name="テキスト ボックス 322"/>
        <xdr:cNvSpPr txBox="1"/>
      </xdr:nvSpPr>
      <xdr:spPr>
        <a:xfrm>
          <a:off x="14020800" y="111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129278</xdr:rowOff>
    </xdr:from>
    <xdr:to>
      <xdr:col>64</xdr:col>
      <xdr:colOff>152400</xdr:colOff>
      <xdr:row>64</xdr:row>
      <xdr:rowOff>59428</xdr:rowOff>
    </xdr:to>
    <xdr:sp macro="" textlink="">
      <xdr:nvSpPr>
        <xdr:cNvPr id="324" name="フローチャート: 判断 323"/>
        <xdr:cNvSpPr/>
      </xdr:nvSpPr>
      <xdr:spPr>
        <a:xfrm>
          <a:off x="13462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44205</xdr:rowOff>
    </xdr:from>
    <xdr:ext cx="762000" cy="259045"/>
    <xdr:sp macro="" textlink="">
      <xdr:nvSpPr>
        <xdr:cNvPr id="325" name="テキスト ボックス 324"/>
        <xdr:cNvSpPr txBox="1"/>
      </xdr:nvSpPr>
      <xdr:spPr>
        <a:xfrm>
          <a:off x="13131800" y="11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165698</xdr:rowOff>
    </xdr:from>
    <xdr:to>
      <xdr:col>81</xdr:col>
      <xdr:colOff>95250</xdr:colOff>
      <xdr:row>59</xdr:row>
      <xdr:rowOff>95848</xdr:rowOff>
    </xdr:to>
    <xdr:sp macro="" textlink="">
      <xdr:nvSpPr>
        <xdr:cNvPr id="331" name="楕円 330"/>
        <xdr:cNvSpPr/>
      </xdr:nvSpPr>
      <xdr:spPr>
        <a:xfrm>
          <a:off x="16967200" y="101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86975</xdr:rowOff>
    </xdr:from>
    <xdr:ext cx="762000" cy="259045"/>
    <xdr:sp macro="" textlink="">
      <xdr:nvSpPr>
        <xdr:cNvPr id="332" name="定員管理の状況該当値テキスト"/>
        <xdr:cNvSpPr txBox="1"/>
      </xdr:nvSpPr>
      <xdr:spPr>
        <a:xfrm>
          <a:off x="17106900" y="100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154309</xdr:rowOff>
    </xdr:from>
    <xdr:to>
      <xdr:col>77</xdr:col>
      <xdr:colOff>95250</xdr:colOff>
      <xdr:row>59</xdr:row>
      <xdr:rowOff>84459</xdr:rowOff>
    </xdr:to>
    <xdr:sp macro="" textlink="">
      <xdr:nvSpPr>
        <xdr:cNvPr id="333" name="楕円 332"/>
        <xdr:cNvSpPr/>
      </xdr:nvSpPr>
      <xdr:spPr>
        <a:xfrm>
          <a:off x="16129000" y="100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94636</xdr:rowOff>
    </xdr:from>
    <xdr:ext cx="736600" cy="259045"/>
    <xdr:sp macro="" textlink="">
      <xdr:nvSpPr>
        <xdr:cNvPr id="334" name="テキスト ボックス 333"/>
        <xdr:cNvSpPr txBox="1"/>
      </xdr:nvSpPr>
      <xdr:spPr>
        <a:xfrm>
          <a:off x="15798800" y="9867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134643</xdr:rowOff>
    </xdr:from>
    <xdr:to>
      <xdr:col>73</xdr:col>
      <xdr:colOff>44450</xdr:colOff>
      <xdr:row>59</xdr:row>
      <xdr:rowOff>64793</xdr:rowOff>
    </xdr:to>
    <xdr:sp macro="" textlink="">
      <xdr:nvSpPr>
        <xdr:cNvPr id="335" name="楕円 334"/>
        <xdr:cNvSpPr/>
      </xdr:nvSpPr>
      <xdr:spPr>
        <a:xfrm>
          <a:off x="15240000" y="100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74970</xdr:rowOff>
    </xdr:from>
    <xdr:ext cx="762000" cy="259045"/>
    <xdr:sp macro="" textlink="">
      <xdr:nvSpPr>
        <xdr:cNvPr id="336" name="テキスト ボックス 335"/>
        <xdr:cNvSpPr txBox="1"/>
      </xdr:nvSpPr>
      <xdr:spPr>
        <a:xfrm>
          <a:off x="14909800" y="984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52027</xdr:rowOff>
    </xdr:from>
    <xdr:to>
      <xdr:col>68</xdr:col>
      <xdr:colOff>203200</xdr:colOff>
      <xdr:row>61</xdr:row>
      <xdr:rowOff>153627</xdr:rowOff>
    </xdr:to>
    <xdr:sp macro="" textlink="">
      <xdr:nvSpPr>
        <xdr:cNvPr id="337" name="楕円 336"/>
        <xdr:cNvSpPr/>
      </xdr:nvSpPr>
      <xdr:spPr>
        <a:xfrm>
          <a:off x="14351000" y="105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163804</xdr:rowOff>
    </xdr:from>
    <xdr:ext cx="762000" cy="259045"/>
    <xdr:sp macro="" textlink="">
      <xdr:nvSpPr>
        <xdr:cNvPr id="338" name="テキスト ボックス 337"/>
        <xdr:cNvSpPr txBox="1"/>
      </xdr:nvSpPr>
      <xdr:spPr>
        <a:xfrm>
          <a:off x="14020800" y="1027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49927</xdr:rowOff>
    </xdr:from>
    <xdr:to>
      <xdr:col>64</xdr:col>
      <xdr:colOff>152400</xdr:colOff>
      <xdr:row>61</xdr:row>
      <xdr:rowOff>151527</xdr:rowOff>
    </xdr:to>
    <xdr:sp macro="" textlink="">
      <xdr:nvSpPr>
        <xdr:cNvPr id="339" name="楕円 338"/>
        <xdr:cNvSpPr/>
      </xdr:nvSpPr>
      <xdr:spPr>
        <a:xfrm>
          <a:off x="13462000" y="105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161704</xdr:rowOff>
    </xdr:from>
    <xdr:ext cx="762000" cy="259045"/>
    <xdr:sp macro="" textlink="">
      <xdr:nvSpPr>
        <xdr:cNvPr id="340" name="テキスト ボックス 339"/>
        <xdr:cNvSpPr txBox="1"/>
      </xdr:nvSpPr>
      <xdr:spPr>
        <a:xfrm>
          <a:off x="13131800" y="1027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通常県債残高の減少に伴い、返済額が減少したことなどから、１．０ポイント改善した。</a:t>
          </a:r>
          <a:endParaRPr lang="ja-JP" altLang="ja-JP" sz="1150">
            <a:effectLst/>
            <a:latin typeface="ＭＳ Ｐゴシック" panose="020B0600070205080204" pitchFamily="50" charset="-128"/>
            <a:ea typeface="ＭＳ Ｐゴシック" panose="020B0600070205080204" pitchFamily="50" charset="-128"/>
          </a:endParaRPr>
        </a:p>
        <a:p>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なお、同比率は累次にわたる財政健全化の取組みにより、Ｈ２３年度をピークに減少してきたが、今後、熊本地震</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からの復旧・復興</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事業に係る県債の償還が本格化するため、</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これまで進めてきた通常県債残高を増加させない財政運営に引き続き取り組む必要がある。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68" name="直線コネクタ 367"/>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69"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0" name="直線コネクタ 369"/>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71" name="公債費負担の状況最大値テキスト"/>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72" name="直線コネクタ 371"/>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62089</xdr:rowOff>
    </xdr:from>
    <xdr:to>
      <xdr:col>81</xdr:col>
      <xdr:colOff>44450</xdr:colOff>
      <xdr:row>37</xdr:row>
      <xdr:rowOff>24695</xdr:rowOff>
    </xdr:to>
    <xdr:cxnSp macro="">
      <xdr:nvCxnSpPr>
        <xdr:cNvPr id="373" name="直線コネクタ 372"/>
        <xdr:cNvCxnSpPr/>
      </xdr:nvCxnSpPr>
      <xdr:spPr>
        <a:xfrm flipV="1">
          <a:off x="16179800" y="6234289"/>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74"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5" name="フローチャート: 判断 374"/>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24695</xdr:rowOff>
    </xdr:from>
    <xdr:to>
      <xdr:col>77</xdr:col>
      <xdr:colOff>44450</xdr:colOff>
      <xdr:row>37</xdr:row>
      <xdr:rowOff>145345</xdr:rowOff>
    </xdr:to>
    <xdr:cxnSp macro="">
      <xdr:nvCxnSpPr>
        <xdr:cNvPr id="376" name="直線コネクタ 375"/>
        <xdr:cNvCxnSpPr/>
      </xdr:nvCxnSpPr>
      <xdr:spPr>
        <a:xfrm flipV="1">
          <a:off x="15290800" y="63683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7" name="フローチャート: 判断 376"/>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78" name="テキスト ボックス 377"/>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145345</xdr:rowOff>
    </xdr:from>
    <xdr:to>
      <xdr:col>72</xdr:col>
      <xdr:colOff>203200</xdr:colOff>
      <xdr:row>38</xdr:row>
      <xdr:rowOff>107950</xdr:rowOff>
    </xdr:to>
    <xdr:cxnSp macro="">
      <xdr:nvCxnSpPr>
        <xdr:cNvPr id="379" name="直線コネクタ 378"/>
        <xdr:cNvCxnSpPr/>
      </xdr:nvCxnSpPr>
      <xdr:spPr>
        <a:xfrm flipV="1">
          <a:off x="14401800" y="64889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164395</xdr:rowOff>
    </xdr:from>
    <xdr:to>
      <xdr:col>73</xdr:col>
      <xdr:colOff>44450</xdr:colOff>
      <xdr:row>39</xdr:row>
      <xdr:rowOff>94545</xdr:rowOff>
    </xdr:to>
    <xdr:sp macro="" textlink="">
      <xdr:nvSpPr>
        <xdr:cNvPr id="380" name="フローチャート: 判断 379"/>
        <xdr:cNvSpPr/>
      </xdr:nvSpPr>
      <xdr:spPr>
        <a:xfrm>
          <a:off x="152400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79322</xdr:rowOff>
    </xdr:from>
    <xdr:ext cx="762000" cy="259045"/>
    <xdr:sp macro="" textlink="">
      <xdr:nvSpPr>
        <xdr:cNvPr id="381" name="テキスト ボックス 380"/>
        <xdr:cNvSpPr txBox="1"/>
      </xdr:nvSpPr>
      <xdr:spPr>
        <a:xfrm>
          <a:off x="149098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39</xdr:row>
      <xdr:rowOff>30339</xdr:rowOff>
    </xdr:to>
    <xdr:cxnSp macro="">
      <xdr:nvCxnSpPr>
        <xdr:cNvPr id="382" name="直線コネクタ 381"/>
        <xdr:cNvCxnSpPr/>
      </xdr:nvCxnSpPr>
      <xdr:spPr>
        <a:xfrm flipV="1">
          <a:off x="13512800" y="662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83" name="フローチャート: 判断 382"/>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84" name="テキスト ボックス 383"/>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85" name="フローチャート: 判断 384"/>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86" name="テキスト ボックス 385"/>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11289</xdr:rowOff>
    </xdr:from>
    <xdr:to>
      <xdr:col>81</xdr:col>
      <xdr:colOff>95250</xdr:colOff>
      <xdr:row>36</xdr:row>
      <xdr:rowOff>112889</xdr:rowOff>
    </xdr:to>
    <xdr:sp macro="" textlink="">
      <xdr:nvSpPr>
        <xdr:cNvPr id="392" name="楕円 391"/>
        <xdr:cNvSpPr/>
      </xdr:nvSpPr>
      <xdr:spPr>
        <a:xfrm>
          <a:off x="169672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104016</xdr:rowOff>
    </xdr:from>
    <xdr:ext cx="762000" cy="259045"/>
    <xdr:sp macro="" textlink="">
      <xdr:nvSpPr>
        <xdr:cNvPr id="393" name="公債費負担の状況該当値テキスト"/>
        <xdr:cNvSpPr txBox="1"/>
      </xdr:nvSpPr>
      <xdr:spPr>
        <a:xfrm>
          <a:off x="17106900" y="610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145345</xdr:rowOff>
    </xdr:from>
    <xdr:to>
      <xdr:col>77</xdr:col>
      <xdr:colOff>95250</xdr:colOff>
      <xdr:row>37</xdr:row>
      <xdr:rowOff>75495</xdr:rowOff>
    </xdr:to>
    <xdr:sp macro="" textlink="">
      <xdr:nvSpPr>
        <xdr:cNvPr id="394" name="楕円 393"/>
        <xdr:cNvSpPr/>
      </xdr:nvSpPr>
      <xdr:spPr>
        <a:xfrm>
          <a:off x="16129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85672</xdr:rowOff>
    </xdr:from>
    <xdr:ext cx="736600" cy="259045"/>
    <xdr:sp macro="" textlink="">
      <xdr:nvSpPr>
        <xdr:cNvPr id="395" name="テキスト ボックス 394"/>
        <xdr:cNvSpPr txBox="1"/>
      </xdr:nvSpPr>
      <xdr:spPr>
        <a:xfrm>
          <a:off x="15798800" y="608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94545</xdr:rowOff>
    </xdr:from>
    <xdr:to>
      <xdr:col>73</xdr:col>
      <xdr:colOff>44450</xdr:colOff>
      <xdr:row>38</xdr:row>
      <xdr:rowOff>24695</xdr:rowOff>
    </xdr:to>
    <xdr:sp macro="" textlink="">
      <xdr:nvSpPr>
        <xdr:cNvPr id="396" name="楕円 395"/>
        <xdr:cNvSpPr/>
      </xdr:nvSpPr>
      <xdr:spPr>
        <a:xfrm>
          <a:off x="15240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34872</xdr:rowOff>
    </xdr:from>
    <xdr:ext cx="762000" cy="259045"/>
    <xdr:sp macro="" textlink="">
      <xdr:nvSpPr>
        <xdr:cNvPr id="397" name="テキスト ボックス 396"/>
        <xdr:cNvSpPr txBox="1"/>
      </xdr:nvSpPr>
      <xdr:spPr>
        <a:xfrm>
          <a:off x="14909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398" name="楕円 397"/>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399" name="テキスト ボックス 398"/>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150989</xdr:rowOff>
    </xdr:from>
    <xdr:to>
      <xdr:col>64</xdr:col>
      <xdr:colOff>152400</xdr:colOff>
      <xdr:row>39</xdr:row>
      <xdr:rowOff>81139</xdr:rowOff>
    </xdr:to>
    <xdr:sp macro="" textlink="">
      <xdr:nvSpPr>
        <xdr:cNvPr id="400" name="楕円 399"/>
        <xdr:cNvSpPr/>
      </xdr:nvSpPr>
      <xdr:spPr>
        <a:xfrm>
          <a:off x="13462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91316</xdr:rowOff>
    </xdr:from>
    <xdr:ext cx="762000" cy="259045"/>
    <xdr:sp macro="" textlink="">
      <xdr:nvSpPr>
        <xdr:cNvPr id="401" name="テキスト ボックス 400"/>
        <xdr:cNvSpPr txBox="1"/>
      </xdr:nvSpPr>
      <xdr:spPr>
        <a:xfrm>
          <a:off x="13131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通常県債（</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）残高が減少する一方、熊本地震関連の県債残高の増や、熊本地震復興基金の残高が減となったことなどから、９．９ポイント増となった。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引き続き、事業見直しによる通常経費の抑制等を行うことで、健全な財政運営に努める。</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b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）通常県債とは、公共事業等の財源として発行する地方債のこと。地方交付税の代替措置として発行する臨時財政対策債、減税補てん債及び減収補てん債（交付税措置のある</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％分に限る）や、熊本地震関連事業に係る県債は含まない。</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29" name="直線コネクタ 428"/>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0"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1" name="直線コネクタ 430"/>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80433</xdr:rowOff>
    </xdr:from>
    <xdr:to>
      <xdr:col>81</xdr:col>
      <xdr:colOff>44450</xdr:colOff>
      <xdr:row>15</xdr:row>
      <xdr:rowOff>160062</xdr:rowOff>
    </xdr:to>
    <xdr:cxnSp macro="">
      <xdr:nvCxnSpPr>
        <xdr:cNvPr id="434" name="直線コネクタ 433"/>
        <xdr:cNvCxnSpPr/>
      </xdr:nvCxnSpPr>
      <xdr:spPr>
        <a:xfrm>
          <a:off x="16179800" y="2652183"/>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156693</xdr:rowOff>
    </xdr:from>
    <xdr:ext cx="762000" cy="259045"/>
    <xdr:sp macro="" textlink="">
      <xdr:nvSpPr>
        <xdr:cNvPr id="435" name="将来負担の状況平均値テキスト"/>
        <xdr:cNvSpPr txBox="1"/>
      </xdr:nvSpPr>
      <xdr:spPr>
        <a:xfrm>
          <a:off x="17106900" y="3071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6" name="フローチャート: 判断 435"/>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1609</xdr:rowOff>
    </xdr:from>
    <xdr:to>
      <xdr:col>77</xdr:col>
      <xdr:colOff>44450</xdr:colOff>
      <xdr:row>15</xdr:row>
      <xdr:rowOff>80433</xdr:rowOff>
    </xdr:to>
    <xdr:cxnSp macro="">
      <xdr:nvCxnSpPr>
        <xdr:cNvPr id="437" name="直線コネクタ 436"/>
        <xdr:cNvCxnSpPr/>
      </xdr:nvCxnSpPr>
      <xdr:spPr>
        <a:xfrm>
          <a:off x="15290800" y="2573359"/>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38" name="フローチャート: 判断 437"/>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85065</xdr:rowOff>
    </xdr:from>
    <xdr:ext cx="736600" cy="259045"/>
    <xdr:sp macro="" textlink="">
      <xdr:nvSpPr>
        <xdr:cNvPr id="439" name="テキスト ボックス 438"/>
        <xdr:cNvSpPr txBox="1"/>
      </xdr:nvSpPr>
      <xdr:spPr>
        <a:xfrm>
          <a:off x="15798800" y="31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1609</xdr:rowOff>
    </xdr:from>
    <xdr:to>
      <xdr:col>72</xdr:col>
      <xdr:colOff>203200</xdr:colOff>
      <xdr:row>15</xdr:row>
      <xdr:rowOff>112607</xdr:rowOff>
    </xdr:to>
    <xdr:cxnSp macro="">
      <xdr:nvCxnSpPr>
        <xdr:cNvPr id="440" name="直線コネクタ 439"/>
        <xdr:cNvCxnSpPr/>
      </xdr:nvCxnSpPr>
      <xdr:spPr>
        <a:xfrm flipV="1">
          <a:off x="14401800" y="2573359"/>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117433</xdr:rowOff>
    </xdr:from>
    <xdr:to>
      <xdr:col>73</xdr:col>
      <xdr:colOff>44450</xdr:colOff>
      <xdr:row>15</xdr:row>
      <xdr:rowOff>47583</xdr:rowOff>
    </xdr:to>
    <xdr:sp macro="" textlink="">
      <xdr:nvSpPr>
        <xdr:cNvPr id="441" name="フローチャート: 判断 440"/>
        <xdr:cNvSpPr/>
      </xdr:nvSpPr>
      <xdr:spPr>
        <a:xfrm>
          <a:off x="15240000" y="251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57760</xdr:rowOff>
    </xdr:from>
    <xdr:ext cx="762000" cy="259045"/>
    <xdr:sp macro="" textlink="">
      <xdr:nvSpPr>
        <xdr:cNvPr id="442" name="テキスト ボックス 441"/>
        <xdr:cNvSpPr txBox="1"/>
      </xdr:nvSpPr>
      <xdr:spPr>
        <a:xfrm>
          <a:off x="14909800" y="2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112607</xdr:rowOff>
    </xdr:from>
    <xdr:to>
      <xdr:col>68</xdr:col>
      <xdr:colOff>152400</xdr:colOff>
      <xdr:row>15</xdr:row>
      <xdr:rowOff>154432</xdr:rowOff>
    </xdr:to>
    <xdr:cxnSp macro="">
      <xdr:nvCxnSpPr>
        <xdr:cNvPr id="443" name="直線コネクタ 442"/>
        <xdr:cNvCxnSpPr/>
      </xdr:nvCxnSpPr>
      <xdr:spPr>
        <a:xfrm flipV="1">
          <a:off x="13512800" y="2684357"/>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73194</xdr:rowOff>
    </xdr:from>
    <xdr:to>
      <xdr:col>68</xdr:col>
      <xdr:colOff>203200</xdr:colOff>
      <xdr:row>15</xdr:row>
      <xdr:rowOff>3344</xdr:rowOff>
    </xdr:to>
    <xdr:sp macro="" textlink="">
      <xdr:nvSpPr>
        <xdr:cNvPr id="444" name="フローチャート: 判断 443"/>
        <xdr:cNvSpPr/>
      </xdr:nvSpPr>
      <xdr:spPr>
        <a:xfrm>
          <a:off x="14351000" y="247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13521</xdr:rowOff>
    </xdr:from>
    <xdr:ext cx="762000" cy="259045"/>
    <xdr:sp macro="" textlink="">
      <xdr:nvSpPr>
        <xdr:cNvPr id="445" name="テキスト ボックス 444"/>
        <xdr:cNvSpPr txBox="1"/>
      </xdr:nvSpPr>
      <xdr:spPr>
        <a:xfrm>
          <a:off x="14020800" y="224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46" name="フローチャート: 判断 445"/>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22454</xdr:rowOff>
    </xdr:from>
    <xdr:ext cx="762000" cy="259045"/>
    <xdr:sp macro="" textlink="">
      <xdr:nvSpPr>
        <xdr:cNvPr id="447" name="テキスト ボックス 446"/>
        <xdr:cNvSpPr txBox="1"/>
      </xdr:nvSpPr>
      <xdr:spPr>
        <a:xfrm>
          <a:off x="13131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109262</xdr:rowOff>
    </xdr:from>
    <xdr:to>
      <xdr:col>81</xdr:col>
      <xdr:colOff>95250</xdr:colOff>
      <xdr:row>16</xdr:row>
      <xdr:rowOff>39412</xdr:rowOff>
    </xdr:to>
    <xdr:sp macro="" textlink="">
      <xdr:nvSpPr>
        <xdr:cNvPr id="453" name="楕円 452"/>
        <xdr:cNvSpPr/>
      </xdr:nvSpPr>
      <xdr:spPr>
        <a:xfrm>
          <a:off x="169672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125789</xdr:rowOff>
    </xdr:from>
    <xdr:ext cx="762000" cy="259045"/>
    <xdr:sp macro="" textlink="">
      <xdr:nvSpPr>
        <xdr:cNvPr id="454" name="将来負担の状況該当値テキスト"/>
        <xdr:cNvSpPr txBox="1"/>
      </xdr:nvSpPr>
      <xdr:spPr>
        <a:xfrm>
          <a:off x="17106900" y="25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29633</xdr:rowOff>
    </xdr:from>
    <xdr:to>
      <xdr:col>77</xdr:col>
      <xdr:colOff>95250</xdr:colOff>
      <xdr:row>15</xdr:row>
      <xdr:rowOff>131233</xdr:rowOff>
    </xdr:to>
    <xdr:sp macro="" textlink="">
      <xdr:nvSpPr>
        <xdr:cNvPr id="455" name="楕円 454"/>
        <xdr:cNvSpPr/>
      </xdr:nvSpPr>
      <xdr:spPr>
        <a:xfrm>
          <a:off x="16129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141410</xdr:rowOff>
    </xdr:from>
    <xdr:ext cx="736600" cy="259045"/>
    <xdr:sp macro="" textlink="">
      <xdr:nvSpPr>
        <xdr:cNvPr id="456" name="テキスト ボックス 455"/>
        <xdr:cNvSpPr txBox="1"/>
      </xdr:nvSpPr>
      <xdr:spPr>
        <a:xfrm>
          <a:off x="15798800" y="237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122259</xdr:rowOff>
    </xdr:from>
    <xdr:to>
      <xdr:col>73</xdr:col>
      <xdr:colOff>44450</xdr:colOff>
      <xdr:row>15</xdr:row>
      <xdr:rowOff>52409</xdr:rowOff>
    </xdr:to>
    <xdr:sp macro="" textlink="">
      <xdr:nvSpPr>
        <xdr:cNvPr id="457" name="楕円 456"/>
        <xdr:cNvSpPr/>
      </xdr:nvSpPr>
      <xdr:spPr>
        <a:xfrm>
          <a:off x="15240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37186</xdr:rowOff>
    </xdr:from>
    <xdr:ext cx="762000" cy="259045"/>
    <xdr:sp macro="" textlink="">
      <xdr:nvSpPr>
        <xdr:cNvPr id="458" name="テキスト ボックス 457"/>
        <xdr:cNvSpPr txBox="1"/>
      </xdr:nvSpPr>
      <xdr:spPr>
        <a:xfrm>
          <a:off x="14909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61807</xdr:rowOff>
    </xdr:from>
    <xdr:to>
      <xdr:col>68</xdr:col>
      <xdr:colOff>203200</xdr:colOff>
      <xdr:row>15</xdr:row>
      <xdr:rowOff>163407</xdr:rowOff>
    </xdr:to>
    <xdr:sp macro="" textlink="">
      <xdr:nvSpPr>
        <xdr:cNvPr id="459" name="楕円 458"/>
        <xdr:cNvSpPr/>
      </xdr:nvSpPr>
      <xdr:spPr>
        <a:xfrm>
          <a:off x="14351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148184</xdr:rowOff>
    </xdr:from>
    <xdr:ext cx="762000" cy="259045"/>
    <xdr:sp macro="" textlink="">
      <xdr:nvSpPr>
        <xdr:cNvPr id="460" name="テキスト ボックス 459"/>
        <xdr:cNvSpPr txBox="1"/>
      </xdr:nvSpPr>
      <xdr:spPr>
        <a:xfrm>
          <a:off x="14020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103632</xdr:rowOff>
    </xdr:from>
    <xdr:to>
      <xdr:col>64</xdr:col>
      <xdr:colOff>152400</xdr:colOff>
      <xdr:row>16</xdr:row>
      <xdr:rowOff>33782</xdr:rowOff>
    </xdr:to>
    <xdr:sp macro="" textlink="">
      <xdr:nvSpPr>
        <xdr:cNvPr id="461" name="楕円 460"/>
        <xdr:cNvSpPr/>
      </xdr:nvSpPr>
      <xdr:spPr>
        <a:xfrm>
          <a:off x="13462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43959</xdr:rowOff>
    </xdr:from>
    <xdr:ext cx="762000" cy="259045"/>
    <xdr:sp macro="" textlink="">
      <xdr:nvSpPr>
        <xdr:cNvPr id="462" name="テキスト ボックス 461"/>
        <xdr:cNvSpPr txBox="1"/>
      </xdr:nvSpPr>
      <xdr:spPr>
        <a:xfrm>
          <a:off x="13131800" y="244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1,780,079
1,764,768
7,409.50
920,528,638
891,259,360
14,543,936
417,142,684
1,567,987,221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政再建戦略に基づき、Ｈ２０年４月からの４年間で１，２８８人を削減。</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その後も、Ｈ２４年４月からの４年間で、知事部局において１９７人を削減。</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Ｈ２</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年度は、教育部門における政令市への税源・権限移譲に伴う県費負担教職員数の減（▲３，２２３人）により、大幅な職員数の減少となった。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Ｈ２８年度以降は、熊本地震からの復旧・復興業務や国際スポーツ大会準備など短期的な行政需要に対応するため、任期付職員の採用など、将来の組織体制への</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影響を考慮しながら、必要な人員確保を図りつつ、事業見直しによる経常経費の抑制等を行い、健全な財政運営に努める</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149860</xdr:rowOff>
    </xdr:to>
    <xdr:cxnSp macro="">
      <xdr:nvCxnSpPr>
        <xdr:cNvPr id="63" name="直線コネクタ 62"/>
        <xdr:cNvCxnSpPr/>
      </xdr:nvCxnSpPr>
      <xdr:spPr>
        <a:xfrm>
          <a:off x="3987800" y="58420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4"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39</xdr:row>
      <xdr:rowOff>1270</xdr:rowOff>
    </xdr:to>
    <xdr:cxnSp macro="">
      <xdr:nvCxnSpPr>
        <xdr:cNvPr id="66" name="直線コネクタ 65"/>
        <xdr:cNvCxnSpPr/>
      </xdr:nvCxnSpPr>
      <xdr:spPr>
        <a:xfrm flipV="1">
          <a:off x="3098800" y="5842000"/>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68" name="テキスト ボックス 6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39</xdr:row>
      <xdr:rowOff>1270</xdr:rowOff>
    </xdr:to>
    <xdr:cxnSp macro="">
      <xdr:nvCxnSpPr>
        <xdr:cNvPr id="69" name="直線コネクタ 68"/>
        <xdr:cNvCxnSpPr/>
      </xdr:nvCxnSpPr>
      <xdr:spPr>
        <a:xfrm>
          <a:off x="2209800" y="6619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99060</xdr:rowOff>
    </xdr:from>
    <xdr:to>
      <xdr:col>15</xdr:col>
      <xdr:colOff>149225</xdr:colOff>
      <xdr:row>39</xdr:row>
      <xdr:rowOff>29210</xdr:rowOff>
    </xdr:to>
    <xdr:sp macro="" textlink="">
      <xdr:nvSpPr>
        <xdr:cNvPr id="70" name="フローチャート: 判断 69"/>
        <xdr:cNvSpPr/>
      </xdr:nvSpPr>
      <xdr:spPr>
        <a:xfrm>
          <a:off x="3048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39387</xdr:rowOff>
    </xdr:from>
    <xdr:ext cx="762000" cy="259045"/>
    <xdr:sp macro="" textlink="">
      <xdr:nvSpPr>
        <xdr:cNvPr id="71" name="テキスト ボックス 70"/>
        <xdr:cNvSpPr txBox="1"/>
      </xdr:nvSpPr>
      <xdr:spPr>
        <a:xfrm>
          <a:off x="2717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40</xdr:row>
      <xdr:rowOff>12700</xdr:rowOff>
    </xdr:to>
    <xdr:cxnSp macro="">
      <xdr:nvCxnSpPr>
        <xdr:cNvPr id="72" name="直線コネクタ 71"/>
        <xdr:cNvCxnSpPr/>
      </xdr:nvCxnSpPr>
      <xdr:spPr>
        <a:xfrm flipV="1">
          <a:off x="1320800" y="66192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3" name="フローチャート: 判断 72"/>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4" name="テキスト ボックス 73"/>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75" name="フローチャート: 判断 74"/>
        <xdr:cNvSpPr/>
      </xdr:nvSpPr>
      <xdr:spPr>
        <a:xfrm>
          <a:off x="1270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119397</xdr:rowOff>
    </xdr:from>
    <xdr:ext cx="762000" cy="259045"/>
    <xdr:sp macro="" textlink="">
      <xdr:nvSpPr>
        <xdr:cNvPr id="76" name="テキスト ボックス 75"/>
        <xdr:cNvSpPr txBox="1"/>
      </xdr:nvSpPr>
      <xdr:spPr>
        <a:xfrm>
          <a:off x="939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2" name="楕円 81"/>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7637</xdr:rowOff>
    </xdr:from>
    <xdr:ext cx="762000" cy="259045"/>
    <xdr:sp macro="" textlink="">
      <xdr:nvSpPr>
        <xdr:cNvPr id="83" name="人件費該当値テキスト"/>
        <xdr:cNvSpPr txBox="1"/>
      </xdr:nvSpPr>
      <xdr:spPr>
        <a:xfrm>
          <a:off x="4914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4" name="楕円 83"/>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5" name="テキスト ボックス 84"/>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6" name="楕円 85"/>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87" name="テキスト ボックス 86"/>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8" name="楕円 87"/>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165117</xdr:rowOff>
    </xdr:from>
    <xdr:ext cx="762000" cy="259045"/>
    <xdr:sp macro="" textlink="">
      <xdr:nvSpPr>
        <xdr:cNvPr id="89" name="テキスト ボックス 88"/>
        <xdr:cNvSpPr txBox="1"/>
      </xdr:nvSpPr>
      <xdr:spPr>
        <a:xfrm>
          <a:off x="1828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0" name="楕円 89"/>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1" name="テキスト ボックス 90"/>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各年度において事業費の増減はあるものの、</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累次にわたる財政健全化の取組みにより経常物件費全体を抑制しており、グループ内での当該比率は最も低くなっている。</a:t>
          </a:r>
          <a:endParaRPr lang="ja-JP" altLang="ja-JP" sz="11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Ｈ</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３０</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例年と同程度の比率ではあるものの</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、熊本地震からの復旧・復興事業に係る財源確保を図るための事業見直しを行い、事業費の抑制に努めている。</a:t>
          </a:r>
          <a:endParaRPr lang="ja-JP" altLang="ja-JP" sz="1150">
            <a:effectLst/>
            <a:latin typeface="ＭＳ ゴシック" panose="020B0609070205080204" pitchFamily="49" charset="-128"/>
            <a:ea typeface="ＭＳ ゴシック" panose="020B0609070205080204" pitchFamily="49" charset="-128"/>
          </a:endParaRPr>
        </a:p>
        <a:p>
          <a:endParaRPr kumimoji="1" lang="ja-JP" altLang="en-US" sz="115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69850</xdr:rowOff>
    </xdr:to>
    <xdr:cxnSp macro="">
      <xdr:nvCxnSpPr>
        <xdr:cNvPr id="122" name="直線コネクタ 121"/>
        <xdr:cNvCxnSpPr/>
      </xdr:nvCxnSpPr>
      <xdr:spPr>
        <a:xfrm>
          <a:off x="15671800" y="229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3"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31750</xdr:rowOff>
    </xdr:from>
    <xdr:to>
      <xdr:col>78</xdr:col>
      <xdr:colOff>69850</xdr:colOff>
      <xdr:row>13</xdr:row>
      <xdr:rowOff>69850</xdr:rowOff>
    </xdr:to>
    <xdr:cxnSp macro="">
      <xdr:nvCxnSpPr>
        <xdr:cNvPr id="125" name="直線コネクタ 124"/>
        <xdr:cNvCxnSpPr/>
      </xdr:nvCxnSpPr>
      <xdr:spPr>
        <a:xfrm>
          <a:off x="14782800" y="226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27" name="テキスト ボックス 12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13</xdr:row>
      <xdr:rowOff>31750</xdr:rowOff>
    </xdr:to>
    <xdr:cxnSp macro="">
      <xdr:nvCxnSpPr>
        <xdr:cNvPr id="128" name="直線コネクタ 127"/>
        <xdr:cNvCxnSpPr/>
      </xdr:nvCxnSpPr>
      <xdr:spPr>
        <a:xfrm>
          <a:off x="13893800" y="226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29" name="フローチャート: 判断 128"/>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0" name="テキスト ボックス 129"/>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31750</xdr:rowOff>
    </xdr:to>
    <xdr:cxnSp macro="">
      <xdr:nvCxnSpPr>
        <xdr:cNvPr id="131" name="直線コネクタ 130"/>
        <xdr:cNvCxnSpPr/>
      </xdr:nvCxnSpPr>
      <xdr:spPr>
        <a:xfrm>
          <a:off x="13004800" y="226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2" name="フローチャート: 判断 131"/>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33" name="テキスト ボックス 13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5" name="テキスト ボックス 13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1" name="楕円 140"/>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macro="" textlink="">
      <xdr:nvSpPr>
        <xdr:cNvPr id="142"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3" name="楕円 142"/>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4" name="テキスト ボックス 143"/>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152400</xdr:rowOff>
    </xdr:from>
    <xdr:to>
      <xdr:col>74</xdr:col>
      <xdr:colOff>31750</xdr:colOff>
      <xdr:row>13</xdr:row>
      <xdr:rowOff>82550</xdr:rowOff>
    </xdr:to>
    <xdr:sp macro="" textlink="">
      <xdr:nvSpPr>
        <xdr:cNvPr id="145" name="楕円 144"/>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92727</xdr:rowOff>
    </xdr:from>
    <xdr:ext cx="762000" cy="259045"/>
    <xdr:sp macro="" textlink="">
      <xdr:nvSpPr>
        <xdr:cNvPr id="146" name="テキスト ボックス 145"/>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152400</xdr:rowOff>
    </xdr:from>
    <xdr:to>
      <xdr:col>69</xdr:col>
      <xdr:colOff>142875</xdr:colOff>
      <xdr:row>13</xdr:row>
      <xdr:rowOff>82550</xdr:rowOff>
    </xdr:to>
    <xdr:sp macro="" textlink="">
      <xdr:nvSpPr>
        <xdr:cNvPr id="147" name="楕円 146"/>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92727</xdr:rowOff>
    </xdr:from>
    <xdr:ext cx="762000" cy="259045"/>
    <xdr:sp macro="" textlink="">
      <xdr:nvSpPr>
        <xdr:cNvPr id="148" name="テキスト ボックス 147"/>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49" name="楕円 148"/>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0" name="テキスト ボックス 149"/>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少子高齢化に伴う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保障関係経費の増加とともに、本県の特殊事情である水俣病総合対策（新救済策推進費）経費により当該比率は高い傾向にある。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118835</xdr:rowOff>
    </xdr:to>
    <xdr:cxnSp macro="">
      <xdr:nvCxnSpPr>
        <xdr:cNvPr id="183" name="直線コネクタ 182"/>
        <xdr:cNvCxnSpPr/>
      </xdr:nvCxnSpPr>
      <xdr:spPr>
        <a:xfrm flipV="1">
          <a:off x="3987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4"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118835</xdr:rowOff>
    </xdr:to>
    <xdr:cxnSp macro="">
      <xdr:nvCxnSpPr>
        <xdr:cNvPr id="186" name="直線コネクタ 185"/>
        <xdr:cNvCxnSpPr/>
      </xdr:nvCxnSpPr>
      <xdr:spPr>
        <a:xfrm>
          <a:off x="3098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8" name="テキスト ボックス 18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20865</xdr:rowOff>
    </xdr:to>
    <xdr:cxnSp macro="">
      <xdr:nvCxnSpPr>
        <xdr:cNvPr id="189" name="直線コネクタ 188"/>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191" name="テキスト ボックス 19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159657</xdr:rowOff>
    </xdr:to>
    <xdr:cxnSp macro="">
      <xdr:nvCxnSpPr>
        <xdr:cNvPr id="192" name="直線コネクタ 191"/>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43543</xdr:rowOff>
    </xdr:from>
    <xdr:to>
      <xdr:col>11</xdr:col>
      <xdr:colOff>60325</xdr:colOff>
      <xdr:row>54</xdr:row>
      <xdr:rowOff>145143</xdr:rowOff>
    </xdr:to>
    <xdr:sp macro="" textlink="">
      <xdr:nvSpPr>
        <xdr:cNvPr id="193" name="フローチャート: 判断 192"/>
        <xdr:cNvSpPr/>
      </xdr:nvSpPr>
      <xdr:spPr>
        <a:xfrm>
          <a:off x="2159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194" name="テキスト ボックス 193"/>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6" name="テキスト ボックス 19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2" name="楕円 201"/>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7455</xdr:rowOff>
    </xdr:from>
    <xdr:ext cx="762000" cy="259045"/>
    <xdr:sp macro="" textlink="">
      <xdr:nvSpPr>
        <xdr:cNvPr id="203"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4" name="楕円 203"/>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205" name="テキスト ボックス 20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6" name="楕円 205"/>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207" name="テキスト ボックス 206"/>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8" name="楕円 207"/>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9" name="テキスト ボックス 208"/>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1" name="テキスト ボックス 21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ゴシック" panose="020B0609070205080204" pitchFamily="49" charset="-128"/>
              <a:ea typeface="ＭＳ ゴシック" panose="020B0609070205080204" pitchFamily="49" charset="-128"/>
            </a:rPr>
            <a:t>　財政再建戦略（Ｈ２０年４月からＨ２４年４月までの４年間）をはじめとした累次にわたる財政健全化の取組みにより抑制を継続してきたため、Ｈ２９年度までは低水準で推移していた。</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solidFill>
                <a:sysClr val="windowText" lastClr="000000"/>
              </a:solidFill>
              <a:latin typeface="ＭＳ ゴシック" panose="020B0609070205080204" pitchFamily="49" charset="-128"/>
              <a:ea typeface="ＭＳ ゴシック" panose="020B0609070205080204" pitchFamily="49" charset="-128"/>
            </a:rPr>
            <a:t>　Ｈ３０年度は、国民健康保険制度改革に伴い、県の国民健康保険特別会計への繰出金が新たに発生したため、その他の支出に占める割合が大幅に増加した。当繰出金については、今後、市町村と連携し医療費適正化を図ることにより、抑制に努める。</a:t>
          </a: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60</xdr:row>
      <xdr:rowOff>88900</xdr:rowOff>
    </xdr:to>
    <xdr:cxnSp macro="">
      <xdr:nvCxnSpPr>
        <xdr:cNvPr id="242" name="直線コネクタ 241"/>
        <xdr:cNvCxnSpPr/>
      </xdr:nvCxnSpPr>
      <xdr:spPr>
        <a:xfrm>
          <a:off x="15671800" y="9080500"/>
          <a:ext cx="838200" cy="1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3"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127000</xdr:rowOff>
    </xdr:from>
    <xdr:to>
      <xdr:col>78</xdr:col>
      <xdr:colOff>69850</xdr:colOff>
      <xdr:row>52</xdr:row>
      <xdr:rowOff>165100</xdr:rowOff>
    </xdr:to>
    <xdr:cxnSp macro="">
      <xdr:nvCxnSpPr>
        <xdr:cNvPr id="245" name="直線コネクタ 244"/>
        <xdr:cNvCxnSpPr/>
      </xdr:nvCxnSpPr>
      <xdr:spPr>
        <a:xfrm>
          <a:off x="14782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47" name="テキスト ボックス 24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53</xdr:row>
      <xdr:rowOff>31750</xdr:rowOff>
    </xdr:to>
    <xdr:cxnSp macro="">
      <xdr:nvCxnSpPr>
        <xdr:cNvPr id="248" name="直線コネクタ 247"/>
        <xdr:cNvCxnSpPr/>
      </xdr:nvCxnSpPr>
      <xdr:spPr>
        <a:xfrm flipV="1">
          <a:off x="13893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95250</xdr:rowOff>
    </xdr:from>
    <xdr:to>
      <xdr:col>74</xdr:col>
      <xdr:colOff>31750</xdr:colOff>
      <xdr:row>54</xdr:row>
      <xdr:rowOff>25400</xdr:rowOff>
    </xdr:to>
    <xdr:sp macro="" textlink="">
      <xdr:nvSpPr>
        <xdr:cNvPr id="249" name="フローチャート: 判断 248"/>
        <xdr:cNvSpPr/>
      </xdr:nvSpPr>
      <xdr:spPr>
        <a:xfrm>
          <a:off x="14732000" y="918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10177</xdr:rowOff>
    </xdr:from>
    <xdr:ext cx="762000" cy="259045"/>
    <xdr:sp macro="" textlink="">
      <xdr:nvSpPr>
        <xdr:cNvPr id="250" name="テキスト ボックス 249"/>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31750</xdr:rowOff>
    </xdr:to>
    <xdr:cxnSp macro="">
      <xdr:nvCxnSpPr>
        <xdr:cNvPr id="251" name="直線コネクタ 250"/>
        <xdr:cNvCxnSpPr/>
      </xdr:nvCxnSpPr>
      <xdr:spPr>
        <a:xfrm>
          <a:off x="13004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57150</xdr:rowOff>
    </xdr:from>
    <xdr:to>
      <xdr:col>69</xdr:col>
      <xdr:colOff>142875</xdr:colOff>
      <xdr:row>53</xdr:row>
      <xdr:rowOff>158750</xdr:rowOff>
    </xdr:to>
    <xdr:sp macro="" textlink="">
      <xdr:nvSpPr>
        <xdr:cNvPr id="252" name="フローチャート: 判断 251"/>
        <xdr:cNvSpPr/>
      </xdr:nvSpPr>
      <xdr:spPr>
        <a:xfrm>
          <a:off x="13843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143527</xdr:rowOff>
    </xdr:from>
    <xdr:ext cx="762000" cy="259045"/>
    <xdr:sp macro="" textlink="">
      <xdr:nvSpPr>
        <xdr:cNvPr id="253" name="テキスト ボックス 252"/>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54" name="フローチャート: 判断 253"/>
        <xdr:cNvSpPr/>
      </xdr:nvSpPr>
      <xdr:spPr>
        <a:xfrm>
          <a:off x="12954000" y="906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67327</xdr:rowOff>
    </xdr:from>
    <xdr:ext cx="762000" cy="259045"/>
    <xdr:sp macro="" textlink="">
      <xdr:nvSpPr>
        <xdr:cNvPr id="255" name="テキスト ボックス 254"/>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61" name="楕円 260"/>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62"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114300</xdr:rowOff>
    </xdr:from>
    <xdr:to>
      <xdr:col>78</xdr:col>
      <xdr:colOff>120650</xdr:colOff>
      <xdr:row>53</xdr:row>
      <xdr:rowOff>44450</xdr:rowOff>
    </xdr:to>
    <xdr:sp macro="" textlink="">
      <xdr:nvSpPr>
        <xdr:cNvPr id="263" name="楕円 262"/>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54627</xdr:rowOff>
    </xdr:from>
    <xdr:ext cx="736600" cy="259045"/>
    <xdr:sp macro="" textlink="">
      <xdr:nvSpPr>
        <xdr:cNvPr id="264" name="テキスト ボックス 263"/>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76200</xdr:rowOff>
    </xdr:from>
    <xdr:to>
      <xdr:col>74</xdr:col>
      <xdr:colOff>31750</xdr:colOff>
      <xdr:row>53</xdr:row>
      <xdr:rowOff>6350</xdr:rowOff>
    </xdr:to>
    <xdr:sp macro="" textlink="">
      <xdr:nvSpPr>
        <xdr:cNvPr id="265" name="楕円 264"/>
        <xdr:cNvSpPr/>
      </xdr:nvSpPr>
      <xdr:spPr>
        <a:xfrm>
          <a:off x="14732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66" name="テキスト ボックス 265"/>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152400</xdr:rowOff>
    </xdr:from>
    <xdr:to>
      <xdr:col>69</xdr:col>
      <xdr:colOff>142875</xdr:colOff>
      <xdr:row>53</xdr:row>
      <xdr:rowOff>82550</xdr:rowOff>
    </xdr:to>
    <xdr:sp macro="" textlink="">
      <xdr:nvSpPr>
        <xdr:cNvPr id="267" name="楕円 266"/>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92727</xdr:rowOff>
    </xdr:from>
    <xdr:ext cx="762000" cy="259045"/>
    <xdr:sp macro="" textlink="">
      <xdr:nvSpPr>
        <xdr:cNvPr id="268" name="テキスト ボックス 267"/>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69" name="楕円 268"/>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70" name="テキスト ボックス 269"/>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財政再建戦略（Ｈ２０年４月からＨ２４年４月までの４年間）をはじめとした累次にわたる財政健全化の取組みにより抑制を図っているものの、少子高齢化の進展に伴う社会保障関係経費の増加などにより、当該比率は高くなっている。</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Ｈ３０年度は、</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国民健康保険制度改革に伴</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う調整交付金の皆減の他、</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災害救助事業など</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熊本地震への対応</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経費の減などにより、前年度よりも改善し２５．６％となった。</a:t>
          </a:r>
          <a:endParaRPr kumimoji="1" lang="ja-JP" altLang="en-US" sz="11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39</xdr:row>
      <xdr:rowOff>19050</xdr:rowOff>
    </xdr:to>
    <xdr:cxnSp macro="">
      <xdr:nvCxnSpPr>
        <xdr:cNvPr id="296" name="直線コネクタ 295"/>
        <xdr:cNvCxnSpPr/>
      </xdr:nvCxnSpPr>
      <xdr:spPr>
        <a:xfrm flipV="1">
          <a:off x="16510000" y="5651500"/>
          <a:ext cx="0" cy="1054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162577</xdr:rowOff>
    </xdr:from>
    <xdr:ext cx="762000" cy="259045"/>
    <xdr:sp macro="" textlink="">
      <xdr:nvSpPr>
        <xdr:cNvPr id="297" name="補助費等最小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19050</xdr:rowOff>
    </xdr:from>
    <xdr:to>
      <xdr:col>82</xdr:col>
      <xdr:colOff>196850</xdr:colOff>
      <xdr:row>39</xdr:row>
      <xdr:rowOff>19050</xdr:rowOff>
    </xdr:to>
    <xdr:cxnSp macro="">
      <xdr:nvCxnSpPr>
        <xdr:cNvPr id="298" name="直線コネクタ 297"/>
        <xdr:cNvCxnSpPr/>
      </xdr:nvCxnSpPr>
      <xdr:spPr>
        <a:xfrm>
          <a:off x="16421100" y="67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101600</xdr:rowOff>
    </xdr:from>
    <xdr:to>
      <xdr:col>82</xdr:col>
      <xdr:colOff>107950</xdr:colOff>
      <xdr:row>40</xdr:row>
      <xdr:rowOff>88900</xdr:rowOff>
    </xdr:to>
    <xdr:cxnSp macro="">
      <xdr:nvCxnSpPr>
        <xdr:cNvPr id="301" name="直線コネクタ 300"/>
        <xdr:cNvCxnSpPr/>
      </xdr:nvCxnSpPr>
      <xdr:spPr>
        <a:xfrm flipV="1">
          <a:off x="15671800" y="66167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80027</xdr:rowOff>
    </xdr:from>
    <xdr:ext cx="762000" cy="259045"/>
    <xdr:sp macro="" textlink="">
      <xdr:nvSpPr>
        <xdr:cNvPr id="302" name="補助費等平均値テキスト"/>
        <xdr:cNvSpPr txBox="1"/>
      </xdr:nvSpPr>
      <xdr:spPr>
        <a:xfrm>
          <a:off x="16598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03" name="フローチャート: 判断 302"/>
        <xdr:cNvSpPr/>
      </xdr:nvSpPr>
      <xdr:spPr>
        <a:xfrm>
          <a:off x="16459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95250</xdr:rowOff>
    </xdr:from>
    <xdr:to>
      <xdr:col>78</xdr:col>
      <xdr:colOff>69850</xdr:colOff>
      <xdr:row>40</xdr:row>
      <xdr:rowOff>88900</xdr:rowOff>
    </xdr:to>
    <xdr:cxnSp macro="">
      <xdr:nvCxnSpPr>
        <xdr:cNvPr id="304" name="直線コネクタ 303"/>
        <xdr:cNvCxnSpPr/>
      </xdr:nvCxnSpPr>
      <xdr:spPr>
        <a:xfrm>
          <a:off x="14782800" y="6781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05" name="フローチャート: 判断 304"/>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35577</xdr:rowOff>
    </xdr:from>
    <xdr:ext cx="736600" cy="259045"/>
    <xdr:sp macro="" textlink="">
      <xdr:nvSpPr>
        <xdr:cNvPr id="306" name="テキスト ボックス 305"/>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152400</xdr:rowOff>
    </xdr:from>
    <xdr:to>
      <xdr:col>73</xdr:col>
      <xdr:colOff>180975</xdr:colOff>
      <xdr:row>39</xdr:row>
      <xdr:rowOff>95250</xdr:rowOff>
    </xdr:to>
    <xdr:cxnSp macro="">
      <xdr:nvCxnSpPr>
        <xdr:cNvPr id="307" name="直線コネクタ 306"/>
        <xdr:cNvCxnSpPr/>
      </xdr:nvCxnSpPr>
      <xdr:spPr>
        <a:xfrm>
          <a:off x="13893800" y="666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08" name="フローチャート: 判断 30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09" name="テキスト ボックス 308"/>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38</xdr:row>
      <xdr:rowOff>152400</xdr:rowOff>
    </xdr:to>
    <xdr:cxnSp macro="">
      <xdr:nvCxnSpPr>
        <xdr:cNvPr id="310" name="直線コネクタ 309"/>
        <xdr:cNvCxnSpPr/>
      </xdr:nvCxnSpPr>
      <xdr:spPr>
        <a:xfrm>
          <a:off x="13004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1" name="フローチャート: 判断 31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12" name="テキスト ボックス 311"/>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146050</xdr:rowOff>
    </xdr:from>
    <xdr:to>
      <xdr:col>65</xdr:col>
      <xdr:colOff>53975</xdr:colOff>
      <xdr:row>36</xdr:row>
      <xdr:rowOff>76200</xdr:rowOff>
    </xdr:to>
    <xdr:sp macro="" textlink="">
      <xdr:nvSpPr>
        <xdr:cNvPr id="313" name="フローチャート: 判断 312"/>
        <xdr:cNvSpPr/>
      </xdr:nvSpPr>
      <xdr:spPr>
        <a:xfrm>
          <a:off x="12954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86377</xdr:rowOff>
    </xdr:from>
    <xdr:ext cx="762000" cy="259045"/>
    <xdr:sp macro="" textlink="">
      <xdr:nvSpPr>
        <xdr:cNvPr id="314" name="テキスト ボックス 313"/>
        <xdr:cNvSpPr txBox="1"/>
      </xdr:nvSpPr>
      <xdr:spPr>
        <a:xfrm>
          <a:off x="12623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50800</xdr:rowOff>
    </xdr:from>
    <xdr:to>
      <xdr:col>82</xdr:col>
      <xdr:colOff>158750</xdr:colOff>
      <xdr:row>38</xdr:row>
      <xdr:rowOff>152400</xdr:rowOff>
    </xdr:to>
    <xdr:sp macro="" textlink="">
      <xdr:nvSpPr>
        <xdr:cNvPr id="320" name="楕円 319"/>
        <xdr:cNvSpPr/>
      </xdr:nvSpPr>
      <xdr:spPr>
        <a:xfrm>
          <a:off x="16459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130827</xdr:rowOff>
    </xdr:from>
    <xdr:ext cx="762000" cy="259045"/>
    <xdr:sp macro="" textlink="">
      <xdr:nvSpPr>
        <xdr:cNvPr id="321" name="補助費等該当値テキスト"/>
        <xdr:cNvSpPr txBox="1"/>
      </xdr:nvSpPr>
      <xdr:spPr>
        <a:xfrm>
          <a:off x="16598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38100</xdr:rowOff>
    </xdr:from>
    <xdr:to>
      <xdr:col>78</xdr:col>
      <xdr:colOff>120650</xdr:colOff>
      <xdr:row>40</xdr:row>
      <xdr:rowOff>139700</xdr:rowOff>
    </xdr:to>
    <xdr:sp macro="" textlink="">
      <xdr:nvSpPr>
        <xdr:cNvPr id="322" name="楕円 321"/>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124477</xdr:rowOff>
    </xdr:from>
    <xdr:ext cx="736600" cy="259045"/>
    <xdr:sp macro="" textlink="">
      <xdr:nvSpPr>
        <xdr:cNvPr id="323" name="テキスト ボックス 322"/>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44450</xdr:rowOff>
    </xdr:from>
    <xdr:to>
      <xdr:col>74</xdr:col>
      <xdr:colOff>31750</xdr:colOff>
      <xdr:row>39</xdr:row>
      <xdr:rowOff>146050</xdr:rowOff>
    </xdr:to>
    <xdr:sp macro="" textlink="">
      <xdr:nvSpPr>
        <xdr:cNvPr id="324" name="楕円 323"/>
        <xdr:cNvSpPr/>
      </xdr:nvSpPr>
      <xdr:spPr>
        <a:xfrm>
          <a:off x="14732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130827</xdr:rowOff>
    </xdr:from>
    <xdr:ext cx="762000" cy="259045"/>
    <xdr:sp macro="" textlink="">
      <xdr:nvSpPr>
        <xdr:cNvPr id="325" name="テキスト ボックス 324"/>
        <xdr:cNvSpPr txBox="1"/>
      </xdr:nvSpPr>
      <xdr:spPr>
        <a:xfrm>
          <a:off x="14401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101600</xdr:rowOff>
    </xdr:from>
    <xdr:to>
      <xdr:col>69</xdr:col>
      <xdr:colOff>142875</xdr:colOff>
      <xdr:row>39</xdr:row>
      <xdr:rowOff>31750</xdr:rowOff>
    </xdr:to>
    <xdr:sp macro="" textlink="">
      <xdr:nvSpPr>
        <xdr:cNvPr id="326" name="楕円 325"/>
        <xdr:cNvSpPr/>
      </xdr:nvSpPr>
      <xdr:spPr>
        <a:xfrm>
          <a:off x="13843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16527</xdr:rowOff>
    </xdr:from>
    <xdr:ext cx="762000" cy="259045"/>
    <xdr:sp macro="" textlink="">
      <xdr:nvSpPr>
        <xdr:cNvPr id="327" name="テキスト ボックス 326"/>
        <xdr:cNvSpPr txBox="1"/>
      </xdr:nvSpPr>
      <xdr:spPr>
        <a:xfrm>
          <a:off x="13512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8" name="楕円 327"/>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9" name="テキスト ボックス 328"/>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財政再建戦略（Ｈ２０年４月からＨ２４年４月までの４年間）をはじめとした累次にわたる財政健全化の取組みによる投資的経費の抑制により当該比率は減少基調を維持している。 </a:t>
          </a:r>
        </a:p>
        <a:p>
          <a:r>
            <a:rPr kumimoji="1" lang="ja-JP" altLang="en-US" sz="1200">
              <a:latin typeface="ＭＳ Ｐゴシック" panose="020B0600070205080204" pitchFamily="50" charset="-128"/>
              <a:ea typeface="ＭＳ Ｐゴシック" panose="020B0600070205080204" pitchFamily="50" charset="-128"/>
            </a:rPr>
            <a:t>　今後は、熊本地震関連事業の県債償還が本格化する見込みであり、引き続き投資的経費の規模に留意するなど、将来負担を意識した財政運営を行っていく必要がある。 </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55" name="直線コネクタ 35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7" name="直線コネクタ 35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5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59" name="直線コネクタ 35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146050</xdr:rowOff>
    </xdr:to>
    <xdr:cxnSp macro="">
      <xdr:nvCxnSpPr>
        <xdr:cNvPr id="360" name="直線コネクタ 359"/>
        <xdr:cNvCxnSpPr/>
      </xdr:nvCxnSpPr>
      <xdr:spPr>
        <a:xfrm flipV="1">
          <a:off x="3987800" y="12852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61"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62" name="フローチャート: 判断 36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75</xdr:row>
      <xdr:rowOff>165100</xdr:rowOff>
    </xdr:to>
    <xdr:cxnSp macro="">
      <xdr:nvCxnSpPr>
        <xdr:cNvPr id="363" name="直線コネクタ 362"/>
        <xdr:cNvCxnSpPr/>
      </xdr:nvCxnSpPr>
      <xdr:spPr>
        <a:xfrm flipV="1">
          <a:off x="3098800" y="1300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4" name="フローチャート: 判断 363"/>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65" name="テキスト ボックス 364"/>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88900</xdr:rowOff>
    </xdr:to>
    <xdr:cxnSp macro="">
      <xdr:nvCxnSpPr>
        <xdr:cNvPr id="366" name="直線コネクタ 365"/>
        <xdr:cNvCxnSpPr/>
      </xdr:nvCxnSpPr>
      <xdr:spPr>
        <a:xfrm flipV="1">
          <a:off x="2209800" y="13023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152400</xdr:rowOff>
    </xdr:from>
    <xdr:to>
      <xdr:col>15</xdr:col>
      <xdr:colOff>149225</xdr:colOff>
      <xdr:row>78</xdr:row>
      <xdr:rowOff>82550</xdr:rowOff>
    </xdr:to>
    <xdr:sp macro="" textlink="">
      <xdr:nvSpPr>
        <xdr:cNvPr id="367" name="フローチャート: 判断 366"/>
        <xdr:cNvSpPr/>
      </xdr:nvSpPr>
      <xdr:spPr>
        <a:xfrm>
          <a:off x="3048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67327</xdr:rowOff>
    </xdr:from>
    <xdr:ext cx="762000" cy="259045"/>
    <xdr:sp macro="" textlink="">
      <xdr:nvSpPr>
        <xdr:cNvPr id="368" name="テキスト ボックス 367"/>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127000</xdr:rowOff>
    </xdr:to>
    <xdr:cxnSp macro="">
      <xdr:nvCxnSpPr>
        <xdr:cNvPr id="369" name="直線コネクタ 368"/>
        <xdr:cNvCxnSpPr/>
      </xdr:nvCxnSpPr>
      <xdr:spPr>
        <a:xfrm flipV="1">
          <a:off x="1320800" y="1311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19050</xdr:rowOff>
    </xdr:from>
    <xdr:to>
      <xdr:col>11</xdr:col>
      <xdr:colOff>60325</xdr:colOff>
      <xdr:row>78</xdr:row>
      <xdr:rowOff>120650</xdr:rowOff>
    </xdr:to>
    <xdr:sp macro="" textlink="">
      <xdr:nvSpPr>
        <xdr:cNvPr id="370" name="フローチャート: 判断 369"/>
        <xdr:cNvSpPr/>
      </xdr:nvSpPr>
      <xdr:spPr>
        <a:xfrm>
          <a:off x="2159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105427</xdr:rowOff>
    </xdr:from>
    <xdr:ext cx="762000" cy="259045"/>
    <xdr:sp macro="" textlink="">
      <xdr:nvSpPr>
        <xdr:cNvPr id="371" name="テキスト ボックス 370"/>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76200</xdr:rowOff>
    </xdr:from>
    <xdr:to>
      <xdr:col>6</xdr:col>
      <xdr:colOff>171450</xdr:colOff>
      <xdr:row>80</xdr:row>
      <xdr:rowOff>6350</xdr:rowOff>
    </xdr:to>
    <xdr:sp macro="" textlink="">
      <xdr:nvSpPr>
        <xdr:cNvPr id="372" name="フローチャート: 判断 371"/>
        <xdr:cNvSpPr/>
      </xdr:nvSpPr>
      <xdr:spPr>
        <a:xfrm>
          <a:off x="1270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162577</xdr:rowOff>
    </xdr:from>
    <xdr:ext cx="762000" cy="259045"/>
    <xdr:sp macro="" textlink="">
      <xdr:nvSpPr>
        <xdr:cNvPr id="373" name="テキスト ボックス 372"/>
        <xdr:cNvSpPr txBox="1"/>
      </xdr:nvSpPr>
      <xdr:spPr>
        <a:xfrm>
          <a:off x="939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79" name="楕円 378"/>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80"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81" name="楕円 380"/>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2" name="テキスト ボックス 381"/>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83" name="楕円 382"/>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4" name="テキスト ボックス 383"/>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5" name="楕円 384"/>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6" name="テキスト ボックス 385"/>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7" name="楕円 386"/>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8" name="テキスト ボックス 387"/>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a:solidFill>
                <a:schemeClr val="dk1"/>
              </a:solidFill>
              <a:effectLst/>
              <a:latin typeface="+mn-lt"/>
              <a:ea typeface="+mn-ea"/>
              <a:cs typeface="+mn-cs"/>
            </a:rPr>
            <a:t>　</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財政再建戦略（Ｈ２０年４月からＨ２４年４月までの４年間）をはじめとした累次にわたる財政健全化の取組みと、地方交付税等（臨時財政対策債を含む）の増等に伴う経常一般財源の増などの要因により、Ｈ２２年度には６５．８％に改善。その後、臨時財政対策債の減等により低下傾向。Ｈ２５年度は地方税等の一般財源の増に併せ、国の要請等を踏まえた給与削減による人件費の減により一時的に改善したものの、</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以降は、</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社会保障関係経費の増等により</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増加基調で推移してきた</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　Ｈ２９年度は、教育部門における政令市への税源・権限移譲に伴う県費負担教職員数の減等により減となったが、Ｈ３０年度は、退職手当の増などによりに増加に転じた。</a:t>
          </a:r>
          <a:endParaRPr lang="ja-JP" altLang="ja-JP" sz="9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81</xdr:row>
      <xdr:rowOff>50800</xdr:rowOff>
    </xdr:to>
    <xdr:cxnSp macro="">
      <xdr:nvCxnSpPr>
        <xdr:cNvPr id="414" name="直線コネクタ 413"/>
        <xdr:cNvCxnSpPr/>
      </xdr:nvCxnSpPr>
      <xdr:spPr>
        <a:xfrm flipV="1">
          <a:off x="16510000" y="124714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22877</xdr:rowOff>
    </xdr:from>
    <xdr:ext cx="762000" cy="259045"/>
    <xdr:sp macro="" textlink="">
      <xdr:nvSpPr>
        <xdr:cNvPr id="415" name="公債費以外最小値テキスト"/>
        <xdr:cNvSpPr txBox="1"/>
      </xdr:nvSpPr>
      <xdr:spPr>
        <a:xfrm>
          <a:off x="16598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50800</xdr:rowOff>
    </xdr:from>
    <xdr:to>
      <xdr:col>82</xdr:col>
      <xdr:colOff>196850</xdr:colOff>
      <xdr:row>81</xdr:row>
      <xdr:rowOff>50800</xdr:rowOff>
    </xdr:to>
    <xdr:cxnSp macro="">
      <xdr:nvCxnSpPr>
        <xdr:cNvPr id="416" name="直線コネクタ 415"/>
        <xdr:cNvCxnSpPr/>
      </xdr:nvCxnSpPr>
      <xdr:spPr>
        <a:xfrm>
          <a:off x="16421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1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18" name="直線コネクタ 41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127000</xdr:rowOff>
    </xdr:from>
    <xdr:to>
      <xdr:col>82</xdr:col>
      <xdr:colOff>107950</xdr:colOff>
      <xdr:row>77</xdr:row>
      <xdr:rowOff>31750</xdr:rowOff>
    </xdr:to>
    <xdr:cxnSp macro="">
      <xdr:nvCxnSpPr>
        <xdr:cNvPr id="419" name="直線コネクタ 418"/>
        <xdr:cNvCxnSpPr/>
      </xdr:nvCxnSpPr>
      <xdr:spPr>
        <a:xfrm>
          <a:off x="15671800" y="129857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130827</xdr:rowOff>
    </xdr:from>
    <xdr:ext cx="762000" cy="259045"/>
    <xdr:sp macro="" textlink="">
      <xdr:nvSpPr>
        <xdr:cNvPr id="420" name="公債費以外平均値テキスト"/>
        <xdr:cNvSpPr txBox="1"/>
      </xdr:nvSpPr>
      <xdr:spPr>
        <a:xfrm>
          <a:off x="16598900" y="12818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114300</xdr:rowOff>
    </xdr:from>
    <xdr:to>
      <xdr:col>82</xdr:col>
      <xdr:colOff>158750</xdr:colOff>
      <xdr:row>76</xdr:row>
      <xdr:rowOff>44450</xdr:rowOff>
    </xdr:to>
    <xdr:sp macro="" textlink="">
      <xdr:nvSpPr>
        <xdr:cNvPr id="421" name="フローチャート: 判断 420"/>
        <xdr:cNvSpPr/>
      </xdr:nvSpPr>
      <xdr:spPr>
        <a:xfrm>
          <a:off x="164592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77</xdr:row>
      <xdr:rowOff>146050</xdr:rowOff>
    </xdr:to>
    <xdr:cxnSp macro="">
      <xdr:nvCxnSpPr>
        <xdr:cNvPr id="422" name="直線コネクタ 421"/>
        <xdr:cNvCxnSpPr/>
      </xdr:nvCxnSpPr>
      <xdr:spPr>
        <a:xfrm flipV="1">
          <a:off x="14782800" y="129857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23" name="フローチャート: 判断 422"/>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4" name="テキスト ボックス 423"/>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107950</xdr:rowOff>
    </xdr:from>
    <xdr:to>
      <xdr:col>73</xdr:col>
      <xdr:colOff>180975</xdr:colOff>
      <xdr:row>77</xdr:row>
      <xdr:rowOff>146050</xdr:rowOff>
    </xdr:to>
    <xdr:cxnSp macro="">
      <xdr:nvCxnSpPr>
        <xdr:cNvPr id="425" name="直線コネクタ 424"/>
        <xdr:cNvCxnSpPr/>
      </xdr:nvCxnSpPr>
      <xdr:spPr>
        <a:xfrm>
          <a:off x="13893800" y="13138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76200</xdr:rowOff>
    </xdr:from>
    <xdr:to>
      <xdr:col>74</xdr:col>
      <xdr:colOff>31750</xdr:colOff>
      <xdr:row>76</xdr:row>
      <xdr:rowOff>6350</xdr:rowOff>
    </xdr:to>
    <xdr:sp macro="" textlink="">
      <xdr:nvSpPr>
        <xdr:cNvPr id="426" name="フローチャート: 判断 425"/>
        <xdr:cNvSpPr/>
      </xdr:nvSpPr>
      <xdr:spPr>
        <a:xfrm>
          <a:off x="147320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16527</xdr:rowOff>
    </xdr:from>
    <xdr:ext cx="762000" cy="259045"/>
    <xdr:sp macro="" textlink="">
      <xdr:nvSpPr>
        <xdr:cNvPr id="427" name="テキスト ボックス 426"/>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107950</xdr:rowOff>
    </xdr:to>
    <xdr:cxnSp macro="">
      <xdr:nvCxnSpPr>
        <xdr:cNvPr id="428" name="直線コネクタ 427"/>
        <xdr:cNvCxnSpPr/>
      </xdr:nvCxnSpPr>
      <xdr:spPr>
        <a:xfrm>
          <a:off x="13004800" y="1304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76200</xdr:rowOff>
    </xdr:from>
    <xdr:to>
      <xdr:col>69</xdr:col>
      <xdr:colOff>142875</xdr:colOff>
      <xdr:row>75</xdr:row>
      <xdr:rowOff>6350</xdr:rowOff>
    </xdr:to>
    <xdr:sp macro="" textlink="">
      <xdr:nvSpPr>
        <xdr:cNvPr id="429" name="フローチャート: 判断 428"/>
        <xdr:cNvSpPr/>
      </xdr:nvSpPr>
      <xdr:spPr>
        <a:xfrm>
          <a:off x="13843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30" name="テキスト ボックス 429"/>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38100</xdr:rowOff>
    </xdr:from>
    <xdr:to>
      <xdr:col>65</xdr:col>
      <xdr:colOff>53975</xdr:colOff>
      <xdr:row>73</xdr:row>
      <xdr:rowOff>139700</xdr:rowOff>
    </xdr:to>
    <xdr:sp macro="" textlink="">
      <xdr:nvSpPr>
        <xdr:cNvPr id="431" name="フローチャート: 判断 430"/>
        <xdr:cNvSpPr/>
      </xdr:nvSpPr>
      <xdr:spPr>
        <a:xfrm>
          <a:off x="12954000" y="1255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149877</xdr:rowOff>
    </xdr:from>
    <xdr:ext cx="762000" cy="259045"/>
    <xdr:sp macro="" textlink="">
      <xdr:nvSpPr>
        <xdr:cNvPr id="432" name="テキスト ボックス 431"/>
        <xdr:cNvSpPr txBox="1"/>
      </xdr:nvSpPr>
      <xdr:spPr>
        <a:xfrm>
          <a:off x="12623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38" name="楕円 437"/>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39"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76200</xdr:rowOff>
    </xdr:from>
    <xdr:to>
      <xdr:col>78</xdr:col>
      <xdr:colOff>120650</xdr:colOff>
      <xdr:row>76</xdr:row>
      <xdr:rowOff>6350</xdr:rowOff>
    </xdr:to>
    <xdr:sp macro="" textlink="">
      <xdr:nvSpPr>
        <xdr:cNvPr id="440" name="楕円 439"/>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162577</xdr:rowOff>
    </xdr:from>
    <xdr:ext cx="736600" cy="259045"/>
    <xdr:sp macro="" textlink="">
      <xdr:nvSpPr>
        <xdr:cNvPr id="441" name="テキスト ボックス 440"/>
        <xdr:cNvSpPr txBox="1"/>
      </xdr:nvSpPr>
      <xdr:spPr>
        <a:xfrm>
          <a:off x="15290800" y="13021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42" name="楕円 441"/>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43" name="テキスト ボックス 442"/>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57150</xdr:rowOff>
    </xdr:from>
    <xdr:to>
      <xdr:col>69</xdr:col>
      <xdr:colOff>142875</xdr:colOff>
      <xdr:row>76</xdr:row>
      <xdr:rowOff>158750</xdr:rowOff>
    </xdr:to>
    <xdr:sp macro="" textlink="">
      <xdr:nvSpPr>
        <xdr:cNvPr id="444" name="楕円 443"/>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143527</xdr:rowOff>
    </xdr:from>
    <xdr:ext cx="762000" cy="259045"/>
    <xdr:sp macro="" textlink="">
      <xdr:nvSpPr>
        <xdr:cNvPr id="445" name="テキスト ボックス 444"/>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楕円 445"/>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7" name="テキスト ボックス 446"/>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96183</xdr:rowOff>
    </xdr:from>
    <xdr:to>
      <xdr:col>29</xdr:col>
      <xdr:colOff>127000</xdr:colOff>
      <xdr:row>20</xdr:row>
      <xdr:rowOff>97979</xdr:rowOff>
    </xdr:to>
    <xdr:cxnSp macro="">
      <xdr:nvCxnSpPr>
        <xdr:cNvPr id="52" name="直線コネクタ 51"/>
        <xdr:cNvCxnSpPr/>
      </xdr:nvCxnSpPr>
      <xdr:spPr bwMode="auto">
        <a:xfrm>
          <a:off x="5003800" y="3572808"/>
          <a:ext cx="6477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77683</xdr:rowOff>
    </xdr:from>
    <xdr:ext cx="762000" cy="259045"/>
    <xdr:sp macro="" textlink="">
      <xdr:nvSpPr>
        <xdr:cNvPr id="53" name="人口1人当たり決算額の推移平均値テキスト130"/>
        <xdr:cNvSpPr txBox="1"/>
      </xdr:nvSpPr>
      <xdr:spPr>
        <a:xfrm>
          <a:off x="5740400" y="28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61305</xdr:rowOff>
    </xdr:from>
    <xdr:to>
      <xdr:col>26</xdr:col>
      <xdr:colOff>50800</xdr:colOff>
      <xdr:row>20</xdr:row>
      <xdr:rowOff>96183</xdr:rowOff>
    </xdr:to>
    <xdr:cxnSp macro="">
      <xdr:nvCxnSpPr>
        <xdr:cNvPr id="55" name="直線コネクタ 54"/>
        <xdr:cNvCxnSpPr/>
      </xdr:nvCxnSpPr>
      <xdr:spPr bwMode="auto">
        <a:xfrm>
          <a:off x="4305300" y="3023580"/>
          <a:ext cx="698500" cy="549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8570</xdr:rowOff>
    </xdr:from>
    <xdr:ext cx="736600" cy="259045"/>
    <xdr:sp macro="" textlink="">
      <xdr:nvSpPr>
        <xdr:cNvPr id="57" name="テキスト ボックス 56"/>
        <xdr:cNvSpPr txBox="1"/>
      </xdr:nvSpPr>
      <xdr:spPr>
        <a:xfrm>
          <a:off x="4622800" y="279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61305</xdr:rowOff>
    </xdr:from>
    <xdr:to>
      <xdr:col>22</xdr:col>
      <xdr:colOff>114300</xdr:colOff>
      <xdr:row>17</xdr:row>
      <xdr:rowOff>83381</xdr:rowOff>
    </xdr:to>
    <xdr:cxnSp macro="">
      <xdr:nvCxnSpPr>
        <xdr:cNvPr id="58" name="直線コネクタ 57"/>
        <xdr:cNvCxnSpPr/>
      </xdr:nvCxnSpPr>
      <xdr:spPr bwMode="auto">
        <a:xfrm flipV="1">
          <a:off x="3606800" y="3023580"/>
          <a:ext cx="698500" cy="2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116183</xdr:rowOff>
    </xdr:from>
    <xdr:to>
      <xdr:col>22</xdr:col>
      <xdr:colOff>165100</xdr:colOff>
      <xdr:row>14</xdr:row>
      <xdr:rowOff>46333</xdr:rowOff>
    </xdr:to>
    <xdr:sp macro="" textlink="">
      <xdr:nvSpPr>
        <xdr:cNvPr id="59" name="フローチャート: 判断 58"/>
        <xdr:cNvSpPr/>
      </xdr:nvSpPr>
      <xdr:spPr bwMode="auto">
        <a:xfrm>
          <a:off x="4254500" y="2392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56510</xdr:rowOff>
    </xdr:from>
    <xdr:ext cx="762000" cy="259045"/>
    <xdr:sp macro="" textlink="">
      <xdr:nvSpPr>
        <xdr:cNvPr id="60" name="テキスト ボックス 59"/>
        <xdr:cNvSpPr txBox="1"/>
      </xdr:nvSpPr>
      <xdr:spPr>
        <a:xfrm>
          <a:off x="3924300" y="216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83381</xdr:rowOff>
    </xdr:from>
    <xdr:to>
      <xdr:col>18</xdr:col>
      <xdr:colOff>177800</xdr:colOff>
      <xdr:row>17</xdr:row>
      <xdr:rowOff>105425</xdr:rowOff>
    </xdr:to>
    <xdr:cxnSp macro="">
      <xdr:nvCxnSpPr>
        <xdr:cNvPr id="61" name="直線コネクタ 60"/>
        <xdr:cNvCxnSpPr/>
      </xdr:nvCxnSpPr>
      <xdr:spPr bwMode="auto">
        <a:xfrm flipV="1">
          <a:off x="2908300" y="3045656"/>
          <a:ext cx="6985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132512</xdr:rowOff>
    </xdr:from>
    <xdr:to>
      <xdr:col>19</xdr:col>
      <xdr:colOff>38100</xdr:colOff>
      <xdr:row>14</xdr:row>
      <xdr:rowOff>62662</xdr:rowOff>
    </xdr:to>
    <xdr:sp macro="" textlink="">
      <xdr:nvSpPr>
        <xdr:cNvPr id="62" name="フローチャート: 判断 61"/>
        <xdr:cNvSpPr/>
      </xdr:nvSpPr>
      <xdr:spPr bwMode="auto">
        <a:xfrm>
          <a:off x="3556000" y="2408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72839</xdr:rowOff>
    </xdr:from>
    <xdr:ext cx="762000" cy="259045"/>
    <xdr:sp macro="" textlink="">
      <xdr:nvSpPr>
        <xdr:cNvPr id="63" name="テキスト ボックス 62"/>
        <xdr:cNvSpPr txBox="1"/>
      </xdr:nvSpPr>
      <xdr:spPr>
        <a:xfrm>
          <a:off x="3225800" y="21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147861</xdr:rowOff>
    </xdr:from>
    <xdr:to>
      <xdr:col>15</xdr:col>
      <xdr:colOff>101600</xdr:colOff>
      <xdr:row>15</xdr:row>
      <xdr:rowOff>78011</xdr:rowOff>
    </xdr:to>
    <xdr:sp macro="" textlink="">
      <xdr:nvSpPr>
        <xdr:cNvPr id="64" name="フローチャート: 判断 63"/>
        <xdr:cNvSpPr/>
      </xdr:nvSpPr>
      <xdr:spPr bwMode="auto">
        <a:xfrm>
          <a:off x="2857500" y="2595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88188</xdr:rowOff>
    </xdr:from>
    <xdr:ext cx="762000" cy="259045"/>
    <xdr:sp macro="" textlink="">
      <xdr:nvSpPr>
        <xdr:cNvPr id="65" name="テキスト ボックス 64"/>
        <xdr:cNvSpPr txBox="1"/>
      </xdr:nvSpPr>
      <xdr:spPr>
        <a:xfrm>
          <a:off x="2527300" y="236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47179</xdr:rowOff>
    </xdr:from>
    <xdr:to>
      <xdr:col>29</xdr:col>
      <xdr:colOff>177800</xdr:colOff>
      <xdr:row>20</xdr:row>
      <xdr:rowOff>148779</xdr:rowOff>
    </xdr:to>
    <xdr:sp macro="" textlink="">
      <xdr:nvSpPr>
        <xdr:cNvPr id="71" name="楕円 70"/>
        <xdr:cNvSpPr/>
      </xdr:nvSpPr>
      <xdr:spPr bwMode="auto">
        <a:xfrm>
          <a:off x="5600700" y="352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127206</xdr:rowOff>
    </xdr:from>
    <xdr:ext cx="762000" cy="259045"/>
    <xdr:sp macro="" textlink="">
      <xdr:nvSpPr>
        <xdr:cNvPr id="72" name="人口1人当たり決算額の推移該当値テキスト130"/>
        <xdr:cNvSpPr txBox="1"/>
      </xdr:nvSpPr>
      <xdr:spPr>
        <a:xfrm>
          <a:off x="5740400" y="34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45383</xdr:rowOff>
    </xdr:from>
    <xdr:to>
      <xdr:col>26</xdr:col>
      <xdr:colOff>101600</xdr:colOff>
      <xdr:row>20</xdr:row>
      <xdr:rowOff>146983</xdr:rowOff>
    </xdr:to>
    <xdr:sp macro="" textlink="">
      <xdr:nvSpPr>
        <xdr:cNvPr id="73" name="楕円 72"/>
        <xdr:cNvSpPr/>
      </xdr:nvSpPr>
      <xdr:spPr bwMode="auto">
        <a:xfrm>
          <a:off x="4953000" y="352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131760</xdr:rowOff>
    </xdr:from>
    <xdr:ext cx="736600" cy="259045"/>
    <xdr:sp macro="" textlink="">
      <xdr:nvSpPr>
        <xdr:cNvPr id="74" name="テキスト ボックス 73"/>
        <xdr:cNvSpPr txBox="1"/>
      </xdr:nvSpPr>
      <xdr:spPr>
        <a:xfrm>
          <a:off x="4622800" y="360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10505</xdr:rowOff>
    </xdr:from>
    <xdr:to>
      <xdr:col>22</xdr:col>
      <xdr:colOff>165100</xdr:colOff>
      <xdr:row>17</xdr:row>
      <xdr:rowOff>112105</xdr:rowOff>
    </xdr:to>
    <xdr:sp macro="" textlink="">
      <xdr:nvSpPr>
        <xdr:cNvPr id="75" name="楕円 74"/>
        <xdr:cNvSpPr/>
      </xdr:nvSpPr>
      <xdr:spPr bwMode="auto">
        <a:xfrm>
          <a:off x="4254500" y="297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96882</xdr:rowOff>
    </xdr:from>
    <xdr:ext cx="762000" cy="259045"/>
    <xdr:sp macro="" textlink="">
      <xdr:nvSpPr>
        <xdr:cNvPr id="76" name="テキスト ボックス 75"/>
        <xdr:cNvSpPr txBox="1"/>
      </xdr:nvSpPr>
      <xdr:spPr>
        <a:xfrm>
          <a:off x="3924300" y="305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32581</xdr:rowOff>
    </xdr:from>
    <xdr:to>
      <xdr:col>19</xdr:col>
      <xdr:colOff>38100</xdr:colOff>
      <xdr:row>17</xdr:row>
      <xdr:rowOff>134181</xdr:rowOff>
    </xdr:to>
    <xdr:sp macro="" textlink="">
      <xdr:nvSpPr>
        <xdr:cNvPr id="77" name="楕円 76"/>
        <xdr:cNvSpPr/>
      </xdr:nvSpPr>
      <xdr:spPr bwMode="auto">
        <a:xfrm>
          <a:off x="3556000" y="299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118958</xdr:rowOff>
    </xdr:from>
    <xdr:ext cx="762000" cy="259045"/>
    <xdr:sp macro="" textlink="">
      <xdr:nvSpPr>
        <xdr:cNvPr id="78" name="テキスト ボックス 77"/>
        <xdr:cNvSpPr txBox="1"/>
      </xdr:nvSpPr>
      <xdr:spPr>
        <a:xfrm>
          <a:off x="3225800" y="30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54625</xdr:rowOff>
    </xdr:from>
    <xdr:to>
      <xdr:col>15</xdr:col>
      <xdr:colOff>101600</xdr:colOff>
      <xdr:row>17</xdr:row>
      <xdr:rowOff>156225</xdr:rowOff>
    </xdr:to>
    <xdr:sp macro="" textlink="">
      <xdr:nvSpPr>
        <xdr:cNvPr id="79" name="楕円 78"/>
        <xdr:cNvSpPr/>
      </xdr:nvSpPr>
      <xdr:spPr bwMode="auto">
        <a:xfrm>
          <a:off x="2857500" y="301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141002</xdr:rowOff>
    </xdr:from>
    <xdr:ext cx="762000" cy="259045"/>
    <xdr:sp macro="" textlink="">
      <xdr:nvSpPr>
        <xdr:cNvPr id="80" name="テキスト ボックス 79"/>
        <xdr:cNvSpPr txBox="1"/>
      </xdr:nvSpPr>
      <xdr:spPr>
        <a:xfrm>
          <a:off x="2527300" y="310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91475</xdr:rowOff>
    </xdr:from>
    <xdr:to>
      <xdr:col>29</xdr:col>
      <xdr:colOff>127000</xdr:colOff>
      <xdr:row>37</xdr:row>
      <xdr:rowOff>67701</xdr:rowOff>
    </xdr:to>
    <xdr:cxnSp macro="">
      <xdr:nvCxnSpPr>
        <xdr:cNvPr id="108" name="直線コネクタ 107"/>
        <xdr:cNvCxnSpPr/>
      </xdr:nvCxnSpPr>
      <xdr:spPr bwMode="auto">
        <a:xfrm flipV="1">
          <a:off x="5651500" y="6016025"/>
          <a:ext cx="0" cy="1176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39778</xdr:rowOff>
    </xdr:from>
    <xdr:ext cx="762000" cy="259045"/>
    <xdr:sp macro="" textlink="">
      <xdr:nvSpPr>
        <xdr:cNvPr id="109" name="人口1人当たり決算額の推移最小値テキスト445"/>
        <xdr:cNvSpPr txBox="1"/>
      </xdr:nvSpPr>
      <xdr:spPr>
        <a:xfrm>
          <a:off x="5740400" y="716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67701</xdr:rowOff>
    </xdr:from>
    <xdr:to>
      <xdr:col>30</xdr:col>
      <xdr:colOff>25400</xdr:colOff>
      <xdr:row>37</xdr:row>
      <xdr:rowOff>67701</xdr:rowOff>
    </xdr:to>
    <xdr:cxnSp macro="">
      <xdr:nvCxnSpPr>
        <xdr:cNvPr id="110" name="直線コネクタ 109"/>
        <xdr:cNvCxnSpPr/>
      </xdr:nvCxnSpPr>
      <xdr:spPr bwMode="auto">
        <a:xfrm>
          <a:off x="5562600" y="7192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6402</xdr:rowOff>
    </xdr:from>
    <xdr:ext cx="762000" cy="259045"/>
    <xdr:sp macro="" textlink="">
      <xdr:nvSpPr>
        <xdr:cNvPr id="111" name="人口1人当たり決算額の推移最大値テキスト445"/>
        <xdr:cNvSpPr txBox="1"/>
      </xdr:nvSpPr>
      <xdr:spPr>
        <a:xfrm>
          <a:off x="5740400" y="57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91475</xdr:rowOff>
    </xdr:from>
    <xdr:to>
      <xdr:col>30</xdr:col>
      <xdr:colOff>25400</xdr:colOff>
      <xdr:row>33</xdr:row>
      <xdr:rowOff>91475</xdr:rowOff>
    </xdr:to>
    <xdr:cxnSp macro="">
      <xdr:nvCxnSpPr>
        <xdr:cNvPr id="112" name="直線コネクタ 111"/>
        <xdr:cNvCxnSpPr/>
      </xdr:nvCxnSpPr>
      <xdr:spPr bwMode="auto">
        <a:xfrm>
          <a:off x="5562600" y="60160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139116</xdr:rowOff>
    </xdr:from>
    <xdr:to>
      <xdr:col>29</xdr:col>
      <xdr:colOff>127000</xdr:colOff>
      <xdr:row>37</xdr:row>
      <xdr:rowOff>67701</xdr:rowOff>
    </xdr:to>
    <xdr:cxnSp macro="">
      <xdr:nvCxnSpPr>
        <xdr:cNvPr id="113" name="直線コネクタ 112"/>
        <xdr:cNvCxnSpPr/>
      </xdr:nvCxnSpPr>
      <xdr:spPr bwMode="auto">
        <a:xfrm>
          <a:off x="5003800" y="7092366"/>
          <a:ext cx="647700" cy="10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87606</xdr:rowOff>
    </xdr:from>
    <xdr:ext cx="762000" cy="259045"/>
    <xdr:sp macro="" textlink="">
      <xdr:nvSpPr>
        <xdr:cNvPr id="114" name="人口1人当たり決算額の推移平均値テキスト445"/>
        <xdr:cNvSpPr txBox="1"/>
      </xdr:nvSpPr>
      <xdr:spPr>
        <a:xfrm>
          <a:off x="5740400" y="635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242529</xdr:rowOff>
    </xdr:from>
    <xdr:to>
      <xdr:col>29</xdr:col>
      <xdr:colOff>177800</xdr:colOff>
      <xdr:row>35</xdr:row>
      <xdr:rowOff>1229</xdr:rowOff>
    </xdr:to>
    <xdr:sp macro="" textlink="">
      <xdr:nvSpPr>
        <xdr:cNvPr id="115" name="フローチャート: 判断 114"/>
        <xdr:cNvSpPr/>
      </xdr:nvSpPr>
      <xdr:spPr bwMode="auto">
        <a:xfrm>
          <a:off x="56007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23353</xdr:rowOff>
    </xdr:from>
    <xdr:to>
      <xdr:col>26</xdr:col>
      <xdr:colOff>50800</xdr:colOff>
      <xdr:row>36</xdr:row>
      <xdr:rowOff>139116</xdr:rowOff>
    </xdr:to>
    <xdr:cxnSp macro="">
      <xdr:nvCxnSpPr>
        <xdr:cNvPr id="116" name="直線コネクタ 115"/>
        <xdr:cNvCxnSpPr/>
      </xdr:nvCxnSpPr>
      <xdr:spPr bwMode="auto">
        <a:xfrm>
          <a:off x="4305300" y="6976603"/>
          <a:ext cx="698500" cy="11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138654</xdr:rowOff>
    </xdr:from>
    <xdr:to>
      <xdr:col>26</xdr:col>
      <xdr:colOff>101600</xdr:colOff>
      <xdr:row>34</xdr:row>
      <xdr:rowOff>240254</xdr:rowOff>
    </xdr:to>
    <xdr:sp macro="" textlink="">
      <xdr:nvSpPr>
        <xdr:cNvPr id="117" name="フローチャート: 判断 116"/>
        <xdr:cNvSpPr/>
      </xdr:nvSpPr>
      <xdr:spPr bwMode="auto">
        <a:xfrm>
          <a:off x="4953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250431</xdr:rowOff>
    </xdr:from>
    <xdr:ext cx="736600" cy="259045"/>
    <xdr:sp macro="" textlink="">
      <xdr:nvSpPr>
        <xdr:cNvPr id="118" name="テキスト ボックス 117"/>
        <xdr:cNvSpPr txBox="1"/>
      </xdr:nvSpPr>
      <xdr:spPr>
        <a:xfrm>
          <a:off x="4622800" y="617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244180</xdr:rowOff>
    </xdr:from>
    <xdr:to>
      <xdr:col>22</xdr:col>
      <xdr:colOff>114300</xdr:colOff>
      <xdr:row>36</xdr:row>
      <xdr:rowOff>23353</xdr:rowOff>
    </xdr:to>
    <xdr:cxnSp macro="">
      <xdr:nvCxnSpPr>
        <xdr:cNvPr id="119" name="直線コネクタ 118"/>
        <xdr:cNvCxnSpPr/>
      </xdr:nvCxnSpPr>
      <xdr:spPr bwMode="auto">
        <a:xfrm>
          <a:off x="3606800" y="6854530"/>
          <a:ext cx="698500" cy="12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20" name="フローチャート: 判断 119"/>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52235</xdr:rowOff>
    </xdr:from>
    <xdr:ext cx="762000" cy="259045"/>
    <xdr:sp macro="" textlink="">
      <xdr:nvSpPr>
        <xdr:cNvPr id="121" name="テキスト ボックス 120"/>
        <xdr:cNvSpPr txBox="1"/>
      </xdr:nvSpPr>
      <xdr:spPr>
        <a:xfrm>
          <a:off x="3924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204632</xdr:rowOff>
    </xdr:from>
    <xdr:to>
      <xdr:col>18</xdr:col>
      <xdr:colOff>177800</xdr:colOff>
      <xdr:row>35</xdr:row>
      <xdr:rowOff>244180</xdr:rowOff>
    </xdr:to>
    <xdr:cxnSp macro="">
      <xdr:nvCxnSpPr>
        <xdr:cNvPr id="122" name="直線コネクタ 121"/>
        <xdr:cNvCxnSpPr/>
      </xdr:nvCxnSpPr>
      <xdr:spPr bwMode="auto">
        <a:xfrm>
          <a:off x="2908300" y="6814982"/>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23" name="フローチャート: 判断 122"/>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312427</xdr:rowOff>
    </xdr:from>
    <xdr:ext cx="762000" cy="259045"/>
    <xdr:sp macro="" textlink="">
      <xdr:nvSpPr>
        <xdr:cNvPr id="124" name="テキスト ボックス 123"/>
        <xdr:cNvSpPr txBox="1"/>
      </xdr:nvSpPr>
      <xdr:spPr>
        <a:xfrm>
          <a:off x="32258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5" name="フローチャート: 判断 124"/>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6" name="テキスト ボックス 125"/>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16901</xdr:rowOff>
    </xdr:from>
    <xdr:to>
      <xdr:col>29</xdr:col>
      <xdr:colOff>177800</xdr:colOff>
      <xdr:row>37</xdr:row>
      <xdr:rowOff>118501</xdr:rowOff>
    </xdr:to>
    <xdr:sp macro="" textlink="">
      <xdr:nvSpPr>
        <xdr:cNvPr id="132" name="楕円 131"/>
        <xdr:cNvSpPr/>
      </xdr:nvSpPr>
      <xdr:spPr bwMode="auto">
        <a:xfrm>
          <a:off x="5600700" y="714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96928</xdr:rowOff>
    </xdr:from>
    <xdr:ext cx="762000" cy="259045"/>
    <xdr:sp macro="" textlink="">
      <xdr:nvSpPr>
        <xdr:cNvPr id="133" name="人口1人当たり決算額の推移該当値テキスト445"/>
        <xdr:cNvSpPr txBox="1"/>
      </xdr:nvSpPr>
      <xdr:spPr>
        <a:xfrm>
          <a:off x="5740400" y="705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88316</xdr:rowOff>
    </xdr:from>
    <xdr:to>
      <xdr:col>26</xdr:col>
      <xdr:colOff>101600</xdr:colOff>
      <xdr:row>37</xdr:row>
      <xdr:rowOff>18466</xdr:rowOff>
    </xdr:to>
    <xdr:sp macro="" textlink="">
      <xdr:nvSpPr>
        <xdr:cNvPr id="134" name="楕円 133"/>
        <xdr:cNvSpPr/>
      </xdr:nvSpPr>
      <xdr:spPr bwMode="auto">
        <a:xfrm>
          <a:off x="4953000" y="704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3243</xdr:rowOff>
    </xdr:from>
    <xdr:ext cx="736600" cy="259045"/>
    <xdr:sp macro="" textlink="">
      <xdr:nvSpPr>
        <xdr:cNvPr id="135" name="テキスト ボックス 134"/>
        <xdr:cNvSpPr txBox="1"/>
      </xdr:nvSpPr>
      <xdr:spPr>
        <a:xfrm>
          <a:off x="4622800" y="7127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315453</xdr:rowOff>
    </xdr:from>
    <xdr:to>
      <xdr:col>22</xdr:col>
      <xdr:colOff>165100</xdr:colOff>
      <xdr:row>36</xdr:row>
      <xdr:rowOff>74153</xdr:rowOff>
    </xdr:to>
    <xdr:sp macro="" textlink="">
      <xdr:nvSpPr>
        <xdr:cNvPr id="136" name="楕円 135"/>
        <xdr:cNvSpPr/>
      </xdr:nvSpPr>
      <xdr:spPr bwMode="auto">
        <a:xfrm>
          <a:off x="4254500" y="692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58930</xdr:rowOff>
    </xdr:from>
    <xdr:ext cx="762000" cy="259045"/>
    <xdr:sp macro="" textlink="">
      <xdr:nvSpPr>
        <xdr:cNvPr id="137" name="テキスト ボックス 136"/>
        <xdr:cNvSpPr txBox="1"/>
      </xdr:nvSpPr>
      <xdr:spPr>
        <a:xfrm>
          <a:off x="3924300" y="701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193380</xdr:rowOff>
    </xdr:from>
    <xdr:to>
      <xdr:col>19</xdr:col>
      <xdr:colOff>38100</xdr:colOff>
      <xdr:row>35</xdr:row>
      <xdr:rowOff>294980</xdr:rowOff>
    </xdr:to>
    <xdr:sp macro="" textlink="">
      <xdr:nvSpPr>
        <xdr:cNvPr id="138" name="楕円 137"/>
        <xdr:cNvSpPr/>
      </xdr:nvSpPr>
      <xdr:spPr bwMode="auto">
        <a:xfrm>
          <a:off x="3556000" y="680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279757</xdr:rowOff>
    </xdr:from>
    <xdr:ext cx="762000" cy="259045"/>
    <xdr:sp macro="" textlink="">
      <xdr:nvSpPr>
        <xdr:cNvPr id="139" name="テキスト ボックス 138"/>
        <xdr:cNvSpPr txBox="1"/>
      </xdr:nvSpPr>
      <xdr:spPr>
        <a:xfrm>
          <a:off x="3225800" y="689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153832</xdr:rowOff>
    </xdr:from>
    <xdr:to>
      <xdr:col>15</xdr:col>
      <xdr:colOff>101600</xdr:colOff>
      <xdr:row>35</xdr:row>
      <xdr:rowOff>255432</xdr:rowOff>
    </xdr:to>
    <xdr:sp macro="" textlink="">
      <xdr:nvSpPr>
        <xdr:cNvPr id="140" name="楕円 139"/>
        <xdr:cNvSpPr/>
      </xdr:nvSpPr>
      <xdr:spPr bwMode="auto">
        <a:xfrm>
          <a:off x="2857500" y="676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240209</xdr:rowOff>
    </xdr:from>
    <xdr:ext cx="762000" cy="259045"/>
    <xdr:sp macro="" textlink="">
      <xdr:nvSpPr>
        <xdr:cNvPr id="141" name="テキスト ボックス 140"/>
        <xdr:cNvSpPr txBox="1"/>
      </xdr:nvSpPr>
      <xdr:spPr>
        <a:xfrm>
          <a:off x="2527300" y="685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1,780,079
1,764,768
7,409.50
920,528,638
891,259,360
14,543,936
417,142,684
1,567,987,221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93546</xdr:rowOff>
    </xdr:from>
    <xdr:to>
      <xdr:col>24</xdr:col>
      <xdr:colOff>62865</xdr:colOff>
      <xdr:row>39</xdr:row>
      <xdr:rowOff>34407</xdr:rowOff>
    </xdr:to>
    <xdr:cxnSp macro="">
      <xdr:nvCxnSpPr>
        <xdr:cNvPr id="54" name="直線コネクタ 53"/>
        <xdr:cNvCxnSpPr/>
      </xdr:nvCxnSpPr>
      <xdr:spPr>
        <a:xfrm flipV="1">
          <a:off x="4633595" y="5579946"/>
          <a:ext cx="1270" cy="114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38234</xdr:rowOff>
    </xdr:from>
    <xdr:ext cx="534377" cy="259045"/>
    <xdr:sp macro="" textlink="">
      <xdr:nvSpPr>
        <xdr:cNvPr id="55" name="人件費最小値テキスト"/>
        <xdr:cNvSpPr txBox="1"/>
      </xdr:nvSpPr>
      <xdr:spPr>
        <a:xfrm>
          <a:off x="4686300" y="67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34407</xdr:rowOff>
    </xdr:from>
    <xdr:to>
      <xdr:col>24</xdr:col>
      <xdr:colOff>152400</xdr:colOff>
      <xdr:row>39</xdr:row>
      <xdr:rowOff>34407</xdr:rowOff>
    </xdr:to>
    <xdr:cxnSp macro="">
      <xdr:nvCxnSpPr>
        <xdr:cNvPr id="56" name="直線コネクタ 55"/>
        <xdr:cNvCxnSpPr/>
      </xdr:nvCxnSpPr>
      <xdr:spPr>
        <a:xfrm>
          <a:off x="4546600" y="672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40223</xdr:rowOff>
    </xdr:from>
    <xdr:ext cx="599010" cy="259045"/>
    <xdr:sp macro="" textlink="">
      <xdr:nvSpPr>
        <xdr:cNvPr id="57" name="人件費最大値テキスト"/>
        <xdr:cNvSpPr txBox="1"/>
      </xdr:nvSpPr>
      <xdr:spPr>
        <a:xfrm>
          <a:off x="4686300" y="535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93546</xdr:rowOff>
    </xdr:from>
    <xdr:to>
      <xdr:col>24</xdr:col>
      <xdr:colOff>152400</xdr:colOff>
      <xdr:row>32</xdr:row>
      <xdr:rowOff>93546</xdr:rowOff>
    </xdr:to>
    <xdr:cxnSp macro="">
      <xdr:nvCxnSpPr>
        <xdr:cNvPr id="58" name="直線コネクタ 57"/>
        <xdr:cNvCxnSpPr/>
      </xdr:nvCxnSpPr>
      <xdr:spPr>
        <a:xfrm>
          <a:off x="4546600" y="557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34407</xdr:rowOff>
    </xdr:from>
    <xdr:to>
      <xdr:col>24</xdr:col>
      <xdr:colOff>63500</xdr:colOff>
      <xdr:row>39</xdr:row>
      <xdr:rowOff>51118</xdr:rowOff>
    </xdr:to>
    <xdr:cxnSp macro="">
      <xdr:nvCxnSpPr>
        <xdr:cNvPr id="59" name="直線コネクタ 58"/>
        <xdr:cNvCxnSpPr/>
      </xdr:nvCxnSpPr>
      <xdr:spPr>
        <a:xfrm flipV="1">
          <a:off x="3797300" y="6720957"/>
          <a:ext cx="8382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148010</xdr:rowOff>
    </xdr:from>
    <xdr:ext cx="599010" cy="259045"/>
    <xdr:sp macro="" textlink="">
      <xdr:nvSpPr>
        <xdr:cNvPr id="60" name="人件費平均値テキスト"/>
        <xdr:cNvSpPr txBox="1"/>
      </xdr:nvSpPr>
      <xdr:spPr>
        <a:xfrm>
          <a:off x="4686300" y="6148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125133</xdr:rowOff>
    </xdr:from>
    <xdr:to>
      <xdr:col>24</xdr:col>
      <xdr:colOff>114300</xdr:colOff>
      <xdr:row>37</xdr:row>
      <xdr:rowOff>55283</xdr:rowOff>
    </xdr:to>
    <xdr:sp macro="" textlink="">
      <xdr:nvSpPr>
        <xdr:cNvPr id="61" name="フローチャート: 判断 60"/>
        <xdr:cNvSpPr/>
      </xdr:nvSpPr>
      <xdr:spPr>
        <a:xfrm>
          <a:off x="4584700" y="629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131242</xdr:rowOff>
    </xdr:from>
    <xdr:to>
      <xdr:col>19</xdr:col>
      <xdr:colOff>177800</xdr:colOff>
      <xdr:row>39</xdr:row>
      <xdr:rowOff>51118</xdr:rowOff>
    </xdr:to>
    <xdr:cxnSp macro="">
      <xdr:nvCxnSpPr>
        <xdr:cNvPr id="62" name="直線コネクタ 61"/>
        <xdr:cNvCxnSpPr/>
      </xdr:nvCxnSpPr>
      <xdr:spPr>
        <a:xfrm>
          <a:off x="2908300" y="6303442"/>
          <a:ext cx="889000" cy="4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134666</xdr:rowOff>
    </xdr:from>
    <xdr:to>
      <xdr:col>20</xdr:col>
      <xdr:colOff>38100</xdr:colOff>
      <xdr:row>37</xdr:row>
      <xdr:rowOff>64816</xdr:rowOff>
    </xdr:to>
    <xdr:sp macro="" textlink="">
      <xdr:nvSpPr>
        <xdr:cNvPr id="63" name="フローチャート: 判断 62"/>
        <xdr:cNvSpPr/>
      </xdr:nvSpPr>
      <xdr:spPr>
        <a:xfrm>
          <a:off x="3746500" y="630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81343</xdr:rowOff>
    </xdr:from>
    <xdr:ext cx="599010" cy="259045"/>
    <xdr:sp macro="" textlink="">
      <xdr:nvSpPr>
        <xdr:cNvPr id="64" name="テキスト ボックス 63"/>
        <xdr:cNvSpPr txBox="1"/>
      </xdr:nvSpPr>
      <xdr:spPr>
        <a:xfrm>
          <a:off x="3485095" y="608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131242</xdr:rowOff>
    </xdr:from>
    <xdr:to>
      <xdr:col>15</xdr:col>
      <xdr:colOff>50800</xdr:colOff>
      <xdr:row>36</xdr:row>
      <xdr:rowOff>132362</xdr:rowOff>
    </xdr:to>
    <xdr:cxnSp macro="">
      <xdr:nvCxnSpPr>
        <xdr:cNvPr id="65" name="直線コネクタ 64"/>
        <xdr:cNvCxnSpPr/>
      </xdr:nvCxnSpPr>
      <xdr:spPr>
        <a:xfrm flipV="1">
          <a:off x="2019300" y="6303442"/>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6147</xdr:rowOff>
    </xdr:from>
    <xdr:to>
      <xdr:col>15</xdr:col>
      <xdr:colOff>101600</xdr:colOff>
      <xdr:row>34</xdr:row>
      <xdr:rowOff>107747</xdr:rowOff>
    </xdr:to>
    <xdr:sp macro="" textlink="">
      <xdr:nvSpPr>
        <xdr:cNvPr id="66" name="フローチャート: 判断 65"/>
        <xdr:cNvSpPr/>
      </xdr:nvSpPr>
      <xdr:spPr>
        <a:xfrm>
          <a:off x="2857500" y="583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124274</xdr:rowOff>
    </xdr:from>
    <xdr:ext cx="599010" cy="259045"/>
    <xdr:sp macro="" textlink="">
      <xdr:nvSpPr>
        <xdr:cNvPr id="67" name="テキスト ボックス 66"/>
        <xdr:cNvSpPr txBox="1"/>
      </xdr:nvSpPr>
      <xdr:spPr>
        <a:xfrm>
          <a:off x="2608795" y="561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132362</xdr:rowOff>
    </xdr:from>
    <xdr:to>
      <xdr:col>10</xdr:col>
      <xdr:colOff>114300</xdr:colOff>
      <xdr:row>36</xdr:row>
      <xdr:rowOff>148295</xdr:rowOff>
    </xdr:to>
    <xdr:cxnSp macro="">
      <xdr:nvCxnSpPr>
        <xdr:cNvPr id="68" name="直線コネクタ 67"/>
        <xdr:cNvCxnSpPr/>
      </xdr:nvCxnSpPr>
      <xdr:spPr>
        <a:xfrm flipV="1">
          <a:off x="1130300" y="6304562"/>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15428</xdr:rowOff>
    </xdr:from>
    <xdr:to>
      <xdr:col>10</xdr:col>
      <xdr:colOff>165100</xdr:colOff>
      <xdr:row>34</xdr:row>
      <xdr:rowOff>117028</xdr:rowOff>
    </xdr:to>
    <xdr:sp macro="" textlink="">
      <xdr:nvSpPr>
        <xdr:cNvPr id="69" name="フローチャート: 判断 68"/>
        <xdr:cNvSpPr/>
      </xdr:nvSpPr>
      <xdr:spPr>
        <a:xfrm>
          <a:off x="1968500" y="584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133555</xdr:rowOff>
    </xdr:from>
    <xdr:ext cx="599010" cy="259045"/>
    <xdr:sp macro="" textlink="">
      <xdr:nvSpPr>
        <xdr:cNvPr id="70" name="テキスト ボックス 69"/>
        <xdr:cNvSpPr txBox="1"/>
      </xdr:nvSpPr>
      <xdr:spPr>
        <a:xfrm>
          <a:off x="1719795" y="561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157000</xdr:rowOff>
    </xdr:from>
    <xdr:to>
      <xdr:col>6</xdr:col>
      <xdr:colOff>38100</xdr:colOff>
      <xdr:row>35</xdr:row>
      <xdr:rowOff>87150</xdr:rowOff>
    </xdr:to>
    <xdr:sp macro="" textlink="">
      <xdr:nvSpPr>
        <xdr:cNvPr id="71" name="フローチャート: 判断 70"/>
        <xdr:cNvSpPr/>
      </xdr:nvSpPr>
      <xdr:spPr>
        <a:xfrm>
          <a:off x="1079500" y="598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103677</xdr:rowOff>
    </xdr:from>
    <xdr:ext cx="599010" cy="259045"/>
    <xdr:sp macro="" textlink="">
      <xdr:nvSpPr>
        <xdr:cNvPr id="72" name="テキスト ボックス 71"/>
        <xdr:cNvSpPr txBox="1"/>
      </xdr:nvSpPr>
      <xdr:spPr>
        <a:xfrm>
          <a:off x="830795" y="576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155057</xdr:rowOff>
    </xdr:from>
    <xdr:to>
      <xdr:col>24</xdr:col>
      <xdr:colOff>114300</xdr:colOff>
      <xdr:row>39</xdr:row>
      <xdr:rowOff>85207</xdr:rowOff>
    </xdr:to>
    <xdr:sp macro="" textlink="">
      <xdr:nvSpPr>
        <xdr:cNvPr id="78" name="楕円 77"/>
        <xdr:cNvSpPr/>
      </xdr:nvSpPr>
      <xdr:spPr>
        <a:xfrm>
          <a:off x="4584700" y="66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69984</xdr:rowOff>
    </xdr:from>
    <xdr:ext cx="534377" cy="259045"/>
    <xdr:sp macro="" textlink="">
      <xdr:nvSpPr>
        <xdr:cNvPr id="79" name="人件費該当値テキスト"/>
        <xdr:cNvSpPr txBox="1"/>
      </xdr:nvSpPr>
      <xdr:spPr>
        <a:xfrm>
          <a:off x="4686300" y="65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318</xdr:rowOff>
    </xdr:from>
    <xdr:to>
      <xdr:col>20</xdr:col>
      <xdr:colOff>38100</xdr:colOff>
      <xdr:row>39</xdr:row>
      <xdr:rowOff>101918</xdr:rowOff>
    </xdr:to>
    <xdr:sp macro="" textlink="">
      <xdr:nvSpPr>
        <xdr:cNvPr id="80" name="楕円 79"/>
        <xdr:cNvSpPr/>
      </xdr:nvSpPr>
      <xdr:spPr>
        <a:xfrm>
          <a:off x="37465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39</xdr:row>
      <xdr:rowOff>93045</xdr:rowOff>
    </xdr:from>
    <xdr:ext cx="534377" cy="259045"/>
    <xdr:sp macro="" textlink="">
      <xdr:nvSpPr>
        <xdr:cNvPr id="81" name="テキスト ボックス 80"/>
        <xdr:cNvSpPr txBox="1"/>
      </xdr:nvSpPr>
      <xdr:spPr>
        <a:xfrm>
          <a:off x="3517411" y="67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80442</xdr:rowOff>
    </xdr:from>
    <xdr:to>
      <xdr:col>15</xdr:col>
      <xdr:colOff>101600</xdr:colOff>
      <xdr:row>37</xdr:row>
      <xdr:rowOff>10592</xdr:rowOff>
    </xdr:to>
    <xdr:sp macro="" textlink="">
      <xdr:nvSpPr>
        <xdr:cNvPr id="82" name="楕円 81"/>
        <xdr:cNvSpPr/>
      </xdr:nvSpPr>
      <xdr:spPr>
        <a:xfrm>
          <a:off x="2857500" y="62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1719</xdr:rowOff>
    </xdr:from>
    <xdr:ext cx="599010" cy="259045"/>
    <xdr:sp macro="" textlink="">
      <xdr:nvSpPr>
        <xdr:cNvPr id="83" name="テキスト ボックス 82"/>
        <xdr:cNvSpPr txBox="1"/>
      </xdr:nvSpPr>
      <xdr:spPr>
        <a:xfrm>
          <a:off x="2608795" y="634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81562</xdr:rowOff>
    </xdr:from>
    <xdr:to>
      <xdr:col>10</xdr:col>
      <xdr:colOff>165100</xdr:colOff>
      <xdr:row>37</xdr:row>
      <xdr:rowOff>11712</xdr:rowOff>
    </xdr:to>
    <xdr:sp macro="" textlink="">
      <xdr:nvSpPr>
        <xdr:cNvPr id="84" name="楕円 83"/>
        <xdr:cNvSpPr/>
      </xdr:nvSpPr>
      <xdr:spPr>
        <a:xfrm>
          <a:off x="1968500" y="625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2839</xdr:rowOff>
    </xdr:from>
    <xdr:ext cx="599010" cy="259045"/>
    <xdr:sp macro="" textlink="">
      <xdr:nvSpPr>
        <xdr:cNvPr id="85" name="テキスト ボックス 84"/>
        <xdr:cNvSpPr txBox="1"/>
      </xdr:nvSpPr>
      <xdr:spPr>
        <a:xfrm>
          <a:off x="1719795" y="634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97495</xdr:rowOff>
    </xdr:from>
    <xdr:to>
      <xdr:col>6</xdr:col>
      <xdr:colOff>38100</xdr:colOff>
      <xdr:row>37</xdr:row>
      <xdr:rowOff>27645</xdr:rowOff>
    </xdr:to>
    <xdr:sp macro="" textlink="">
      <xdr:nvSpPr>
        <xdr:cNvPr id="86" name="楕円 85"/>
        <xdr:cNvSpPr/>
      </xdr:nvSpPr>
      <xdr:spPr>
        <a:xfrm>
          <a:off x="1079500" y="62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18772</xdr:rowOff>
    </xdr:from>
    <xdr:ext cx="599010" cy="259045"/>
    <xdr:sp macro="" textlink="">
      <xdr:nvSpPr>
        <xdr:cNvPr id="87" name="テキスト ボックス 86"/>
        <xdr:cNvSpPr txBox="1"/>
      </xdr:nvSpPr>
      <xdr:spPr>
        <a:xfrm>
          <a:off x="830795" y="636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45821</xdr:rowOff>
    </xdr:from>
    <xdr:to>
      <xdr:col>24</xdr:col>
      <xdr:colOff>62865</xdr:colOff>
      <xdr:row>58</xdr:row>
      <xdr:rowOff>67691</xdr:rowOff>
    </xdr:to>
    <xdr:cxnSp macro="">
      <xdr:nvCxnSpPr>
        <xdr:cNvPr id="110" name="直線コネクタ 109"/>
        <xdr:cNvCxnSpPr/>
      </xdr:nvCxnSpPr>
      <xdr:spPr>
        <a:xfrm flipV="1">
          <a:off x="4633595" y="8961221"/>
          <a:ext cx="1270" cy="105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71518</xdr:rowOff>
    </xdr:from>
    <xdr:ext cx="534377" cy="259045"/>
    <xdr:sp macro="" textlink="">
      <xdr:nvSpPr>
        <xdr:cNvPr id="111" name="物件費最小値テキスト"/>
        <xdr:cNvSpPr txBox="1"/>
      </xdr:nvSpPr>
      <xdr:spPr>
        <a:xfrm>
          <a:off x="4686300" y="100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67691</xdr:rowOff>
    </xdr:from>
    <xdr:to>
      <xdr:col>24</xdr:col>
      <xdr:colOff>152400</xdr:colOff>
      <xdr:row>58</xdr:row>
      <xdr:rowOff>67691</xdr:rowOff>
    </xdr:to>
    <xdr:cxnSp macro="">
      <xdr:nvCxnSpPr>
        <xdr:cNvPr id="112" name="直線コネクタ 111"/>
        <xdr:cNvCxnSpPr/>
      </xdr:nvCxnSpPr>
      <xdr:spPr>
        <a:xfrm>
          <a:off x="4546600" y="1001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163948</xdr:rowOff>
    </xdr:from>
    <xdr:ext cx="534377" cy="259045"/>
    <xdr:sp macro="" textlink="">
      <xdr:nvSpPr>
        <xdr:cNvPr id="113" name="物件費最大値テキスト"/>
        <xdr:cNvSpPr txBox="1"/>
      </xdr:nvSpPr>
      <xdr:spPr>
        <a:xfrm>
          <a:off x="4686300" y="873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45821</xdr:rowOff>
    </xdr:from>
    <xdr:to>
      <xdr:col>24</xdr:col>
      <xdr:colOff>152400</xdr:colOff>
      <xdr:row>52</xdr:row>
      <xdr:rowOff>45821</xdr:rowOff>
    </xdr:to>
    <xdr:cxnSp macro="">
      <xdr:nvCxnSpPr>
        <xdr:cNvPr id="114" name="直線コネクタ 113"/>
        <xdr:cNvCxnSpPr/>
      </xdr:nvCxnSpPr>
      <xdr:spPr>
        <a:xfrm>
          <a:off x="4546600" y="896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6121</xdr:rowOff>
    </xdr:from>
    <xdr:to>
      <xdr:col>24</xdr:col>
      <xdr:colOff>63500</xdr:colOff>
      <xdr:row>57</xdr:row>
      <xdr:rowOff>105181</xdr:rowOff>
    </xdr:to>
    <xdr:cxnSp macro="">
      <xdr:nvCxnSpPr>
        <xdr:cNvPr id="115" name="直線コネクタ 114"/>
        <xdr:cNvCxnSpPr/>
      </xdr:nvCxnSpPr>
      <xdr:spPr>
        <a:xfrm>
          <a:off x="3797300" y="9607321"/>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151782</xdr:rowOff>
    </xdr:from>
    <xdr:ext cx="534377" cy="259045"/>
    <xdr:sp macro="" textlink="">
      <xdr:nvSpPr>
        <xdr:cNvPr id="116" name="物件費平均値テキスト"/>
        <xdr:cNvSpPr txBox="1"/>
      </xdr:nvSpPr>
      <xdr:spPr>
        <a:xfrm>
          <a:off x="4686300" y="9581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128905</xdr:rowOff>
    </xdr:from>
    <xdr:to>
      <xdr:col>24</xdr:col>
      <xdr:colOff>114300</xdr:colOff>
      <xdr:row>57</xdr:row>
      <xdr:rowOff>59055</xdr:rowOff>
    </xdr:to>
    <xdr:sp macro="" textlink="">
      <xdr:nvSpPr>
        <xdr:cNvPr id="117" name="フローチャート: 判断 116"/>
        <xdr:cNvSpPr/>
      </xdr:nvSpPr>
      <xdr:spPr>
        <a:xfrm>
          <a:off x="45847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90704</xdr:rowOff>
    </xdr:from>
    <xdr:to>
      <xdr:col>19</xdr:col>
      <xdr:colOff>177800</xdr:colOff>
      <xdr:row>56</xdr:row>
      <xdr:rowOff>6121</xdr:rowOff>
    </xdr:to>
    <xdr:cxnSp macro="">
      <xdr:nvCxnSpPr>
        <xdr:cNvPr id="118" name="直線コネクタ 117"/>
        <xdr:cNvCxnSpPr/>
      </xdr:nvCxnSpPr>
      <xdr:spPr>
        <a:xfrm>
          <a:off x="2908300" y="8663204"/>
          <a:ext cx="889000" cy="94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144526</xdr:rowOff>
    </xdr:from>
    <xdr:to>
      <xdr:col>20</xdr:col>
      <xdr:colOff>38100</xdr:colOff>
      <xdr:row>57</xdr:row>
      <xdr:rowOff>74676</xdr:rowOff>
    </xdr:to>
    <xdr:sp macro="" textlink="">
      <xdr:nvSpPr>
        <xdr:cNvPr id="119" name="フローチャート: 判断 118"/>
        <xdr:cNvSpPr/>
      </xdr:nvSpPr>
      <xdr:spPr>
        <a:xfrm>
          <a:off x="3746500" y="97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65803</xdr:rowOff>
    </xdr:from>
    <xdr:ext cx="534377" cy="259045"/>
    <xdr:sp macro="" textlink="">
      <xdr:nvSpPr>
        <xdr:cNvPr id="120" name="テキスト ボックス 119"/>
        <xdr:cNvSpPr txBox="1"/>
      </xdr:nvSpPr>
      <xdr:spPr>
        <a:xfrm>
          <a:off x="3517411" y="98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90704</xdr:rowOff>
    </xdr:from>
    <xdr:to>
      <xdr:col>15</xdr:col>
      <xdr:colOff>50800</xdr:colOff>
      <xdr:row>58</xdr:row>
      <xdr:rowOff>72872</xdr:rowOff>
    </xdr:to>
    <xdr:cxnSp macro="">
      <xdr:nvCxnSpPr>
        <xdr:cNvPr id="121" name="直線コネクタ 120"/>
        <xdr:cNvCxnSpPr/>
      </xdr:nvCxnSpPr>
      <xdr:spPr>
        <a:xfrm flipV="1">
          <a:off x="2019300" y="8663204"/>
          <a:ext cx="889000" cy="135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161662</xdr:rowOff>
    </xdr:from>
    <xdr:ext cx="534377" cy="259045"/>
    <xdr:sp macro="" textlink="">
      <xdr:nvSpPr>
        <xdr:cNvPr id="123" name="テキスト ボックス 122"/>
        <xdr:cNvSpPr txBox="1"/>
      </xdr:nvSpPr>
      <xdr:spPr>
        <a:xfrm>
          <a:off x="2641111" y="94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72872</xdr:rowOff>
    </xdr:from>
    <xdr:to>
      <xdr:col>10</xdr:col>
      <xdr:colOff>114300</xdr:colOff>
      <xdr:row>58</xdr:row>
      <xdr:rowOff>83617</xdr:rowOff>
    </xdr:to>
    <xdr:cxnSp macro="">
      <xdr:nvCxnSpPr>
        <xdr:cNvPr id="124" name="直線コネクタ 123"/>
        <xdr:cNvCxnSpPr/>
      </xdr:nvCxnSpPr>
      <xdr:spPr>
        <a:xfrm flipV="1">
          <a:off x="1130300" y="10016972"/>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152239</xdr:rowOff>
    </xdr:from>
    <xdr:ext cx="534377" cy="259045"/>
    <xdr:sp macro="" textlink="">
      <xdr:nvSpPr>
        <xdr:cNvPr id="126" name="テキスト ボックス 125"/>
        <xdr:cNvSpPr txBox="1"/>
      </xdr:nvSpPr>
      <xdr:spPr>
        <a:xfrm>
          <a:off x="1752111" y="92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89450</xdr:rowOff>
    </xdr:from>
    <xdr:ext cx="534377" cy="259045"/>
    <xdr:sp macro="" textlink="">
      <xdr:nvSpPr>
        <xdr:cNvPr id="128" name="テキスト ボックス 127"/>
        <xdr:cNvSpPr txBox="1"/>
      </xdr:nvSpPr>
      <xdr:spPr>
        <a:xfrm>
          <a:off x="863111" y="95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54381</xdr:rowOff>
    </xdr:from>
    <xdr:to>
      <xdr:col>24</xdr:col>
      <xdr:colOff>114300</xdr:colOff>
      <xdr:row>57</xdr:row>
      <xdr:rowOff>155981</xdr:rowOff>
    </xdr:to>
    <xdr:sp macro="" textlink="">
      <xdr:nvSpPr>
        <xdr:cNvPr id="134" name="楕円 133"/>
        <xdr:cNvSpPr/>
      </xdr:nvSpPr>
      <xdr:spPr>
        <a:xfrm>
          <a:off x="4584700" y="98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32808</xdr:rowOff>
    </xdr:from>
    <xdr:ext cx="534377" cy="259045"/>
    <xdr:sp macro="" textlink="">
      <xdr:nvSpPr>
        <xdr:cNvPr id="135" name="物件費該当値テキスト"/>
        <xdr:cNvSpPr txBox="1"/>
      </xdr:nvSpPr>
      <xdr:spPr>
        <a:xfrm>
          <a:off x="4686300" y="98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126771</xdr:rowOff>
    </xdr:from>
    <xdr:to>
      <xdr:col>20</xdr:col>
      <xdr:colOff>38100</xdr:colOff>
      <xdr:row>56</xdr:row>
      <xdr:rowOff>56921</xdr:rowOff>
    </xdr:to>
    <xdr:sp macro="" textlink="">
      <xdr:nvSpPr>
        <xdr:cNvPr id="136" name="楕円 135"/>
        <xdr:cNvSpPr/>
      </xdr:nvSpPr>
      <xdr:spPr>
        <a:xfrm>
          <a:off x="3746500" y="95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73448</xdr:rowOff>
    </xdr:from>
    <xdr:ext cx="534377" cy="259045"/>
    <xdr:sp macro="" textlink="">
      <xdr:nvSpPr>
        <xdr:cNvPr id="137" name="テキスト ボックス 136"/>
        <xdr:cNvSpPr txBox="1"/>
      </xdr:nvSpPr>
      <xdr:spPr>
        <a:xfrm>
          <a:off x="3517411" y="93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39904</xdr:rowOff>
    </xdr:from>
    <xdr:to>
      <xdr:col>15</xdr:col>
      <xdr:colOff>101600</xdr:colOff>
      <xdr:row>50</xdr:row>
      <xdr:rowOff>141504</xdr:rowOff>
    </xdr:to>
    <xdr:sp macro="" textlink="">
      <xdr:nvSpPr>
        <xdr:cNvPr id="138" name="楕円 137"/>
        <xdr:cNvSpPr/>
      </xdr:nvSpPr>
      <xdr:spPr>
        <a:xfrm>
          <a:off x="2857500" y="861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158031</xdr:rowOff>
    </xdr:from>
    <xdr:ext cx="534377" cy="259045"/>
    <xdr:sp macro="" textlink="">
      <xdr:nvSpPr>
        <xdr:cNvPr id="139" name="テキスト ボックス 138"/>
        <xdr:cNvSpPr txBox="1"/>
      </xdr:nvSpPr>
      <xdr:spPr>
        <a:xfrm>
          <a:off x="2641111" y="83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22072</xdr:rowOff>
    </xdr:from>
    <xdr:to>
      <xdr:col>10</xdr:col>
      <xdr:colOff>165100</xdr:colOff>
      <xdr:row>58</xdr:row>
      <xdr:rowOff>123672</xdr:rowOff>
    </xdr:to>
    <xdr:sp macro="" textlink="">
      <xdr:nvSpPr>
        <xdr:cNvPr id="140" name="楕円 139"/>
        <xdr:cNvSpPr/>
      </xdr:nvSpPr>
      <xdr:spPr>
        <a:xfrm>
          <a:off x="1968500" y="99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114799</xdr:rowOff>
    </xdr:from>
    <xdr:ext cx="534377" cy="259045"/>
    <xdr:sp macro="" textlink="">
      <xdr:nvSpPr>
        <xdr:cNvPr id="141" name="テキスト ボックス 140"/>
        <xdr:cNvSpPr txBox="1"/>
      </xdr:nvSpPr>
      <xdr:spPr>
        <a:xfrm>
          <a:off x="1752111" y="100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32817</xdr:rowOff>
    </xdr:from>
    <xdr:to>
      <xdr:col>6</xdr:col>
      <xdr:colOff>38100</xdr:colOff>
      <xdr:row>58</xdr:row>
      <xdr:rowOff>134417</xdr:rowOff>
    </xdr:to>
    <xdr:sp macro="" textlink="">
      <xdr:nvSpPr>
        <xdr:cNvPr id="142" name="楕円 141"/>
        <xdr:cNvSpPr/>
      </xdr:nvSpPr>
      <xdr:spPr>
        <a:xfrm>
          <a:off x="1079500" y="99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125544</xdr:rowOff>
    </xdr:from>
    <xdr:ext cx="534377" cy="259045"/>
    <xdr:sp macro="" textlink="">
      <xdr:nvSpPr>
        <xdr:cNvPr id="143" name="テキスト ボックス 142"/>
        <xdr:cNvSpPr txBox="1"/>
      </xdr:nvSpPr>
      <xdr:spPr>
        <a:xfrm>
          <a:off x="863111" y="1006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4" name="テキスト ボックス 153"/>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6" name="テキスト ボックス 15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8" name="テキスト ボックス 15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0" name="テキスト ボックス 159"/>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65595</xdr:rowOff>
    </xdr:from>
    <xdr:to>
      <xdr:col>24</xdr:col>
      <xdr:colOff>62865</xdr:colOff>
      <xdr:row>78</xdr:row>
      <xdr:rowOff>66167</xdr:rowOff>
    </xdr:to>
    <xdr:cxnSp macro="">
      <xdr:nvCxnSpPr>
        <xdr:cNvPr id="166" name="直線コネクタ 165"/>
        <xdr:cNvCxnSpPr/>
      </xdr:nvCxnSpPr>
      <xdr:spPr>
        <a:xfrm flipV="1">
          <a:off x="4633595" y="12067095"/>
          <a:ext cx="1270" cy="137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69994</xdr:rowOff>
    </xdr:from>
    <xdr:ext cx="469744" cy="259045"/>
    <xdr:sp macro="" textlink="">
      <xdr:nvSpPr>
        <xdr:cNvPr id="167" name="維持補修費最小値テキスト"/>
        <xdr:cNvSpPr txBox="1"/>
      </xdr:nvSpPr>
      <xdr:spPr>
        <a:xfrm>
          <a:off x="4686300"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66167</xdr:rowOff>
    </xdr:from>
    <xdr:to>
      <xdr:col>24</xdr:col>
      <xdr:colOff>152400</xdr:colOff>
      <xdr:row>78</xdr:row>
      <xdr:rowOff>66167</xdr:rowOff>
    </xdr:to>
    <xdr:cxnSp macro="">
      <xdr:nvCxnSpPr>
        <xdr:cNvPr id="168" name="直線コネクタ 167"/>
        <xdr:cNvCxnSpPr/>
      </xdr:nvCxnSpPr>
      <xdr:spPr>
        <a:xfrm>
          <a:off x="4546600" y="134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12272</xdr:rowOff>
    </xdr:from>
    <xdr:ext cx="469744" cy="259045"/>
    <xdr:sp macro="" textlink="">
      <xdr:nvSpPr>
        <xdr:cNvPr id="169" name="維持補修費最大値テキスト"/>
        <xdr:cNvSpPr txBox="1"/>
      </xdr:nvSpPr>
      <xdr:spPr>
        <a:xfrm>
          <a:off x="4686300" y="118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65595</xdr:rowOff>
    </xdr:from>
    <xdr:to>
      <xdr:col>24</xdr:col>
      <xdr:colOff>152400</xdr:colOff>
      <xdr:row>70</xdr:row>
      <xdr:rowOff>65595</xdr:rowOff>
    </xdr:to>
    <xdr:cxnSp macro="">
      <xdr:nvCxnSpPr>
        <xdr:cNvPr id="170" name="直線コネクタ 169"/>
        <xdr:cNvCxnSpPr/>
      </xdr:nvCxnSpPr>
      <xdr:spPr>
        <a:xfrm>
          <a:off x="4546600" y="1206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124461</xdr:rowOff>
    </xdr:from>
    <xdr:to>
      <xdr:col>24</xdr:col>
      <xdr:colOff>63500</xdr:colOff>
      <xdr:row>77</xdr:row>
      <xdr:rowOff>164846</xdr:rowOff>
    </xdr:to>
    <xdr:cxnSp macro="">
      <xdr:nvCxnSpPr>
        <xdr:cNvPr id="171" name="直線コネクタ 170"/>
        <xdr:cNvCxnSpPr/>
      </xdr:nvCxnSpPr>
      <xdr:spPr>
        <a:xfrm flipV="1">
          <a:off x="3797300" y="13326111"/>
          <a:ext cx="8382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59580</xdr:rowOff>
    </xdr:from>
    <xdr:ext cx="469744" cy="259045"/>
    <xdr:sp macro="" textlink="">
      <xdr:nvSpPr>
        <xdr:cNvPr id="172" name="維持補修費平均値テキスト"/>
        <xdr:cNvSpPr txBox="1"/>
      </xdr:nvSpPr>
      <xdr:spPr>
        <a:xfrm>
          <a:off x="4686300" y="12746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73" name="フローチャート: 判断 172"/>
        <xdr:cNvSpPr/>
      </xdr:nvSpPr>
      <xdr:spPr>
        <a:xfrm>
          <a:off x="45847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164846</xdr:rowOff>
    </xdr:from>
    <xdr:to>
      <xdr:col>19</xdr:col>
      <xdr:colOff>177800</xdr:colOff>
      <xdr:row>78</xdr:row>
      <xdr:rowOff>56451</xdr:rowOff>
    </xdr:to>
    <xdr:cxnSp macro="">
      <xdr:nvCxnSpPr>
        <xdr:cNvPr id="174" name="直線コネクタ 173"/>
        <xdr:cNvCxnSpPr/>
      </xdr:nvCxnSpPr>
      <xdr:spPr>
        <a:xfrm flipV="1">
          <a:off x="2908300" y="13366496"/>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2604</xdr:rowOff>
    </xdr:from>
    <xdr:to>
      <xdr:col>20</xdr:col>
      <xdr:colOff>38100</xdr:colOff>
      <xdr:row>75</xdr:row>
      <xdr:rowOff>104204</xdr:rowOff>
    </xdr:to>
    <xdr:sp macro="" textlink="">
      <xdr:nvSpPr>
        <xdr:cNvPr id="175" name="フローチャート: 判断 174"/>
        <xdr:cNvSpPr/>
      </xdr:nvSpPr>
      <xdr:spPr>
        <a:xfrm>
          <a:off x="3746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120731</xdr:rowOff>
    </xdr:from>
    <xdr:ext cx="469744" cy="259045"/>
    <xdr:sp macro="" textlink="">
      <xdr:nvSpPr>
        <xdr:cNvPr id="176" name="テキスト ボックス 175"/>
        <xdr:cNvSpPr txBox="1"/>
      </xdr:nvSpPr>
      <xdr:spPr>
        <a:xfrm>
          <a:off x="35497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164275</xdr:rowOff>
    </xdr:from>
    <xdr:to>
      <xdr:col>15</xdr:col>
      <xdr:colOff>50800</xdr:colOff>
      <xdr:row>78</xdr:row>
      <xdr:rowOff>56451</xdr:rowOff>
    </xdr:to>
    <xdr:cxnSp macro="">
      <xdr:nvCxnSpPr>
        <xdr:cNvPr id="177" name="直線コネクタ 176"/>
        <xdr:cNvCxnSpPr/>
      </xdr:nvCxnSpPr>
      <xdr:spPr>
        <a:xfrm>
          <a:off x="2019300" y="13365925"/>
          <a:ext cx="889000" cy="6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102997</xdr:rowOff>
    </xdr:from>
    <xdr:to>
      <xdr:col>15</xdr:col>
      <xdr:colOff>101600</xdr:colOff>
      <xdr:row>76</xdr:row>
      <xdr:rowOff>33147</xdr:rowOff>
    </xdr:to>
    <xdr:sp macro="" textlink="">
      <xdr:nvSpPr>
        <xdr:cNvPr id="178" name="フローチャート: 判断 177"/>
        <xdr:cNvSpPr/>
      </xdr:nvSpPr>
      <xdr:spPr>
        <a:xfrm>
          <a:off x="2857500" y="129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49674</xdr:rowOff>
    </xdr:from>
    <xdr:ext cx="469744" cy="259045"/>
    <xdr:sp macro="" textlink="">
      <xdr:nvSpPr>
        <xdr:cNvPr id="179" name="テキスト ボックス 178"/>
        <xdr:cNvSpPr txBox="1"/>
      </xdr:nvSpPr>
      <xdr:spPr>
        <a:xfrm>
          <a:off x="2673428" y="1273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164275</xdr:rowOff>
    </xdr:from>
    <xdr:to>
      <xdr:col>10</xdr:col>
      <xdr:colOff>114300</xdr:colOff>
      <xdr:row>78</xdr:row>
      <xdr:rowOff>41021</xdr:rowOff>
    </xdr:to>
    <xdr:cxnSp macro="">
      <xdr:nvCxnSpPr>
        <xdr:cNvPr id="180" name="直線コネクタ 179"/>
        <xdr:cNvCxnSpPr/>
      </xdr:nvCxnSpPr>
      <xdr:spPr>
        <a:xfrm flipV="1">
          <a:off x="1130300" y="13365925"/>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146241</xdr:rowOff>
    </xdr:from>
    <xdr:to>
      <xdr:col>10</xdr:col>
      <xdr:colOff>165100</xdr:colOff>
      <xdr:row>76</xdr:row>
      <xdr:rowOff>76391</xdr:rowOff>
    </xdr:to>
    <xdr:sp macro="" textlink="">
      <xdr:nvSpPr>
        <xdr:cNvPr id="181" name="フローチャート: 判断 180"/>
        <xdr:cNvSpPr/>
      </xdr:nvSpPr>
      <xdr:spPr>
        <a:xfrm>
          <a:off x="1968500" y="130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92918</xdr:rowOff>
    </xdr:from>
    <xdr:ext cx="469744" cy="259045"/>
    <xdr:sp macro="" textlink="">
      <xdr:nvSpPr>
        <xdr:cNvPr id="182" name="テキスト ボックス 181"/>
        <xdr:cNvSpPr txBox="1"/>
      </xdr:nvSpPr>
      <xdr:spPr>
        <a:xfrm>
          <a:off x="1784428" y="127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30607</xdr:rowOff>
    </xdr:from>
    <xdr:to>
      <xdr:col>6</xdr:col>
      <xdr:colOff>38100</xdr:colOff>
      <xdr:row>76</xdr:row>
      <xdr:rowOff>132207</xdr:rowOff>
    </xdr:to>
    <xdr:sp macro="" textlink="">
      <xdr:nvSpPr>
        <xdr:cNvPr id="183" name="フローチャート: 判断 182"/>
        <xdr:cNvSpPr/>
      </xdr:nvSpPr>
      <xdr:spPr>
        <a:xfrm>
          <a:off x="10795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148734</xdr:rowOff>
    </xdr:from>
    <xdr:ext cx="469744" cy="259045"/>
    <xdr:sp macro="" textlink="">
      <xdr:nvSpPr>
        <xdr:cNvPr id="184" name="テキスト ボックス 183"/>
        <xdr:cNvSpPr txBox="1"/>
      </xdr:nvSpPr>
      <xdr:spPr>
        <a:xfrm>
          <a:off x="895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73661</xdr:rowOff>
    </xdr:from>
    <xdr:to>
      <xdr:col>24</xdr:col>
      <xdr:colOff>114300</xdr:colOff>
      <xdr:row>78</xdr:row>
      <xdr:rowOff>3811</xdr:rowOff>
    </xdr:to>
    <xdr:sp macro="" textlink="">
      <xdr:nvSpPr>
        <xdr:cNvPr id="190" name="楕円 189"/>
        <xdr:cNvSpPr/>
      </xdr:nvSpPr>
      <xdr:spPr>
        <a:xfrm>
          <a:off x="45847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160038</xdr:rowOff>
    </xdr:from>
    <xdr:ext cx="469744" cy="259045"/>
    <xdr:sp macro="" textlink="">
      <xdr:nvSpPr>
        <xdr:cNvPr id="191" name="維持補修費該当値テキスト"/>
        <xdr:cNvSpPr txBox="1"/>
      </xdr:nvSpPr>
      <xdr:spPr>
        <a:xfrm>
          <a:off x="46863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114046</xdr:rowOff>
    </xdr:from>
    <xdr:to>
      <xdr:col>20</xdr:col>
      <xdr:colOff>38100</xdr:colOff>
      <xdr:row>78</xdr:row>
      <xdr:rowOff>44196</xdr:rowOff>
    </xdr:to>
    <xdr:sp macro="" textlink="">
      <xdr:nvSpPr>
        <xdr:cNvPr id="192" name="楕円 191"/>
        <xdr:cNvSpPr/>
      </xdr:nvSpPr>
      <xdr:spPr>
        <a:xfrm>
          <a:off x="37465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35323</xdr:rowOff>
    </xdr:from>
    <xdr:ext cx="469744" cy="259045"/>
    <xdr:sp macro="" textlink="">
      <xdr:nvSpPr>
        <xdr:cNvPr id="193" name="テキスト ボックス 192"/>
        <xdr:cNvSpPr txBox="1"/>
      </xdr:nvSpPr>
      <xdr:spPr>
        <a:xfrm>
          <a:off x="3549728" y="1340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5651</xdr:rowOff>
    </xdr:from>
    <xdr:to>
      <xdr:col>15</xdr:col>
      <xdr:colOff>101600</xdr:colOff>
      <xdr:row>78</xdr:row>
      <xdr:rowOff>107251</xdr:rowOff>
    </xdr:to>
    <xdr:sp macro="" textlink="">
      <xdr:nvSpPr>
        <xdr:cNvPr id="194" name="楕円 193"/>
        <xdr:cNvSpPr/>
      </xdr:nvSpPr>
      <xdr:spPr>
        <a:xfrm>
          <a:off x="2857500" y="133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98378</xdr:rowOff>
    </xdr:from>
    <xdr:ext cx="469744" cy="259045"/>
    <xdr:sp macro="" textlink="">
      <xdr:nvSpPr>
        <xdr:cNvPr id="195" name="テキスト ボックス 194"/>
        <xdr:cNvSpPr txBox="1"/>
      </xdr:nvSpPr>
      <xdr:spPr>
        <a:xfrm>
          <a:off x="2673428" y="1347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113475</xdr:rowOff>
    </xdr:from>
    <xdr:to>
      <xdr:col>10</xdr:col>
      <xdr:colOff>165100</xdr:colOff>
      <xdr:row>78</xdr:row>
      <xdr:rowOff>43625</xdr:rowOff>
    </xdr:to>
    <xdr:sp macro="" textlink="">
      <xdr:nvSpPr>
        <xdr:cNvPr id="196" name="楕円 195"/>
        <xdr:cNvSpPr/>
      </xdr:nvSpPr>
      <xdr:spPr>
        <a:xfrm>
          <a:off x="1968500" y="13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34752</xdr:rowOff>
    </xdr:from>
    <xdr:ext cx="469744" cy="259045"/>
    <xdr:sp macro="" textlink="">
      <xdr:nvSpPr>
        <xdr:cNvPr id="197" name="テキスト ボックス 196"/>
        <xdr:cNvSpPr txBox="1"/>
      </xdr:nvSpPr>
      <xdr:spPr>
        <a:xfrm>
          <a:off x="1784428" y="134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161671</xdr:rowOff>
    </xdr:from>
    <xdr:to>
      <xdr:col>6</xdr:col>
      <xdr:colOff>38100</xdr:colOff>
      <xdr:row>78</xdr:row>
      <xdr:rowOff>91821</xdr:rowOff>
    </xdr:to>
    <xdr:sp macro="" textlink="">
      <xdr:nvSpPr>
        <xdr:cNvPr id="198" name="楕円 197"/>
        <xdr:cNvSpPr/>
      </xdr:nvSpPr>
      <xdr:spPr>
        <a:xfrm>
          <a:off x="1079500" y="133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82948</xdr:rowOff>
    </xdr:from>
    <xdr:ext cx="469744" cy="259045"/>
    <xdr:sp macro="" textlink="">
      <xdr:nvSpPr>
        <xdr:cNvPr id="199" name="テキスト ボックス 198"/>
        <xdr:cNvSpPr txBox="1"/>
      </xdr:nvSpPr>
      <xdr:spPr>
        <a:xfrm>
          <a:off x="895428" y="1345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0" name="テキスト ボックス 209"/>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2" name="テキスト ボックス 21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4" name="テキスト ボックス 21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6" name="テキスト ボックス 21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20" name="直線コネクタ 219"/>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21" name="扶助費最小値テキスト"/>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22" name="直線コネクタ 221"/>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23" name="扶助費最大値テキスト"/>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24" name="直線コネクタ 223"/>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138145</xdr:rowOff>
    </xdr:from>
    <xdr:to>
      <xdr:col>24</xdr:col>
      <xdr:colOff>63500</xdr:colOff>
      <xdr:row>93</xdr:row>
      <xdr:rowOff>164937</xdr:rowOff>
    </xdr:to>
    <xdr:cxnSp macro="">
      <xdr:nvCxnSpPr>
        <xdr:cNvPr id="225" name="直線コネクタ 224"/>
        <xdr:cNvCxnSpPr/>
      </xdr:nvCxnSpPr>
      <xdr:spPr>
        <a:xfrm>
          <a:off x="3797300" y="16082995"/>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53886</xdr:rowOff>
    </xdr:from>
    <xdr:ext cx="534377" cy="259045"/>
    <xdr:sp macro="" textlink="">
      <xdr:nvSpPr>
        <xdr:cNvPr id="226" name="扶助費平均値テキスト"/>
        <xdr:cNvSpPr txBox="1"/>
      </xdr:nvSpPr>
      <xdr:spPr>
        <a:xfrm>
          <a:off x="4686300" y="163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27" name="フローチャート: 判断 226"/>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138145</xdr:rowOff>
    </xdr:from>
    <xdr:to>
      <xdr:col>19</xdr:col>
      <xdr:colOff>177800</xdr:colOff>
      <xdr:row>94</xdr:row>
      <xdr:rowOff>6015</xdr:rowOff>
    </xdr:to>
    <xdr:cxnSp macro="">
      <xdr:nvCxnSpPr>
        <xdr:cNvPr id="228" name="直線コネクタ 227"/>
        <xdr:cNvCxnSpPr/>
      </xdr:nvCxnSpPr>
      <xdr:spPr>
        <a:xfrm flipV="1">
          <a:off x="2908300" y="16082995"/>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29" name="フローチャート: 判断 228"/>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148525</xdr:rowOff>
    </xdr:from>
    <xdr:ext cx="534377" cy="259045"/>
    <xdr:sp macro="" textlink="">
      <xdr:nvSpPr>
        <xdr:cNvPr id="230" name="テキスト ボックス 229"/>
        <xdr:cNvSpPr txBox="1"/>
      </xdr:nvSpPr>
      <xdr:spPr>
        <a:xfrm>
          <a:off x="3517411" y="1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6015</xdr:rowOff>
    </xdr:from>
    <xdr:to>
      <xdr:col>15</xdr:col>
      <xdr:colOff>50800</xdr:colOff>
      <xdr:row>94</xdr:row>
      <xdr:rowOff>26040</xdr:rowOff>
    </xdr:to>
    <xdr:cxnSp macro="">
      <xdr:nvCxnSpPr>
        <xdr:cNvPr id="231" name="直線コネクタ 230"/>
        <xdr:cNvCxnSpPr/>
      </xdr:nvCxnSpPr>
      <xdr:spPr>
        <a:xfrm flipV="1">
          <a:off x="2019300" y="1612231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65948</xdr:rowOff>
    </xdr:from>
    <xdr:to>
      <xdr:col>15</xdr:col>
      <xdr:colOff>101600</xdr:colOff>
      <xdr:row>94</xdr:row>
      <xdr:rowOff>167548</xdr:rowOff>
    </xdr:to>
    <xdr:sp macro="" textlink="">
      <xdr:nvSpPr>
        <xdr:cNvPr id="232" name="フローチャート: 判断 231"/>
        <xdr:cNvSpPr/>
      </xdr:nvSpPr>
      <xdr:spPr>
        <a:xfrm>
          <a:off x="2857500" y="1618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158675</xdr:rowOff>
    </xdr:from>
    <xdr:ext cx="534377" cy="259045"/>
    <xdr:sp macro="" textlink="">
      <xdr:nvSpPr>
        <xdr:cNvPr id="233" name="テキスト ボックス 232"/>
        <xdr:cNvSpPr txBox="1"/>
      </xdr:nvSpPr>
      <xdr:spPr>
        <a:xfrm>
          <a:off x="2641111" y="1627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26040</xdr:rowOff>
    </xdr:from>
    <xdr:to>
      <xdr:col>10</xdr:col>
      <xdr:colOff>114300</xdr:colOff>
      <xdr:row>94</xdr:row>
      <xdr:rowOff>74777</xdr:rowOff>
    </xdr:to>
    <xdr:cxnSp macro="">
      <xdr:nvCxnSpPr>
        <xdr:cNvPr id="234" name="直線コネクタ 233"/>
        <xdr:cNvCxnSpPr/>
      </xdr:nvCxnSpPr>
      <xdr:spPr>
        <a:xfrm flipV="1">
          <a:off x="1130300" y="16142340"/>
          <a:ext cx="889000" cy="4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59365</xdr:rowOff>
    </xdr:from>
    <xdr:to>
      <xdr:col>10</xdr:col>
      <xdr:colOff>165100</xdr:colOff>
      <xdr:row>94</xdr:row>
      <xdr:rowOff>160965</xdr:rowOff>
    </xdr:to>
    <xdr:sp macro="" textlink="">
      <xdr:nvSpPr>
        <xdr:cNvPr id="235" name="フローチャート: 判断 234"/>
        <xdr:cNvSpPr/>
      </xdr:nvSpPr>
      <xdr:spPr>
        <a:xfrm>
          <a:off x="1968500" y="161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152092</xdr:rowOff>
    </xdr:from>
    <xdr:ext cx="534377" cy="259045"/>
    <xdr:sp macro="" textlink="">
      <xdr:nvSpPr>
        <xdr:cNvPr id="236" name="テキスト ボックス 235"/>
        <xdr:cNvSpPr txBox="1"/>
      </xdr:nvSpPr>
      <xdr:spPr>
        <a:xfrm>
          <a:off x="1752111" y="1626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119349</xdr:rowOff>
    </xdr:from>
    <xdr:to>
      <xdr:col>6</xdr:col>
      <xdr:colOff>38100</xdr:colOff>
      <xdr:row>95</xdr:row>
      <xdr:rowOff>49499</xdr:rowOff>
    </xdr:to>
    <xdr:sp macro="" textlink="">
      <xdr:nvSpPr>
        <xdr:cNvPr id="237" name="フローチャート: 判断 236"/>
        <xdr:cNvSpPr/>
      </xdr:nvSpPr>
      <xdr:spPr>
        <a:xfrm>
          <a:off x="1079500" y="1623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40626</xdr:rowOff>
    </xdr:from>
    <xdr:ext cx="534377" cy="259045"/>
    <xdr:sp macro="" textlink="">
      <xdr:nvSpPr>
        <xdr:cNvPr id="238" name="テキスト ボックス 237"/>
        <xdr:cNvSpPr txBox="1"/>
      </xdr:nvSpPr>
      <xdr:spPr>
        <a:xfrm>
          <a:off x="863111" y="163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114137</xdr:rowOff>
    </xdr:from>
    <xdr:to>
      <xdr:col>24</xdr:col>
      <xdr:colOff>114300</xdr:colOff>
      <xdr:row>94</xdr:row>
      <xdr:rowOff>44287</xdr:rowOff>
    </xdr:to>
    <xdr:sp macro="" textlink="">
      <xdr:nvSpPr>
        <xdr:cNvPr id="244" name="楕円 243"/>
        <xdr:cNvSpPr/>
      </xdr:nvSpPr>
      <xdr:spPr>
        <a:xfrm>
          <a:off x="4584700" y="1605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137014</xdr:rowOff>
    </xdr:from>
    <xdr:ext cx="534377" cy="259045"/>
    <xdr:sp macro="" textlink="">
      <xdr:nvSpPr>
        <xdr:cNvPr id="245" name="扶助費該当値テキスト"/>
        <xdr:cNvSpPr txBox="1"/>
      </xdr:nvSpPr>
      <xdr:spPr>
        <a:xfrm>
          <a:off x="4686300" y="159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87345</xdr:rowOff>
    </xdr:from>
    <xdr:to>
      <xdr:col>20</xdr:col>
      <xdr:colOff>38100</xdr:colOff>
      <xdr:row>94</xdr:row>
      <xdr:rowOff>17495</xdr:rowOff>
    </xdr:to>
    <xdr:sp macro="" textlink="">
      <xdr:nvSpPr>
        <xdr:cNvPr id="246" name="楕円 245"/>
        <xdr:cNvSpPr/>
      </xdr:nvSpPr>
      <xdr:spPr>
        <a:xfrm>
          <a:off x="3746500" y="160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34022</xdr:rowOff>
    </xdr:from>
    <xdr:ext cx="534377" cy="259045"/>
    <xdr:sp macro="" textlink="">
      <xdr:nvSpPr>
        <xdr:cNvPr id="247" name="テキスト ボックス 246"/>
        <xdr:cNvSpPr txBox="1"/>
      </xdr:nvSpPr>
      <xdr:spPr>
        <a:xfrm>
          <a:off x="3517411" y="158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126665</xdr:rowOff>
    </xdr:from>
    <xdr:to>
      <xdr:col>15</xdr:col>
      <xdr:colOff>101600</xdr:colOff>
      <xdr:row>94</xdr:row>
      <xdr:rowOff>56815</xdr:rowOff>
    </xdr:to>
    <xdr:sp macro="" textlink="">
      <xdr:nvSpPr>
        <xdr:cNvPr id="248" name="楕円 247"/>
        <xdr:cNvSpPr/>
      </xdr:nvSpPr>
      <xdr:spPr>
        <a:xfrm>
          <a:off x="2857500" y="160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73342</xdr:rowOff>
    </xdr:from>
    <xdr:ext cx="534377" cy="259045"/>
    <xdr:sp macro="" textlink="">
      <xdr:nvSpPr>
        <xdr:cNvPr id="249" name="テキスト ボックス 248"/>
        <xdr:cNvSpPr txBox="1"/>
      </xdr:nvSpPr>
      <xdr:spPr>
        <a:xfrm>
          <a:off x="2641111" y="158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146690</xdr:rowOff>
    </xdr:from>
    <xdr:to>
      <xdr:col>10</xdr:col>
      <xdr:colOff>165100</xdr:colOff>
      <xdr:row>94</xdr:row>
      <xdr:rowOff>76840</xdr:rowOff>
    </xdr:to>
    <xdr:sp macro="" textlink="">
      <xdr:nvSpPr>
        <xdr:cNvPr id="250" name="楕円 249"/>
        <xdr:cNvSpPr/>
      </xdr:nvSpPr>
      <xdr:spPr>
        <a:xfrm>
          <a:off x="1968500" y="160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93367</xdr:rowOff>
    </xdr:from>
    <xdr:ext cx="534377" cy="259045"/>
    <xdr:sp macro="" textlink="">
      <xdr:nvSpPr>
        <xdr:cNvPr id="251" name="テキスト ボックス 250"/>
        <xdr:cNvSpPr txBox="1"/>
      </xdr:nvSpPr>
      <xdr:spPr>
        <a:xfrm>
          <a:off x="1752111" y="1586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23977</xdr:rowOff>
    </xdr:from>
    <xdr:to>
      <xdr:col>6</xdr:col>
      <xdr:colOff>38100</xdr:colOff>
      <xdr:row>94</xdr:row>
      <xdr:rowOff>125577</xdr:rowOff>
    </xdr:to>
    <xdr:sp macro="" textlink="">
      <xdr:nvSpPr>
        <xdr:cNvPr id="252" name="楕円 251"/>
        <xdr:cNvSpPr/>
      </xdr:nvSpPr>
      <xdr:spPr>
        <a:xfrm>
          <a:off x="1079500" y="161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142104</xdr:rowOff>
    </xdr:from>
    <xdr:ext cx="534377" cy="259045"/>
    <xdr:sp macro="" textlink="">
      <xdr:nvSpPr>
        <xdr:cNvPr id="253" name="テキスト ボックス 252"/>
        <xdr:cNvSpPr txBox="1"/>
      </xdr:nvSpPr>
      <xdr:spPr>
        <a:xfrm>
          <a:off x="863111" y="1591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64" name="テキスト ボックス 26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6" name="テキスト ボックス 26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68" name="テキスト ボックス 26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0" name="テキスト ボックス 26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2" name="テキスト ボックス 27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134717</xdr:rowOff>
    </xdr:from>
    <xdr:to>
      <xdr:col>54</xdr:col>
      <xdr:colOff>189865</xdr:colOff>
      <xdr:row>37</xdr:row>
      <xdr:rowOff>152456</xdr:rowOff>
    </xdr:to>
    <xdr:cxnSp macro="">
      <xdr:nvCxnSpPr>
        <xdr:cNvPr id="274" name="直線コネクタ 273"/>
        <xdr:cNvCxnSpPr/>
      </xdr:nvCxnSpPr>
      <xdr:spPr>
        <a:xfrm flipV="1">
          <a:off x="10475595" y="5964017"/>
          <a:ext cx="1270" cy="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156283</xdr:rowOff>
    </xdr:from>
    <xdr:ext cx="534377" cy="259045"/>
    <xdr:sp macro="" textlink="">
      <xdr:nvSpPr>
        <xdr:cNvPr id="275" name="補助費等最小値テキスト"/>
        <xdr:cNvSpPr txBox="1"/>
      </xdr:nvSpPr>
      <xdr:spPr>
        <a:xfrm>
          <a:off x="10528300" y="64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152456</xdr:rowOff>
    </xdr:from>
    <xdr:to>
      <xdr:col>55</xdr:col>
      <xdr:colOff>88900</xdr:colOff>
      <xdr:row>37</xdr:row>
      <xdr:rowOff>152456</xdr:rowOff>
    </xdr:to>
    <xdr:cxnSp macro="">
      <xdr:nvCxnSpPr>
        <xdr:cNvPr id="276" name="直線コネクタ 275"/>
        <xdr:cNvCxnSpPr/>
      </xdr:nvCxnSpPr>
      <xdr:spPr>
        <a:xfrm>
          <a:off x="10388600" y="649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81394</xdr:rowOff>
    </xdr:from>
    <xdr:ext cx="599010" cy="259045"/>
    <xdr:sp macro="" textlink="">
      <xdr:nvSpPr>
        <xdr:cNvPr id="277" name="補助費等最大値テキスト"/>
        <xdr:cNvSpPr txBox="1"/>
      </xdr:nvSpPr>
      <xdr:spPr>
        <a:xfrm>
          <a:off x="10528300" y="573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134717</xdr:rowOff>
    </xdr:from>
    <xdr:to>
      <xdr:col>55</xdr:col>
      <xdr:colOff>88900</xdr:colOff>
      <xdr:row>34</xdr:row>
      <xdr:rowOff>134717</xdr:rowOff>
    </xdr:to>
    <xdr:cxnSp macro="">
      <xdr:nvCxnSpPr>
        <xdr:cNvPr id="278" name="直線コネクタ 277"/>
        <xdr:cNvCxnSpPr/>
      </xdr:nvCxnSpPr>
      <xdr:spPr>
        <a:xfrm>
          <a:off x="10388600" y="5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16302</xdr:rowOff>
    </xdr:from>
    <xdr:to>
      <xdr:col>55</xdr:col>
      <xdr:colOff>0</xdr:colOff>
      <xdr:row>34</xdr:row>
      <xdr:rowOff>165875</xdr:rowOff>
    </xdr:to>
    <xdr:cxnSp macro="">
      <xdr:nvCxnSpPr>
        <xdr:cNvPr id="279" name="直線コネクタ 278"/>
        <xdr:cNvCxnSpPr/>
      </xdr:nvCxnSpPr>
      <xdr:spPr>
        <a:xfrm>
          <a:off x="9639300" y="5331252"/>
          <a:ext cx="838200" cy="66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74619</xdr:rowOff>
    </xdr:from>
    <xdr:ext cx="599010" cy="259045"/>
    <xdr:sp macro="" textlink="">
      <xdr:nvSpPr>
        <xdr:cNvPr id="280" name="補助費等平均値テキスト"/>
        <xdr:cNvSpPr txBox="1"/>
      </xdr:nvSpPr>
      <xdr:spPr>
        <a:xfrm>
          <a:off x="10528300" y="60753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96192</xdr:rowOff>
    </xdr:from>
    <xdr:to>
      <xdr:col>55</xdr:col>
      <xdr:colOff>50800</xdr:colOff>
      <xdr:row>36</xdr:row>
      <xdr:rowOff>26342</xdr:rowOff>
    </xdr:to>
    <xdr:sp macro="" textlink="">
      <xdr:nvSpPr>
        <xdr:cNvPr id="281" name="フローチャート: 判断 280"/>
        <xdr:cNvSpPr/>
      </xdr:nvSpPr>
      <xdr:spPr>
        <a:xfrm>
          <a:off x="10426700" y="60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16302</xdr:rowOff>
    </xdr:from>
    <xdr:to>
      <xdr:col>50</xdr:col>
      <xdr:colOff>114300</xdr:colOff>
      <xdr:row>32</xdr:row>
      <xdr:rowOff>108633</xdr:rowOff>
    </xdr:to>
    <xdr:cxnSp macro="">
      <xdr:nvCxnSpPr>
        <xdr:cNvPr id="282" name="直線コネクタ 281"/>
        <xdr:cNvCxnSpPr/>
      </xdr:nvCxnSpPr>
      <xdr:spPr>
        <a:xfrm flipV="1">
          <a:off x="8750300" y="5331252"/>
          <a:ext cx="889000" cy="2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70086</xdr:rowOff>
    </xdr:from>
    <xdr:to>
      <xdr:col>50</xdr:col>
      <xdr:colOff>165100</xdr:colOff>
      <xdr:row>35</xdr:row>
      <xdr:rowOff>236</xdr:rowOff>
    </xdr:to>
    <xdr:sp macro="" textlink="">
      <xdr:nvSpPr>
        <xdr:cNvPr id="283" name="フローチャート: 判断 282"/>
        <xdr:cNvSpPr/>
      </xdr:nvSpPr>
      <xdr:spPr>
        <a:xfrm>
          <a:off x="9588500" y="589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162813</xdr:rowOff>
    </xdr:from>
    <xdr:ext cx="599010" cy="259045"/>
    <xdr:sp macro="" textlink="">
      <xdr:nvSpPr>
        <xdr:cNvPr id="284" name="テキスト ボックス 283"/>
        <xdr:cNvSpPr txBox="1"/>
      </xdr:nvSpPr>
      <xdr:spPr>
        <a:xfrm>
          <a:off x="9327095" y="599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108633</xdr:rowOff>
    </xdr:from>
    <xdr:to>
      <xdr:col>45</xdr:col>
      <xdr:colOff>177800</xdr:colOff>
      <xdr:row>35</xdr:row>
      <xdr:rowOff>124109</xdr:rowOff>
    </xdr:to>
    <xdr:cxnSp macro="">
      <xdr:nvCxnSpPr>
        <xdr:cNvPr id="285" name="直線コネクタ 284"/>
        <xdr:cNvCxnSpPr/>
      </xdr:nvCxnSpPr>
      <xdr:spPr>
        <a:xfrm flipV="1">
          <a:off x="7861300" y="5595033"/>
          <a:ext cx="889000" cy="5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153137</xdr:rowOff>
    </xdr:from>
    <xdr:to>
      <xdr:col>46</xdr:col>
      <xdr:colOff>38100</xdr:colOff>
      <xdr:row>34</xdr:row>
      <xdr:rowOff>83287</xdr:rowOff>
    </xdr:to>
    <xdr:sp macro="" textlink="">
      <xdr:nvSpPr>
        <xdr:cNvPr id="286" name="フローチャート: 判断 285"/>
        <xdr:cNvSpPr/>
      </xdr:nvSpPr>
      <xdr:spPr>
        <a:xfrm>
          <a:off x="8699500" y="581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74414</xdr:rowOff>
    </xdr:from>
    <xdr:ext cx="599010" cy="259045"/>
    <xdr:sp macro="" textlink="">
      <xdr:nvSpPr>
        <xdr:cNvPr id="287" name="テキスト ボックス 286"/>
        <xdr:cNvSpPr txBox="1"/>
      </xdr:nvSpPr>
      <xdr:spPr>
        <a:xfrm>
          <a:off x="8450795" y="590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124109</xdr:rowOff>
    </xdr:from>
    <xdr:to>
      <xdr:col>41</xdr:col>
      <xdr:colOff>50800</xdr:colOff>
      <xdr:row>37</xdr:row>
      <xdr:rowOff>40648</xdr:rowOff>
    </xdr:to>
    <xdr:cxnSp macro="">
      <xdr:nvCxnSpPr>
        <xdr:cNvPr id="288" name="直線コネクタ 287"/>
        <xdr:cNvCxnSpPr/>
      </xdr:nvCxnSpPr>
      <xdr:spPr>
        <a:xfrm flipV="1">
          <a:off x="6972300" y="6124859"/>
          <a:ext cx="889000" cy="25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33167</xdr:rowOff>
    </xdr:from>
    <xdr:to>
      <xdr:col>41</xdr:col>
      <xdr:colOff>101600</xdr:colOff>
      <xdr:row>34</xdr:row>
      <xdr:rowOff>134767</xdr:rowOff>
    </xdr:to>
    <xdr:sp macro="" textlink="">
      <xdr:nvSpPr>
        <xdr:cNvPr id="289" name="フローチャート: 判断 288"/>
        <xdr:cNvSpPr/>
      </xdr:nvSpPr>
      <xdr:spPr>
        <a:xfrm>
          <a:off x="78105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151294</xdr:rowOff>
    </xdr:from>
    <xdr:ext cx="599010" cy="259045"/>
    <xdr:sp macro="" textlink="">
      <xdr:nvSpPr>
        <xdr:cNvPr id="290" name="テキスト ボックス 289"/>
        <xdr:cNvSpPr txBox="1"/>
      </xdr:nvSpPr>
      <xdr:spPr>
        <a:xfrm>
          <a:off x="7561795" y="563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88740</xdr:rowOff>
    </xdr:from>
    <xdr:to>
      <xdr:col>36</xdr:col>
      <xdr:colOff>165100</xdr:colOff>
      <xdr:row>37</xdr:row>
      <xdr:rowOff>18890</xdr:rowOff>
    </xdr:to>
    <xdr:sp macro="" textlink="">
      <xdr:nvSpPr>
        <xdr:cNvPr id="291" name="フローチャート: 判断 290"/>
        <xdr:cNvSpPr/>
      </xdr:nvSpPr>
      <xdr:spPr>
        <a:xfrm>
          <a:off x="6921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35417</xdr:rowOff>
    </xdr:from>
    <xdr:ext cx="534377" cy="259045"/>
    <xdr:sp macro="" textlink="">
      <xdr:nvSpPr>
        <xdr:cNvPr id="292" name="テキスト ボックス 291"/>
        <xdr:cNvSpPr txBox="1"/>
      </xdr:nvSpPr>
      <xdr:spPr>
        <a:xfrm>
          <a:off x="67051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115075</xdr:rowOff>
    </xdr:from>
    <xdr:to>
      <xdr:col>55</xdr:col>
      <xdr:colOff>50800</xdr:colOff>
      <xdr:row>35</xdr:row>
      <xdr:rowOff>45225</xdr:rowOff>
    </xdr:to>
    <xdr:sp macro="" textlink="">
      <xdr:nvSpPr>
        <xdr:cNvPr id="298" name="楕円 297"/>
        <xdr:cNvSpPr/>
      </xdr:nvSpPr>
      <xdr:spPr>
        <a:xfrm>
          <a:off x="10426700" y="59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36944</xdr:rowOff>
    </xdr:from>
    <xdr:ext cx="599010" cy="259045"/>
    <xdr:sp macro="" textlink="">
      <xdr:nvSpPr>
        <xdr:cNvPr id="299" name="補助費等該当値テキスト"/>
        <xdr:cNvSpPr txBox="1"/>
      </xdr:nvSpPr>
      <xdr:spPr>
        <a:xfrm>
          <a:off x="10528300" y="58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136952</xdr:rowOff>
    </xdr:from>
    <xdr:to>
      <xdr:col>50</xdr:col>
      <xdr:colOff>165100</xdr:colOff>
      <xdr:row>31</xdr:row>
      <xdr:rowOff>67102</xdr:rowOff>
    </xdr:to>
    <xdr:sp macro="" textlink="">
      <xdr:nvSpPr>
        <xdr:cNvPr id="300" name="楕円 299"/>
        <xdr:cNvSpPr/>
      </xdr:nvSpPr>
      <xdr:spPr>
        <a:xfrm>
          <a:off x="9588500" y="52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83629</xdr:rowOff>
    </xdr:from>
    <xdr:ext cx="599010" cy="259045"/>
    <xdr:sp macro="" textlink="">
      <xdr:nvSpPr>
        <xdr:cNvPr id="301" name="テキスト ボックス 300"/>
        <xdr:cNvSpPr txBox="1"/>
      </xdr:nvSpPr>
      <xdr:spPr>
        <a:xfrm>
          <a:off x="9327095" y="505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57833</xdr:rowOff>
    </xdr:from>
    <xdr:to>
      <xdr:col>46</xdr:col>
      <xdr:colOff>38100</xdr:colOff>
      <xdr:row>32</xdr:row>
      <xdr:rowOff>159433</xdr:rowOff>
    </xdr:to>
    <xdr:sp macro="" textlink="">
      <xdr:nvSpPr>
        <xdr:cNvPr id="302" name="楕円 301"/>
        <xdr:cNvSpPr/>
      </xdr:nvSpPr>
      <xdr:spPr>
        <a:xfrm>
          <a:off x="8699500" y="55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4510</xdr:rowOff>
    </xdr:from>
    <xdr:ext cx="599010" cy="259045"/>
    <xdr:sp macro="" textlink="">
      <xdr:nvSpPr>
        <xdr:cNvPr id="303" name="テキスト ボックス 302"/>
        <xdr:cNvSpPr txBox="1"/>
      </xdr:nvSpPr>
      <xdr:spPr>
        <a:xfrm>
          <a:off x="8450795" y="531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73309</xdr:rowOff>
    </xdr:from>
    <xdr:to>
      <xdr:col>41</xdr:col>
      <xdr:colOff>101600</xdr:colOff>
      <xdr:row>36</xdr:row>
      <xdr:rowOff>3459</xdr:rowOff>
    </xdr:to>
    <xdr:sp macro="" textlink="">
      <xdr:nvSpPr>
        <xdr:cNvPr id="304" name="楕円 303"/>
        <xdr:cNvSpPr/>
      </xdr:nvSpPr>
      <xdr:spPr>
        <a:xfrm>
          <a:off x="7810500" y="60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166036</xdr:rowOff>
    </xdr:from>
    <xdr:ext cx="599010" cy="259045"/>
    <xdr:sp macro="" textlink="">
      <xdr:nvSpPr>
        <xdr:cNvPr id="305" name="テキスト ボックス 304"/>
        <xdr:cNvSpPr txBox="1"/>
      </xdr:nvSpPr>
      <xdr:spPr>
        <a:xfrm>
          <a:off x="7561795" y="616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161298</xdr:rowOff>
    </xdr:from>
    <xdr:to>
      <xdr:col>36</xdr:col>
      <xdr:colOff>165100</xdr:colOff>
      <xdr:row>37</xdr:row>
      <xdr:rowOff>91448</xdr:rowOff>
    </xdr:to>
    <xdr:sp macro="" textlink="">
      <xdr:nvSpPr>
        <xdr:cNvPr id="306" name="楕円 305"/>
        <xdr:cNvSpPr/>
      </xdr:nvSpPr>
      <xdr:spPr>
        <a:xfrm>
          <a:off x="6921500" y="63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82575</xdr:rowOff>
    </xdr:from>
    <xdr:ext cx="534377" cy="259045"/>
    <xdr:sp macro="" textlink="">
      <xdr:nvSpPr>
        <xdr:cNvPr id="307" name="テキスト ボックス 306"/>
        <xdr:cNvSpPr txBox="1"/>
      </xdr:nvSpPr>
      <xdr:spPr>
        <a:xfrm>
          <a:off x="6705111" y="64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6" name="テキスト ボックス 31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8" name="テキスト ボックス 31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4" name="テキスト ボックス 32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32" name="直線コネクタ 331"/>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33" name="普通建設事業費最小値テキスト"/>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34" name="直線コネクタ 333"/>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35" name="普通建設事業費最大値テキスト"/>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36" name="直線コネクタ 335"/>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25220</xdr:rowOff>
    </xdr:from>
    <xdr:to>
      <xdr:col>55</xdr:col>
      <xdr:colOff>0</xdr:colOff>
      <xdr:row>55</xdr:row>
      <xdr:rowOff>126131</xdr:rowOff>
    </xdr:to>
    <xdr:cxnSp macro="">
      <xdr:nvCxnSpPr>
        <xdr:cNvPr id="337" name="直線コネクタ 336"/>
        <xdr:cNvCxnSpPr/>
      </xdr:nvCxnSpPr>
      <xdr:spPr>
        <a:xfrm flipV="1">
          <a:off x="9639300" y="9283520"/>
          <a:ext cx="838200" cy="27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17835</xdr:rowOff>
    </xdr:from>
    <xdr:ext cx="534377" cy="259045"/>
    <xdr:sp macro="" textlink="">
      <xdr:nvSpPr>
        <xdr:cNvPr id="338" name="普通建設事業費平均値テキスト"/>
        <xdr:cNvSpPr txBox="1"/>
      </xdr:nvSpPr>
      <xdr:spPr>
        <a:xfrm>
          <a:off x="10528300" y="9447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39" name="フローチャート: 判断 338"/>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126131</xdr:rowOff>
    </xdr:from>
    <xdr:to>
      <xdr:col>50</xdr:col>
      <xdr:colOff>114300</xdr:colOff>
      <xdr:row>56</xdr:row>
      <xdr:rowOff>132973</xdr:rowOff>
    </xdr:to>
    <xdr:cxnSp macro="">
      <xdr:nvCxnSpPr>
        <xdr:cNvPr id="340" name="直線コネクタ 339"/>
        <xdr:cNvCxnSpPr/>
      </xdr:nvCxnSpPr>
      <xdr:spPr>
        <a:xfrm flipV="1">
          <a:off x="8750300" y="9555881"/>
          <a:ext cx="889000" cy="17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41" name="フローチャート: 判断 340"/>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35715</xdr:rowOff>
    </xdr:from>
    <xdr:ext cx="534377" cy="259045"/>
    <xdr:sp macro="" textlink="">
      <xdr:nvSpPr>
        <xdr:cNvPr id="342" name="テキスト ボックス 341"/>
        <xdr:cNvSpPr txBox="1"/>
      </xdr:nvSpPr>
      <xdr:spPr>
        <a:xfrm>
          <a:off x="9359411" y="96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132973</xdr:rowOff>
    </xdr:from>
    <xdr:to>
      <xdr:col>45</xdr:col>
      <xdr:colOff>177800</xdr:colOff>
      <xdr:row>56</xdr:row>
      <xdr:rowOff>149317</xdr:rowOff>
    </xdr:to>
    <xdr:cxnSp macro="">
      <xdr:nvCxnSpPr>
        <xdr:cNvPr id="343" name="直線コネクタ 342"/>
        <xdr:cNvCxnSpPr/>
      </xdr:nvCxnSpPr>
      <xdr:spPr>
        <a:xfrm flipV="1">
          <a:off x="7861300" y="9734173"/>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68800</xdr:rowOff>
    </xdr:from>
    <xdr:to>
      <xdr:col>46</xdr:col>
      <xdr:colOff>38100</xdr:colOff>
      <xdr:row>53</xdr:row>
      <xdr:rowOff>170400</xdr:rowOff>
    </xdr:to>
    <xdr:sp macro="" textlink="">
      <xdr:nvSpPr>
        <xdr:cNvPr id="344" name="フローチャート: 判断 343"/>
        <xdr:cNvSpPr/>
      </xdr:nvSpPr>
      <xdr:spPr>
        <a:xfrm>
          <a:off x="8699500" y="91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15477</xdr:rowOff>
    </xdr:from>
    <xdr:ext cx="599010" cy="259045"/>
    <xdr:sp macro="" textlink="">
      <xdr:nvSpPr>
        <xdr:cNvPr id="345" name="テキスト ボックス 344"/>
        <xdr:cNvSpPr txBox="1"/>
      </xdr:nvSpPr>
      <xdr:spPr>
        <a:xfrm>
          <a:off x="8450795" y="893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24257</xdr:rowOff>
    </xdr:from>
    <xdr:to>
      <xdr:col>41</xdr:col>
      <xdr:colOff>50800</xdr:colOff>
      <xdr:row>56</xdr:row>
      <xdr:rowOff>149317</xdr:rowOff>
    </xdr:to>
    <xdr:cxnSp macro="">
      <xdr:nvCxnSpPr>
        <xdr:cNvPr id="346" name="直線コネクタ 345"/>
        <xdr:cNvCxnSpPr/>
      </xdr:nvCxnSpPr>
      <xdr:spPr>
        <a:xfrm>
          <a:off x="6972300" y="9454007"/>
          <a:ext cx="889000" cy="29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143421</xdr:rowOff>
    </xdr:from>
    <xdr:to>
      <xdr:col>41</xdr:col>
      <xdr:colOff>101600</xdr:colOff>
      <xdr:row>54</xdr:row>
      <xdr:rowOff>73571</xdr:rowOff>
    </xdr:to>
    <xdr:sp macro="" textlink="">
      <xdr:nvSpPr>
        <xdr:cNvPr id="347" name="フローチャート: 判断 346"/>
        <xdr:cNvSpPr/>
      </xdr:nvSpPr>
      <xdr:spPr>
        <a:xfrm>
          <a:off x="7810500" y="92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90098</xdr:rowOff>
    </xdr:from>
    <xdr:ext cx="534377" cy="259045"/>
    <xdr:sp macro="" textlink="">
      <xdr:nvSpPr>
        <xdr:cNvPr id="348" name="テキスト ボックス 347"/>
        <xdr:cNvSpPr txBox="1"/>
      </xdr:nvSpPr>
      <xdr:spPr>
        <a:xfrm>
          <a:off x="7594111" y="90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11911</xdr:rowOff>
    </xdr:from>
    <xdr:to>
      <xdr:col>36</xdr:col>
      <xdr:colOff>165100</xdr:colOff>
      <xdr:row>54</xdr:row>
      <xdr:rowOff>113511</xdr:rowOff>
    </xdr:to>
    <xdr:sp macro="" textlink="">
      <xdr:nvSpPr>
        <xdr:cNvPr id="349" name="フローチャート: 判断 348"/>
        <xdr:cNvSpPr/>
      </xdr:nvSpPr>
      <xdr:spPr>
        <a:xfrm>
          <a:off x="6921500" y="927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130038</xdr:rowOff>
    </xdr:from>
    <xdr:ext cx="534377" cy="259045"/>
    <xdr:sp macro="" textlink="">
      <xdr:nvSpPr>
        <xdr:cNvPr id="350" name="テキスト ボックス 349"/>
        <xdr:cNvSpPr txBox="1"/>
      </xdr:nvSpPr>
      <xdr:spPr>
        <a:xfrm>
          <a:off x="6705111" y="90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145870</xdr:rowOff>
    </xdr:from>
    <xdr:to>
      <xdr:col>55</xdr:col>
      <xdr:colOff>50800</xdr:colOff>
      <xdr:row>54</xdr:row>
      <xdr:rowOff>76020</xdr:rowOff>
    </xdr:to>
    <xdr:sp macro="" textlink="">
      <xdr:nvSpPr>
        <xdr:cNvPr id="356" name="楕円 355"/>
        <xdr:cNvSpPr/>
      </xdr:nvSpPr>
      <xdr:spPr>
        <a:xfrm>
          <a:off x="10426700" y="92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168747</xdr:rowOff>
    </xdr:from>
    <xdr:ext cx="534377" cy="259045"/>
    <xdr:sp macro="" textlink="">
      <xdr:nvSpPr>
        <xdr:cNvPr id="357" name="普通建設事業費該当値テキスト"/>
        <xdr:cNvSpPr txBox="1"/>
      </xdr:nvSpPr>
      <xdr:spPr>
        <a:xfrm>
          <a:off x="10528300" y="908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75331</xdr:rowOff>
    </xdr:from>
    <xdr:to>
      <xdr:col>50</xdr:col>
      <xdr:colOff>165100</xdr:colOff>
      <xdr:row>56</xdr:row>
      <xdr:rowOff>5481</xdr:rowOff>
    </xdr:to>
    <xdr:sp macro="" textlink="">
      <xdr:nvSpPr>
        <xdr:cNvPr id="358" name="楕円 357"/>
        <xdr:cNvSpPr/>
      </xdr:nvSpPr>
      <xdr:spPr>
        <a:xfrm>
          <a:off x="9588500" y="95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22008</xdr:rowOff>
    </xdr:from>
    <xdr:ext cx="534377" cy="259045"/>
    <xdr:sp macro="" textlink="">
      <xdr:nvSpPr>
        <xdr:cNvPr id="359" name="テキスト ボックス 358"/>
        <xdr:cNvSpPr txBox="1"/>
      </xdr:nvSpPr>
      <xdr:spPr>
        <a:xfrm>
          <a:off x="9359411" y="92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82173</xdr:rowOff>
    </xdr:from>
    <xdr:to>
      <xdr:col>46</xdr:col>
      <xdr:colOff>38100</xdr:colOff>
      <xdr:row>57</xdr:row>
      <xdr:rowOff>12323</xdr:rowOff>
    </xdr:to>
    <xdr:sp macro="" textlink="">
      <xdr:nvSpPr>
        <xdr:cNvPr id="360" name="楕円 359"/>
        <xdr:cNvSpPr/>
      </xdr:nvSpPr>
      <xdr:spPr>
        <a:xfrm>
          <a:off x="8699500" y="96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3450</xdr:rowOff>
    </xdr:from>
    <xdr:ext cx="534377" cy="259045"/>
    <xdr:sp macro="" textlink="">
      <xdr:nvSpPr>
        <xdr:cNvPr id="361" name="テキスト ボックス 360"/>
        <xdr:cNvSpPr txBox="1"/>
      </xdr:nvSpPr>
      <xdr:spPr>
        <a:xfrm>
          <a:off x="8483111" y="97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98517</xdr:rowOff>
    </xdr:from>
    <xdr:to>
      <xdr:col>41</xdr:col>
      <xdr:colOff>101600</xdr:colOff>
      <xdr:row>57</xdr:row>
      <xdr:rowOff>28667</xdr:rowOff>
    </xdr:to>
    <xdr:sp macro="" textlink="">
      <xdr:nvSpPr>
        <xdr:cNvPr id="362" name="楕円 361"/>
        <xdr:cNvSpPr/>
      </xdr:nvSpPr>
      <xdr:spPr>
        <a:xfrm>
          <a:off x="7810500" y="96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19794</xdr:rowOff>
    </xdr:from>
    <xdr:ext cx="534377" cy="259045"/>
    <xdr:sp macro="" textlink="">
      <xdr:nvSpPr>
        <xdr:cNvPr id="363" name="テキスト ボックス 362"/>
        <xdr:cNvSpPr txBox="1"/>
      </xdr:nvSpPr>
      <xdr:spPr>
        <a:xfrm>
          <a:off x="7594111" y="979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144907</xdr:rowOff>
    </xdr:from>
    <xdr:to>
      <xdr:col>36</xdr:col>
      <xdr:colOff>165100</xdr:colOff>
      <xdr:row>55</xdr:row>
      <xdr:rowOff>75057</xdr:rowOff>
    </xdr:to>
    <xdr:sp macro="" textlink="">
      <xdr:nvSpPr>
        <xdr:cNvPr id="364" name="楕円 363"/>
        <xdr:cNvSpPr/>
      </xdr:nvSpPr>
      <xdr:spPr>
        <a:xfrm>
          <a:off x="6921500" y="9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66184</xdr:rowOff>
    </xdr:from>
    <xdr:ext cx="534377" cy="259045"/>
    <xdr:sp macro="" textlink="">
      <xdr:nvSpPr>
        <xdr:cNvPr id="365" name="テキスト ボックス 364"/>
        <xdr:cNvSpPr txBox="1"/>
      </xdr:nvSpPr>
      <xdr:spPr>
        <a:xfrm>
          <a:off x="6705111" y="94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6" name="テキスト ボックス 375"/>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6" name="テキスト ボックス 38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2007</xdr:rowOff>
    </xdr:from>
    <xdr:to>
      <xdr:col>54</xdr:col>
      <xdr:colOff>189865</xdr:colOff>
      <xdr:row>78</xdr:row>
      <xdr:rowOff>108916</xdr:rowOff>
    </xdr:to>
    <xdr:cxnSp macro="">
      <xdr:nvCxnSpPr>
        <xdr:cNvPr id="388" name="直線コネクタ 387"/>
        <xdr:cNvCxnSpPr/>
      </xdr:nvCxnSpPr>
      <xdr:spPr>
        <a:xfrm flipV="1">
          <a:off x="10475595" y="12003507"/>
          <a:ext cx="1270" cy="147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112743</xdr:rowOff>
    </xdr:from>
    <xdr:ext cx="534377" cy="259045"/>
    <xdr:sp macro="" textlink="">
      <xdr:nvSpPr>
        <xdr:cNvPr id="389" name="普通建設事業費 （ うち新規整備　）最小値テキスト"/>
        <xdr:cNvSpPr txBox="1"/>
      </xdr:nvSpPr>
      <xdr:spPr>
        <a:xfrm>
          <a:off x="10528300"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108916</xdr:rowOff>
    </xdr:from>
    <xdr:to>
      <xdr:col>55</xdr:col>
      <xdr:colOff>88900</xdr:colOff>
      <xdr:row>78</xdr:row>
      <xdr:rowOff>108916</xdr:rowOff>
    </xdr:to>
    <xdr:cxnSp macro="">
      <xdr:nvCxnSpPr>
        <xdr:cNvPr id="390" name="直線コネクタ 389"/>
        <xdr:cNvCxnSpPr/>
      </xdr:nvCxnSpPr>
      <xdr:spPr>
        <a:xfrm>
          <a:off x="10388600" y="1348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120134</xdr:rowOff>
    </xdr:from>
    <xdr:ext cx="534377" cy="259045"/>
    <xdr:sp macro="" textlink="">
      <xdr:nvSpPr>
        <xdr:cNvPr id="391" name="普通建設事業費 （ うち新規整備　）最大値テキスト"/>
        <xdr:cNvSpPr txBox="1"/>
      </xdr:nvSpPr>
      <xdr:spPr>
        <a:xfrm>
          <a:off x="10528300" y="11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2007</xdr:rowOff>
    </xdr:from>
    <xdr:to>
      <xdr:col>55</xdr:col>
      <xdr:colOff>88900</xdr:colOff>
      <xdr:row>70</xdr:row>
      <xdr:rowOff>2007</xdr:rowOff>
    </xdr:to>
    <xdr:cxnSp macro="">
      <xdr:nvCxnSpPr>
        <xdr:cNvPr id="392" name="直線コネクタ 391"/>
        <xdr:cNvCxnSpPr/>
      </xdr:nvCxnSpPr>
      <xdr:spPr>
        <a:xfrm>
          <a:off x="10388600" y="1200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132652</xdr:rowOff>
    </xdr:from>
    <xdr:to>
      <xdr:col>55</xdr:col>
      <xdr:colOff>0</xdr:colOff>
      <xdr:row>75</xdr:row>
      <xdr:rowOff>59157</xdr:rowOff>
    </xdr:to>
    <xdr:cxnSp macro="">
      <xdr:nvCxnSpPr>
        <xdr:cNvPr id="393" name="直線コネクタ 392"/>
        <xdr:cNvCxnSpPr/>
      </xdr:nvCxnSpPr>
      <xdr:spPr>
        <a:xfrm flipV="1">
          <a:off x="9639300" y="12648502"/>
          <a:ext cx="838200" cy="26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123296</xdr:rowOff>
    </xdr:from>
    <xdr:ext cx="534377" cy="259045"/>
    <xdr:sp macro="" textlink="">
      <xdr:nvSpPr>
        <xdr:cNvPr id="394" name="普通建設事業費 （ うち新規整備　）平均値テキスト"/>
        <xdr:cNvSpPr txBox="1"/>
      </xdr:nvSpPr>
      <xdr:spPr>
        <a:xfrm>
          <a:off x="10528300" y="1263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144869</xdr:rowOff>
    </xdr:from>
    <xdr:to>
      <xdr:col>55</xdr:col>
      <xdr:colOff>50800</xdr:colOff>
      <xdr:row>74</xdr:row>
      <xdr:rowOff>75019</xdr:rowOff>
    </xdr:to>
    <xdr:sp macro="" textlink="">
      <xdr:nvSpPr>
        <xdr:cNvPr id="395" name="フローチャート: 判断 394"/>
        <xdr:cNvSpPr/>
      </xdr:nvSpPr>
      <xdr:spPr>
        <a:xfrm>
          <a:off x="104267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5931</xdr:rowOff>
    </xdr:from>
    <xdr:to>
      <xdr:col>50</xdr:col>
      <xdr:colOff>114300</xdr:colOff>
      <xdr:row>75</xdr:row>
      <xdr:rowOff>59157</xdr:rowOff>
    </xdr:to>
    <xdr:cxnSp macro="">
      <xdr:nvCxnSpPr>
        <xdr:cNvPr id="396" name="直線コネクタ 395"/>
        <xdr:cNvCxnSpPr/>
      </xdr:nvCxnSpPr>
      <xdr:spPr>
        <a:xfrm>
          <a:off x="8750300" y="12864681"/>
          <a:ext cx="889000" cy="5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130619</xdr:rowOff>
    </xdr:from>
    <xdr:to>
      <xdr:col>50</xdr:col>
      <xdr:colOff>165100</xdr:colOff>
      <xdr:row>75</xdr:row>
      <xdr:rowOff>60769</xdr:rowOff>
    </xdr:to>
    <xdr:sp macro="" textlink="">
      <xdr:nvSpPr>
        <xdr:cNvPr id="397" name="フローチャート: 判断 396"/>
        <xdr:cNvSpPr/>
      </xdr:nvSpPr>
      <xdr:spPr>
        <a:xfrm>
          <a:off x="9588500" y="1281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77296</xdr:rowOff>
    </xdr:from>
    <xdr:ext cx="534377" cy="259045"/>
    <xdr:sp macro="" textlink="">
      <xdr:nvSpPr>
        <xdr:cNvPr id="398" name="テキスト ボックス 397"/>
        <xdr:cNvSpPr txBox="1"/>
      </xdr:nvSpPr>
      <xdr:spPr>
        <a:xfrm>
          <a:off x="9359411" y="125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5550</xdr:rowOff>
    </xdr:from>
    <xdr:to>
      <xdr:col>45</xdr:col>
      <xdr:colOff>177800</xdr:colOff>
      <xdr:row>75</xdr:row>
      <xdr:rowOff>5931</xdr:rowOff>
    </xdr:to>
    <xdr:cxnSp macro="">
      <xdr:nvCxnSpPr>
        <xdr:cNvPr id="399" name="直線コネクタ 398"/>
        <xdr:cNvCxnSpPr/>
      </xdr:nvCxnSpPr>
      <xdr:spPr>
        <a:xfrm>
          <a:off x="7861300" y="12692850"/>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130543</xdr:rowOff>
    </xdr:from>
    <xdr:to>
      <xdr:col>46</xdr:col>
      <xdr:colOff>38100</xdr:colOff>
      <xdr:row>73</xdr:row>
      <xdr:rowOff>60693</xdr:rowOff>
    </xdr:to>
    <xdr:sp macro="" textlink="">
      <xdr:nvSpPr>
        <xdr:cNvPr id="400" name="フローチャート: 判断 399"/>
        <xdr:cNvSpPr/>
      </xdr:nvSpPr>
      <xdr:spPr>
        <a:xfrm>
          <a:off x="8699500" y="1247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77220</xdr:rowOff>
    </xdr:from>
    <xdr:ext cx="534377" cy="259045"/>
    <xdr:sp macro="" textlink="">
      <xdr:nvSpPr>
        <xdr:cNvPr id="401" name="テキスト ボックス 400"/>
        <xdr:cNvSpPr txBox="1"/>
      </xdr:nvSpPr>
      <xdr:spPr>
        <a:xfrm>
          <a:off x="8483111" y="1225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14656</xdr:rowOff>
    </xdr:from>
    <xdr:to>
      <xdr:col>41</xdr:col>
      <xdr:colOff>50800</xdr:colOff>
      <xdr:row>74</xdr:row>
      <xdr:rowOff>5550</xdr:rowOff>
    </xdr:to>
    <xdr:cxnSp macro="">
      <xdr:nvCxnSpPr>
        <xdr:cNvPr id="402" name="直線コネクタ 401"/>
        <xdr:cNvCxnSpPr/>
      </xdr:nvCxnSpPr>
      <xdr:spPr>
        <a:xfrm>
          <a:off x="6972300" y="12187606"/>
          <a:ext cx="889000" cy="50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113932</xdr:rowOff>
    </xdr:from>
    <xdr:to>
      <xdr:col>41</xdr:col>
      <xdr:colOff>101600</xdr:colOff>
      <xdr:row>73</xdr:row>
      <xdr:rowOff>44082</xdr:rowOff>
    </xdr:to>
    <xdr:sp macro="" textlink="">
      <xdr:nvSpPr>
        <xdr:cNvPr id="403" name="フローチャート: 判断 402"/>
        <xdr:cNvSpPr/>
      </xdr:nvSpPr>
      <xdr:spPr>
        <a:xfrm>
          <a:off x="7810500" y="1245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60609</xdr:rowOff>
    </xdr:from>
    <xdr:ext cx="534377" cy="259045"/>
    <xdr:sp macro="" textlink="">
      <xdr:nvSpPr>
        <xdr:cNvPr id="404" name="テキスト ボックス 403"/>
        <xdr:cNvSpPr txBox="1"/>
      </xdr:nvSpPr>
      <xdr:spPr>
        <a:xfrm>
          <a:off x="7594111" y="1223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101816</xdr:rowOff>
    </xdr:from>
    <xdr:to>
      <xdr:col>36</xdr:col>
      <xdr:colOff>165100</xdr:colOff>
      <xdr:row>72</xdr:row>
      <xdr:rowOff>31966</xdr:rowOff>
    </xdr:to>
    <xdr:sp macro="" textlink="">
      <xdr:nvSpPr>
        <xdr:cNvPr id="405" name="フローチャート: 判断 404"/>
        <xdr:cNvSpPr/>
      </xdr:nvSpPr>
      <xdr:spPr>
        <a:xfrm>
          <a:off x="6921500" y="122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23093</xdr:rowOff>
    </xdr:from>
    <xdr:ext cx="534377" cy="259045"/>
    <xdr:sp macro="" textlink="">
      <xdr:nvSpPr>
        <xdr:cNvPr id="406" name="テキスト ボックス 405"/>
        <xdr:cNvSpPr txBox="1"/>
      </xdr:nvSpPr>
      <xdr:spPr>
        <a:xfrm>
          <a:off x="6705111" y="1236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81852</xdr:rowOff>
    </xdr:from>
    <xdr:to>
      <xdr:col>55</xdr:col>
      <xdr:colOff>50800</xdr:colOff>
      <xdr:row>74</xdr:row>
      <xdr:rowOff>12002</xdr:rowOff>
    </xdr:to>
    <xdr:sp macro="" textlink="">
      <xdr:nvSpPr>
        <xdr:cNvPr id="412" name="楕円 411"/>
        <xdr:cNvSpPr/>
      </xdr:nvSpPr>
      <xdr:spPr>
        <a:xfrm>
          <a:off x="10426700" y="125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104729</xdr:rowOff>
    </xdr:from>
    <xdr:ext cx="534377" cy="259045"/>
    <xdr:sp macro="" textlink="">
      <xdr:nvSpPr>
        <xdr:cNvPr id="413" name="普通建設事業費 （ うち新規整備　）該当値テキスト"/>
        <xdr:cNvSpPr txBox="1"/>
      </xdr:nvSpPr>
      <xdr:spPr>
        <a:xfrm>
          <a:off x="10528300" y="124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8357</xdr:rowOff>
    </xdr:from>
    <xdr:to>
      <xdr:col>50</xdr:col>
      <xdr:colOff>165100</xdr:colOff>
      <xdr:row>75</xdr:row>
      <xdr:rowOff>109957</xdr:rowOff>
    </xdr:to>
    <xdr:sp macro="" textlink="">
      <xdr:nvSpPr>
        <xdr:cNvPr id="414" name="楕円 413"/>
        <xdr:cNvSpPr/>
      </xdr:nvSpPr>
      <xdr:spPr>
        <a:xfrm>
          <a:off x="9588500" y="128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101084</xdr:rowOff>
    </xdr:from>
    <xdr:ext cx="534377" cy="259045"/>
    <xdr:sp macro="" textlink="">
      <xdr:nvSpPr>
        <xdr:cNvPr id="415" name="テキスト ボックス 414"/>
        <xdr:cNvSpPr txBox="1"/>
      </xdr:nvSpPr>
      <xdr:spPr>
        <a:xfrm>
          <a:off x="9359411" y="129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126581</xdr:rowOff>
    </xdr:from>
    <xdr:to>
      <xdr:col>46</xdr:col>
      <xdr:colOff>38100</xdr:colOff>
      <xdr:row>75</xdr:row>
      <xdr:rowOff>56731</xdr:rowOff>
    </xdr:to>
    <xdr:sp macro="" textlink="">
      <xdr:nvSpPr>
        <xdr:cNvPr id="416" name="楕円 415"/>
        <xdr:cNvSpPr/>
      </xdr:nvSpPr>
      <xdr:spPr>
        <a:xfrm>
          <a:off x="8699500" y="128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47858</xdr:rowOff>
    </xdr:from>
    <xdr:ext cx="534377" cy="259045"/>
    <xdr:sp macro="" textlink="">
      <xdr:nvSpPr>
        <xdr:cNvPr id="417" name="テキスト ボックス 416"/>
        <xdr:cNvSpPr txBox="1"/>
      </xdr:nvSpPr>
      <xdr:spPr>
        <a:xfrm>
          <a:off x="8483111" y="1290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126200</xdr:rowOff>
    </xdr:from>
    <xdr:to>
      <xdr:col>41</xdr:col>
      <xdr:colOff>101600</xdr:colOff>
      <xdr:row>74</xdr:row>
      <xdr:rowOff>56350</xdr:rowOff>
    </xdr:to>
    <xdr:sp macro="" textlink="">
      <xdr:nvSpPr>
        <xdr:cNvPr id="418" name="楕円 417"/>
        <xdr:cNvSpPr/>
      </xdr:nvSpPr>
      <xdr:spPr>
        <a:xfrm>
          <a:off x="7810500" y="126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47477</xdr:rowOff>
    </xdr:from>
    <xdr:ext cx="534377" cy="259045"/>
    <xdr:sp macro="" textlink="">
      <xdr:nvSpPr>
        <xdr:cNvPr id="419" name="テキスト ボックス 418"/>
        <xdr:cNvSpPr txBox="1"/>
      </xdr:nvSpPr>
      <xdr:spPr>
        <a:xfrm>
          <a:off x="7594111" y="127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135306</xdr:rowOff>
    </xdr:from>
    <xdr:to>
      <xdr:col>36</xdr:col>
      <xdr:colOff>165100</xdr:colOff>
      <xdr:row>71</xdr:row>
      <xdr:rowOff>65456</xdr:rowOff>
    </xdr:to>
    <xdr:sp macro="" textlink="">
      <xdr:nvSpPr>
        <xdr:cNvPr id="420" name="楕円 419"/>
        <xdr:cNvSpPr/>
      </xdr:nvSpPr>
      <xdr:spPr>
        <a:xfrm>
          <a:off x="6921500" y="121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81983</xdr:rowOff>
    </xdr:from>
    <xdr:ext cx="534377" cy="259045"/>
    <xdr:sp macro="" textlink="">
      <xdr:nvSpPr>
        <xdr:cNvPr id="421" name="テキスト ボックス 420"/>
        <xdr:cNvSpPr txBox="1"/>
      </xdr:nvSpPr>
      <xdr:spPr>
        <a:xfrm>
          <a:off x="6705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0" name="テキスト ボックス 42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2" name="テキスト ボックス 43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0" name="テキスト ボックス 43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44" name="直線コネクタ 443"/>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45" name="普通建設事業費 （ うち更新整備　）最小値テキスト"/>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46" name="直線コネクタ 445"/>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47" name="普通建設事業費 （ うち更新整備　）最大値テキスト"/>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48" name="直線コネクタ 447"/>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87274</xdr:rowOff>
    </xdr:from>
    <xdr:to>
      <xdr:col>55</xdr:col>
      <xdr:colOff>0</xdr:colOff>
      <xdr:row>95</xdr:row>
      <xdr:rowOff>106287</xdr:rowOff>
    </xdr:to>
    <xdr:cxnSp macro="">
      <xdr:nvCxnSpPr>
        <xdr:cNvPr id="449" name="直線コネクタ 448"/>
        <xdr:cNvCxnSpPr/>
      </xdr:nvCxnSpPr>
      <xdr:spPr>
        <a:xfrm flipV="1">
          <a:off x="9639300" y="16203574"/>
          <a:ext cx="838200" cy="19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32275</xdr:rowOff>
    </xdr:from>
    <xdr:ext cx="534377" cy="259045"/>
    <xdr:sp macro="" textlink="">
      <xdr:nvSpPr>
        <xdr:cNvPr id="450" name="普通建設事業費 （ うち更新整備　）平均値テキスト"/>
        <xdr:cNvSpPr txBox="1"/>
      </xdr:nvSpPr>
      <xdr:spPr>
        <a:xfrm>
          <a:off x="10528300" y="1632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51" name="フローチャート: 判断 450"/>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106287</xdr:rowOff>
    </xdr:from>
    <xdr:to>
      <xdr:col>50</xdr:col>
      <xdr:colOff>114300</xdr:colOff>
      <xdr:row>97</xdr:row>
      <xdr:rowOff>123737</xdr:rowOff>
    </xdr:to>
    <xdr:cxnSp macro="">
      <xdr:nvCxnSpPr>
        <xdr:cNvPr id="452" name="直線コネクタ 451"/>
        <xdr:cNvCxnSpPr/>
      </xdr:nvCxnSpPr>
      <xdr:spPr>
        <a:xfrm flipV="1">
          <a:off x="8750300" y="16394037"/>
          <a:ext cx="889000" cy="3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53" name="フローチャート: 判断 452"/>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159262</xdr:rowOff>
    </xdr:from>
    <xdr:ext cx="534377" cy="259045"/>
    <xdr:sp macro="" textlink="">
      <xdr:nvSpPr>
        <xdr:cNvPr id="454" name="テキスト ボックス 453"/>
        <xdr:cNvSpPr txBox="1"/>
      </xdr:nvSpPr>
      <xdr:spPr>
        <a:xfrm>
          <a:off x="9359411" y="164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123737</xdr:rowOff>
    </xdr:from>
    <xdr:to>
      <xdr:col>45</xdr:col>
      <xdr:colOff>177800</xdr:colOff>
      <xdr:row>98</xdr:row>
      <xdr:rowOff>77254</xdr:rowOff>
    </xdr:to>
    <xdr:cxnSp macro="">
      <xdr:nvCxnSpPr>
        <xdr:cNvPr id="455" name="直線コネクタ 454"/>
        <xdr:cNvCxnSpPr/>
      </xdr:nvCxnSpPr>
      <xdr:spPr>
        <a:xfrm flipV="1">
          <a:off x="7861300" y="16754387"/>
          <a:ext cx="889000" cy="1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48019</xdr:rowOff>
    </xdr:from>
    <xdr:to>
      <xdr:col>46</xdr:col>
      <xdr:colOff>38100</xdr:colOff>
      <xdr:row>94</xdr:row>
      <xdr:rowOff>149619</xdr:rowOff>
    </xdr:to>
    <xdr:sp macro="" textlink="">
      <xdr:nvSpPr>
        <xdr:cNvPr id="456" name="フローチャート: 判断 455"/>
        <xdr:cNvSpPr/>
      </xdr:nvSpPr>
      <xdr:spPr>
        <a:xfrm>
          <a:off x="86995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166146</xdr:rowOff>
    </xdr:from>
    <xdr:ext cx="534377" cy="259045"/>
    <xdr:sp macro="" textlink="">
      <xdr:nvSpPr>
        <xdr:cNvPr id="457" name="テキスト ボックス 456"/>
        <xdr:cNvSpPr txBox="1"/>
      </xdr:nvSpPr>
      <xdr:spPr>
        <a:xfrm>
          <a:off x="8483111" y="159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36830</xdr:rowOff>
    </xdr:from>
    <xdr:to>
      <xdr:col>41</xdr:col>
      <xdr:colOff>50800</xdr:colOff>
      <xdr:row>98</xdr:row>
      <xdr:rowOff>77254</xdr:rowOff>
    </xdr:to>
    <xdr:cxnSp macro="">
      <xdr:nvCxnSpPr>
        <xdr:cNvPr id="458" name="直線コネクタ 457"/>
        <xdr:cNvCxnSpPr/>
      </xdr:nvCxnSpPr>
      <xdr:spPr>
        <a:xfrm>
          <a:off x="6972300" y="16838930"/>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39636</xdr:rowOff>
    </xdr:from>
    <xdr:to>
      <xdr:col>41</xdr:col>
      <xdr:colOff>101600</xdr:colOff>
      <xdr:row>95</xdr:row>
      <xdr:rowOff>141236</xdr:rowOff>
    </xdr:to>
    <xdr:sp macro="" textlink="">
      <xdr:nvSpPr>
        <xdr:cNvPr id="459" name="フローチャート: 判断 458"/>
        <xdr:cNvSpPr/>
      </xdr:nvSpPr>
      <xdr:spPr>
        <a:xfrm>
          <a:off x="7810500" y="163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157763</xdr:rowOff>
    </xdr:from>
    <xdr:ext cx="534377" cy="259045"/>
    <xdr:sp macro="" textlink="">
      <xdr:nvSpPr>
        <xdr:cNvPr id="460" name="テキスト ボックス 459"/>
        <xdr:cNvSpPr txBox="1"/>
      </xdr:nvSpPr>
      <xdr:spPr>
        <a:xfrm>
          <a:off x="7594111" y="161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45580</xdr:rowOff>
    </xdr:from>
    <xdr:to>
      <xdr:col>36</xdr:col>
      <xdr:colOff>165100</xdr:colOff>
      <xdr:row>96</xdr:row>
      <xdr:rowOff>147180</xdr:rowOff>
    </xdr:to>
    <xdr:sp macro="" textlink="">
      <xdr:nvSpPr>
        <xdr:cNvPr id="461" name="フローチャート: 判断 460"/>
        <xdr:cNvSpPr/>
      </xdr:nvSpPr>
      <xdr:spPr>
        <a:xfrm>
          <a:off x="6921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163707</xdr:rowOff>
    </xdr:from>
    <xdr:ext cx="534377" cy="259045"/>
    <xdr:sp macro="" textlink="">
      <xdr:nvSpPr>
        <xdr:cNvPr id="462" name="テキスト ボックス 461"/>
        <xdr:cNvSpPr txBox="1"/>
      </xdr:nvSpPr>
      <xdr:spPr>
        <a:xfrm>
          <a:off x="6705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36474</xdr:rowOff>
    </xdr:from>
    <xdr:to>
      <xdr:col>55</xdr:col>
      <xdr:colOff>50800</xdr:colOff>
      <xdr:row>94</xdr:row>
      <xdr:rowOff>138074</xdr:rowOff>
    </xdr:to>
    <xdr:sp macro="" textlink="">
      <xdr:nvSpPr>
        <xdr:cNvPr id="468" name="楕円 467"/>
        <xdr:cNvSpPr/>
      </xdr:nvSpPr>
      <xdr:spPr>
        <a:xfrm>
          <a:off x="10426700" y="161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59351</xdr:rowOff>
    </xdr:from>
    <xdr:ext cx="534377" cy="259045"/>
    <xdr:sp macro="" textlink="">
      <xdr:nvSpPr>
        <xdr:cNvPr id="469" name="普通建設事業費 （ うち更新整備　）該当値テキスト"/>
        <xdr:cNvSpPr txBox="1"/>
      </xdr:nvSpPr>
      <xdr:spPr>
        <a:xfrm>
          <a:off x="10528300" y="160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55487</xdr:rowOff>
    </xdr:from>
    <xdr:to>
      <xdr:col>50</xdr:col>
      <xdr:colOff>165100</xdr:colOff>
      <xdr:row>95</xdr:row>
      <xdr:rowOff>157087</xdr:rowOff>
    </xdr:to>
    <xdr:sp macro="" textlink="">
      <xdr:nvSpPr>
        <xdr:cNvPr id="470" name="楕円 469"/>
        <xdr:cNvSpPr/>
      </xdr:nvSpPr>
      <xdr:spPr>
        <a:xfrm>
          <a:off x="9588500" y="163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2164</xdr:rowOff>
    </xdr:from>
    <xdr:ext cx="534377" cy="259045"/>
    <xdr:sp macro="" textlink="">
      <xdr:nvSpPr>
        <xdr:cNvPr id="471" name="テキスト ボックス 470"/>
        <xdr:cNvSpPr txBox="1"/>
      </xdr:nvSpPr>
      <xdr:spPr>
        <a:xfrm>
          <a:off x="9359411" y="161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72937</xdr:rowOff>
    </xdr:from>
    <xdr:to>
      <xdr:col>46</xdr:col>
      <xdr:colOff>38100</xdr:colOff>
      <xdr:row>98</xdr:row>
      <xdr:rowOff>3087</xdr:rowOff>
    </xdr:to>
    <xdr:sp macro="" textlink="">
      <xdr:nvSpPr>
        <xdr:cNvPr id="472" name="楕円 471"/>
        <xdr:cNvSpPr/>
      </xdr:nvSpPr>
      <xdr:spPr>
        <a:xfrm>
          <a:off x="86995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165664</xdr:rowOff>
    </xdr:from>
    <xdr:ext cx="534377" cy="259045"/>
    <xdr:sp macro="" textlink="">
      <xdr:nvSpPr>
        <xdr:cNvPr id="473" name="テキスト ボックス 472"/>
        <xdr:cNvSpPr txBox="1"/>
      </xdr:nvSpPr>
      <xdr:spPr>
        <a:xfrm>
          <a:off x="8483111" y="167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26454</xdr:rowOff>
    </xdr:from>
    <xdr:to>
      <xdr:col>41</xdr:col>
      <xdr:colOff>101600</xdr:colOff>
      <xdr:row>98</xdr:row>
      <xdr:rowOff>128054</xdr:rowOff>
    </xdr:to>
    <xdr:sp macro="" textlink="">
      <xdr:nvSpPr>
        <xdr:cNvPr id="474" name="楕円 473"/>
        <xdr:cNvSpPr/>
      </xdr:nvSpPr>
      <xdr:spPr>
        <a:xfrm>
          <a:off x="7810500" y="168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119181</xdr:rowOff>
    </xdr:from>
    <xdr:ext cx="534377" cy="259045"/>
    <xdr:sp macro="" textlink="">
      <xdr:nvSpPr>
        <xdr:cNvPr id="475" name="テキスト ボックス 474"/>
        <xdr:cNvSpPr txBox="1"/>
      </xdr:nvSpPr>
      <xdr:spPr>
        <a:xfrm>
          <a:off x="7594111" y="1692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157480</xdr:rowOff>
    </xdr:from>
    <xdr:to>
      <xdr:col>36</xdr:col>
      <xdr:colOff>165100</xdr:colOff>
      <xdr:row>98</xdr:row>
      <xdr:rowOff>87630</xdr:rowOff>
    </xdr:to>
    <xdr:sp macro="" textlink="">
      <xdr:nvSpPr>
        <xdr:cNvPr id="476" name="楕円 475"/>
        <xdr:cNvSpPr/>
      </xdr:nvSpPr>
      <xdr:spPr>
        <a:xfrm>
          <a:off x="6921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78757</xdr:rowOff>
    </xdr:from>
    <xdr:ext cx="534377" cy="259045"/>
    <xdr:sp macro="" textlink="">
      <xdr:nvSpPr>
        <xdr:cNvPr id="477" name="テキスト ボックス 476"/>
        <xdr:cNvSpPr txBox="1"/>
      </xdr:nvSpPr>
      <xdr:spPr>
        <a:xfrm>
          <a:off x="6705111" y="168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497" name="直線コネクタ 496"/>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498" name="災害復旧事業費最小値テキスト"/>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499" name="直線コネクタ 498"/>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00" name="災害復旧事業費最大値テキスト"/>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01" name="直線コネクタ 500"/>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70183</xdr:rowOff>
    </xdr:from>
    <xdr:to>
      <xdr:col>85</xdr:col>
      <xdr:colOff>127000</xdr:colOff>
      <xdr:row>31</xdr:row>
      <xdr:rowOff>24623</xdr:rowOff>
    </xdr:to>
    <xdr:cxnSp macro="">
      <xdr:nvCxnSpPr>
        <xdr:cNvPr id="502" name="直線コネクタ 501"/>
        <xdr:cNvCxnSpPr/>
      </xdr:nvCxnSpPr>
      <xdr:spPr>
        <a:xfrm flipV="1">
          <a:off x="15481300" y="5213683"/>
          <a:ext cx="8382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136799</xdr:rowOff>
    </xdr:from>
    <xdr:ext cx="534377" cy="259045"/>
    <xdr:sp macro="" textlink="">
      <xdr:nvSpPr>
        <xdr:cNvPr id="503" name="災害復旧事業費平均値テキスト"/>
        <xdr:cNvSpPr txBox="1"/>
      </xdr:nvSpPr>
      <xdr:spPr>
        <a:xfrm>
          <a:off x="16370300" y="630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04" name="フローチャート: 判断 503"/>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24623</xdr:rowOff>
    </xdr:from>
    <xdr:to>
      <xdr:col>81</xdr:col>
      <xdr:colOff>50800</xdr:colOff>
      <xdr:row>35</xdr:row>
      <xdr:rowOff>80035</xdr:rowOff>
    </xdr:to>
    <xdr:cxnSp macro="">
      <xdr:nvCxnSpPr>
        <xdr:cNvPr id="505" name="直線コネクタ 504"/>
        <xdr:cNvCxnSpPr/>
      </xdr:nvCxnSpPr>
      <xdr:spPr>
        <a:xfrm flipV="1">
          <a:off x="14592300" y="5339573"/>
          <a:ext cx="889000" cy="7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06" name="フローチャート: 判断 505"/>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137027</xdr:rowOff>
    </xdr:from>
    <xdr:ext cx="469744" cy="259045"/>
    <xdr:sp macro="" textlink="">
      <xdr:nvSpPr>
        <xdr:cNvPr id="507" name="テキスト ボックス 506"/>
        <xdr:cNvSpPr txBox="1"/>
      </xdr:nvSpPr>
      <xdr:spPr>
        <a:xfrm>
          <a:off x="15233728" y="648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80035</xdr:rowOff>
    </xdr:from>
    <xdr:to>
      <xdr:col>76</xdr:col>
      <xdr:colOff>114300</xdr:colOff>
      <xdr:row>38</xdr:row>
      <xdr:rowOff>91397</xdr:rowOff>
    </xdr:to>
    <xdr:cxnSp macro="">
      <xdr:nvCxnSpPr>
        <xdr:cNvPr id="508" name="直線コネクタ 507"/>
        <xdr:cNvCxnSpPr/>
      </xdr:nvCxnSpPr>
      <xdr:spPr>
        <a:xfrm flipV="1">
          <a:off x="13703300" y="6080785"/>
          <a:ext cx="889000" cy="52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09" name="フローチャート: 判断 508"/>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130695</xdr:rowOff>
    </xdr:from>
    <xdr:ext cx="469744" cy="259045"/>
    <xdr:sp macro="" textlink="">
      <xdr:nvSpPr>
        <xdr:cNvPr id="510" name="テキスト ボックス 509"/>
        <xdr:cNvSpPr txBox="1"/>
      </xdr:nvSpPr>
      <xdr:spPr>
        <a:xfrm>
          <a:off x="14357428" y="64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81452</xdr:rowOff>
    </xdr:from>
    <xdr:to>
      <xdr:col>71</xdr:col>
      <xdr:colOff>177800</xdr:colOff>
      <xdr:row>38</xdr:row>
      <xdr:rowOff>91397</xdr:rowOff>
    </xdr:to>
    <xdr:cxnSp macro="">
      <xdr:nvCxnSpPr>
        <xdr:cNvPr id="511" name="直線コネクタ 510"/>
        <xdr:cNvCxnSpPr/>
      </xdr:nvCxnSpPr>
      <xdr:spPr>
        <a:xfrm>
          <a:off x="12814300" y="6596552"/>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2" name="フローチャート: 判断 511"/>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3" name="テキスト ボックス 512"/>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4" name="フローチャート: 判断 513"/>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15" name="テキスト ボックス 514"/>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19383</xdr:rowOff>
    </xdr:from>
    <xdr:to>
      <xdr:col>85</xdr:col>
      <xdr:colOff>177800</xdr:colOff>
      <xdr:row>30</xdr:row>
      <xdr:rowOff>120983</xdr:rowOff>
    </xdr:to>
    <xdr:sp macro="" textlink="">
      <xdr:nvSpPr>
        <xdr:cNvPr id="521" name="楕円 520"/>
        <xdr:cNvSpPr/>
      </xdr:nvSpPr>
      <xdr:spPr>
        <a:xfrm>
          <a:off x="16268700" y="51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143860</xdr:rowOff>
    </xdr:from>
    <xdr:ext cx="534377" cy="259045"/>
    <xdr:sp macro="" textlink="">
      <xdr:nvSpPr>
        <xdr:cNvPr id="522" name="災害復旧事業費該当値テキスト"/>
        <xdr:cNvSpPr txBox="1"/>
      </xdr:nvSpPr>
      <xdr:spPr>
        <a:xfrm>
          <a:off x="16370300" y="5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145273</xdr:rowOff>
    </xdr:from>
    <xdr:to>
      <xdr:col>81</xdr:col>
      <xdr:colOff>101600</xdr:colOff>
      <xdr:row>31</xdr:row>
      <xdr:rowOff>75423</xdr:rowOff>
    </xdr:to>
    <xdr:sp macro="" textlink="">
      <xdr:nvSpPr>
        <xdr:cNvPr id="523" name="楕円 522"/>
        <xdr:cNvSpPr/>
      </xdr:nvSpPr>
      <xdr:spPr>
        <a:xfrm>
          <a:off x="15430500" y="52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91950</xdr:rowOff>
    </xdr:from>
    <xdr:ext cx="534377" cy="259045"/>
    <xdr:sp macro="" textlink="">
      <xdr:nvSpPr>
        <xdr:cNvPr id="524" name="テキスト ボックス 523"/>
        <xdr:cNvSpPr txBox="1"/>
      </xdr:nvSpPr>
      <xdr:spPr>
        <a:xfrm>
          <a:off x="15201411" y="506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29235</xdr:rowOff>
    </xdr:from>
    <xdr:to>
      <xdr:col>76</xdr:col>
      <xdr:colOff>165100</xdr:colOff>
      <xdr:row>35</xdr:row>
      <xdr:rowOff>130835</xdr:rowOff>
    </xdr:to>
    <xdr:sp macro="" textlink="">
      <xdr:nvSpPr>
        <xdr:cNvPr id="525" name="楕円 524"/>
        <xdr:cNvSpPr/>
      </xdr:nvSpPr>
      <xdr:spPr>
        <a:xfrm>
          <a:off x="14541500" y="60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147362</xdr:rowOff>
    </xdr:from>
    <xdr:ext cx="534377" cy="259045"/>
    <xdr:sp macro="" textlink="">
      <xdr:nvSpPr>
        <xdr:cNvPr id="526" name="テキスト ボックス 525"/>
        <xdr:cNvSpPr txBox="1"/>
      </xdr:nvSpPr>
      <xdr:spPr>
        <a:xfrm>
          <a:off x="14325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40597</xdr:rowOff>
    </xdr:from>
    <xdr:to>
      <xdr:col>72</xdr:col>
      <xdr:colOff>38100</xdr:colOff>
      <xdr:row>38</xdr:row>
      <xdr:rowOff>142197</xdr:rowOff>
    </xdr:to>
    <xdr:sp macro="" textlink="">
      <xdr:nvSpPr>
        <xdr:cNvPr id="527" name="楕円 526"/>
        <xdr:cNvSpPr/>
      </xdr:nvSpPr>
      <xdr:spPr>
        <a:xfrm>
          <a:off x="13652500" y="6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133324</xdr:rowOff>
    </xdr:from>
    <xdr:ext cx="469744" cy="259045"/>
    <xdr:sp macro="" textlink="">
      <xdr:nvSpPr>
        <xdr:cNvPr id="528" name="テキスト ボックス 527"/>
        <xdr:cNvSpPr txBox="1"/>
      </xdr:nvSpPr>
      <xdr:spPr>
        <a:xfrm>
          <a:off x="13468428" y="664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30652</xdr:rowOff>
    </xdr:from>
    <xdr:to>
      <xdr:col>67</xdr:col>
      <xdr:colOff>101600</xdr:colOff>
      <xdr:row>38</xdr:row>
      <xdr:rowOff>132252</xdr:rowOff>
    </xdr:to>
    <xdr:sp macro="" textlink="">
      <xdr:nvSpPr>
        <xdr:cNvPr id="529" name="楕円 528"/>
        <xdr:cNvSpPr/>
      </xdr:nvSpPr>
      <xdr:spPr>
        <a:xfrm>
          <a:off x="12763500" y="65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123379</xdr:rowOff>
    </xdr:from>
    <xdr:ext cx="469744" cy="259045"/>
    <xdr:sp macro="" textlink="">
      <xdr:nvSpPr>
        <xdr:cNvPr id="530" name="テキスト ボックス 529"/>
        <xdr:cNvSpPr txBox="1"/>
      </xdr:nvSpPr>
      <xdr:spPr>
        <a:xfrm>
          <a:off x="12579428" y="663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8" name="テキスト ボックス 58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35649</xdr:rowOff>
    </xdr:from>
    <xdr:to>
      <xdr:col>85</xdr:col>
      <xdr:colOff>126364</xdr:colOff>
      <xdr:row>79</xdr:row>
      <xdr:rowOff>8331</xdr:rowOff>
    </xdr:to>
    <xdr:cxnSp macro="">
      <xdr:nvCxnSpPr>
        <xdr:cNvPr id="600" name="直線コネクタ 599"/>
        <xdr:cNvCxnSpPr/>
      </xdr:nvCxnSpPr>
      <xdr:spPr>
        <a:xfrm flipV="1">
          <a:off x="16317595" y="12208599"/>
          <a:ext cx="1269" cy="134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12158</xdr:rowOff>
    </xdr:from>
    <xdr:ext cx="534377" cy="259045"/>
    <xdr:sp macro="" textlink="">
      <xdr:nvSpPr>
        <xdr:cNvPr id="601" name="公債費最小値テキスト"/>
        <xdr:cNvSpPr txBox="1"/>
      </xdr:nvSpPr>
      <xdr:spPr>
        <a:xfrm>
          <a:off x="16370300" y="135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8331</xdr:rowOff>
    </xdr:from>
    <xdr:to>
      <xdr:col>86</xdr:col>
      <xdr:colOff>25400</xdr:colOff>
      <xdr:row>79</xdr:row>
      <xdr:rowOff>8331</xdr:rowOff>
    </xdr:to>
    <xdr:cxnSp macro="">
      <xdr:nvCxnSpPr>
        <xdr:cNvPr id="602" name="直線コネクタ 601"/>
        <xdr:cNvCxnSpPr/>
      </xdr:nvCxnSpPr>
      <xdr:spPr>
        <a:xfrm>
          <a:off x="16230600" y="1355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153776</xdr:rowOff>
    </xdr:from>
    <xdr:ext cx="534377" cy="259045"/>
    <xdr:sp macro="" textlink="">
      <xdr:nvSpPr>
        <xdr:cNvPr id="603" name="公債費最大値テキスト"/>
        <xdr:cNvSpPr txBox="1"/>
      </xdr:nvSpPr>
      <xdr:spPr>
        <a:xfrm>
          <a:off x="16370300" y="119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35649</xdr:rowOff>
    </xdr:from>
    <xdr:to>
      <xdr:col>86</xdr:col>
      <xdr:colOff>25400</xdr:colOff>
      <xdr:row>71</xdr:row>
      <xdr:rowOff>35649</xdr:rowOff>
    </xdr:to>
    <xdr:cxnSp macro="">
      <xdr:nvCxnSpPr>
        <xdr:cNvPr id="604" name="直線コネクタ 603"/>
        <xdr:cNvCxnSpPr/>
      </xdr:nvCxnSpPr>
      <xdr:spPr>
        <a:xfrm>
          <a:off x="16230600" y="122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85370</xdr:rowOff>
    </xdr:from>
    <xdr:to>
      <xdr:col>85</xdr:col>
      <xdr:colOff>127000</xdr:colOff>
      <xdr:row>78</xdr:row>
      <xdr:rowOff>140272</xdr:rowOff>
    </xdr:to>
    <xdr:cxnSp macro="">
      <xdr:nvCxnSpPr>
        <xdr:cNvPr id="605" name="直線コネクタ 604"/>
        <xdr:cNvCxnSpPr/>
      </xdr:nvCxnSpPr>
      <xdr:spPr>
        <a:xfrm>
          <a:off x="15481300" y="13458470"/>
          <a:ext cx="8382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30091</xdr:rowOff>
    </xdr:from>
    <xdr:ext cx="534377" cy="259045"/>
    <xdr:sp macro="" textlink="">
      <xdr:nvSpPr>
        <xdr:cNvPr id="606" name="公債費平均値テキスト"/>
        <xdr:cNvSpPr txBox="1"/>
      </xdr:nvSpPr>
      <xdr:spPr>
        <a:xfrm>
          <a:off x="16370300" y="1288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7214</xdr:rowOff>
    </xdr:from>
    <xdr:to>
      <xdr:col>85</xdr:col>
      <xdr:colOff>177800</xdr:colOff>
      <xdr:row>76</xdr:row>
      <xdr:rowOff>108814</xdr:rowOff>
    </xdr:to>
    <xdr:sp macro="" textlink="">
      <xdr:nvSpPr>
        <xdr:cNvPr id="607" name="フローチャート: 判断 606"/>
        <xdr:cNvSpPr/>
      </xdr:nvSpPr>
      <xdr:spPr>
        <a:xfrm>
          <a:off x="162687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123965</xdr:rowOff>
    </xdr:from>
    <xdr:to>
      <xdr:col>81</xdr:col>
      <xdr:colOff>50800</xdr:colOff>
      <xdr:row>78</xdr:row>
      <xdr:rowOff>85370</xdr:rowOff>
    </xdr:to>
    <xdr:cxnSp macro="">
      <xdr:nvCxnSpPr>
        <xdr:cNvPr id="608" name="直線コネクタ 607"/>
        <xdr:cNvCxnSpPr/>
      </xdr:nvCxnSpPr>
      <xdr:spPr>
        <a:xfrm>
          <a:off x="14592300" y="13325615"/>
          <a:ext cx="889000" cy="1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67755</xdr:rowOff>
    </xdr:from>
    <xdr:to>
      <xdr:col>81</xdr:col>
      <xdr:colOff>101600</xdr:colOff>
      <xdr:row>75</xdr:row>
      <xdr:rowOff>169354</xdr:rowOff>
    </xdr:to>
    <xdr:sp macro="" textlink="">
      <xdr:nvSpPr>
        <xdr:cNvPr id="609" name="フローチャート: 判断 608"/>
        <xdr:cNvSpPr/>
      </xdr:nvSpPr>
      <xdr:spPr>
        <a:xfrm>
          <a:off x="15430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14432</xdr:rowOff>
    </xdr:from>
    <xdr:ext cx="534377" cy="259045"/>
    <xdr:sp macro="" textlink="">
      <xdr:nvSpPr>
        <xdr:cNvPr id="610" name="テキスト ボックス 609"/>
        <xdr:cNvSpPr txBox="1"/>
      </xdr:nvSpPr>
      <xdr:spPr>
        <a:xfrm>
          <a:off x="15201411" y="127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72492</xdr:rowOff>
    </xdr:from>
    <xdr:to>
      <xdr:col>76</xdr:col>
      <xdr:colOff>114300</xdr:colOff>
      <xdr:row>77</xdr:row>
      <xdr:rowOff>123965</xdr:rowOff>
    </xdr:to>
    <xdr:cxnSp macro="">
      <xdr:nvCxnSpPr>
        <xdr:cNvPr id="611" name="直線コネクタ 610"/>
        <xdr:cNvCxnSpPr/>
      </xdr:nvCxnSpPr>
      <xdr:spPr>
        <a:xfrm>
          <a:off x="13703300" y="13274142"/>
          <a:ext cx="8890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65088</xdr:rowOff>
    </xdr:from>
    <xdr:to>
      <xdr:col>76</xdr:col>
      <xdr:colOff>165100</xdr:colOff>
      <xdr:row>74</xdr:row>
      <xdr:rowOff>166688</xdr:rowOff>
    </xdr:to>
    <xdr:sp macro="" textlink="">
      <xdr:nvSpPr>
        <xdr:cNvPr id="612" name="フローチャート: 判断 611"/>
        <xdr:cNvSpPr/>
      </xdr:nvSpPr>
      <xdr:spPr>
        <a:xfrm>
          <a:off x="14541500" y="127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11765</xdr:rowOff>
    </xdr:from>
    <xdr:ext cx="534377" cy="259045"/>
    <xdr:sp macro="" textlink="">
      <xdr:nvSpPr>
        <xdr:cNvPr id="613" name="テキスト ボックス 612"/>
        <xdr:cNvSpPr txBox="1"/>
      </xdr:nvSpPr>
      <xdr:spPr>
        <a:xfrm>
          <a:off x="14325111" y="1252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72492</xdr:rowOff>
    </xdr:from>
    <xdr:to>
      <xdr:col>71</xdr:col>
      <xdr:colOff>177800</xdr:colOff>
      <xdr:row>77</xdr:row>
      <xdr:rowOff>77406</xdr:rowOff>
    </xdr:to>
    <xdr:cxnSp macro="">
      <xdr:nvCxnSpPr>
        <xdr:cNvPr id="614" name="直線コネクタ 613"/>
        <xdr:cNvCxnSpPr/>
      </xdr:nvCxnSpPr>
      <xdr:spPr>
        <a:xfrm flipV="1">
          <a:off x="12814300" y="13274142"/>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76060</xdr:rowOff>
    </xdr:from>
    <xdr:to>
      <xdr:col>72</xdr:col>
      <xdr:colOff>38100</xdr:colOff>
      <xdr:row>73</xdr:row>
      <xdr:rowOff>6210</xdr:rowOff>
    </xdr:to>
    <xdr:sp macro="" textlink="">
      <xdr:nvSpPr>
        <xdr:cNvPr id="615" name="フローチャート: 判断 614"/>
        <xdr:cNvSpPr/>
      </xdr:nvSpPr>
      <xdr:spPr>
        <a:xfrm>
          <a:off x="13652500" y="124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22737</xdr:rowOff>
    </xdr:from>
    <xdr:ext cx="534377" cy="259045"/>
    <xdr:sp macro="" textlink="">
      <xdr:nvSpPr>
        <xdr:cNvPr id="616" name="テキスト ボックス 615"/>
        <xdr:cNvSpPr txBox="1"/>
      </xdr:nvSpPr>
      <xdr:spPr>
        <a:xfrm>
          <a:off x="13436111" y="121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35598</xdr:rowOff>
    </xdr:from>
    <xdr:to>
      <xdr:col>67</xdr:col>
      <xdr:colOff>101600</xdr:colOff>
      <xdr:row>74</xdr:row>
      <xdr:rowOff>137198</xdr:rowOff>
    </xdr:to>
    <xdr:sp macro="" textlink="">
      <xdr:nvSpPr>
        <xdr:cNvPr id="617" name="フローチャート: 判断 616"/>
        <xdr:cNvSpPr/>
      </xdr:nvSpPr>
      <xdr:spPr>
        <a:xfrm>
          <a:off x="12763500" y="1272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153725</xdr:rowOff>
    </xdr:from>
    <xdr:ext cx="534377" cy="259045"/>
    <xdr:sp macro="" textlink="">
      <xdr:nvSpPr>
        <xdr:cNvPr id="618" name="テキスト ボックス 617"/>
        <xdr:cNvSpPr txBox="1"/>
      </xdr:nvSpPr>
      <xdr:spPr>
        <a:xfrm>
          <a:off x="12547111" y="1249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89472</xdr:rowOff>
    </xdr:from>
    <xdr:to>
      <xdr:col>85</xdr:col>
      <xdr:colOff>177800</xdr:colOff>
      <xdr:row>79</xdr:row>
      <xdr:rowOff>19622</xdr:rowOff>
    </xdr:to>
    <xdr:sp macro="" textlink="">
      <xdr:nvSpPr>
        <xdr:cNvPr id="624" name="楕円 623"/>
        <xdr:cNvSpPr/>
      </xdr:nvSpPr>
      <xdr:spPr>
        <a:xfrm>
          <a:off x="16268700" y="134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4399</xdr:rowOff>
    </xdr:from>
    <xdr:ext cx="534377" cy="259045"/>
    <xdr:sp macro="" textlink="">
      <xdr:nvSpPr>
        <xdr:cNvPr id="625" name="公債費該当値テキスト"/>
        <xdr:cNvSpPr txBox="1"/>
      </xdr:nvSpPr>
      <xdr:spPr>
        <a:xfrm>
          <a:off x="16370300" y="133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34570</xdr:rowOff>
    </xdr:from>
    <xdr:to>
      <xdr:col>81</xdr:col>
      <xdr:colOff>101600</xdr:colOff>
      <xdr:row>78</xdr:row>
      <xdr:rowOff>136170</xdr:rowOff>
    </xdr:to>
    <xdr:sp macro="" textlink="">
      <xdr:nvSpPr>
        <xdr:cNvPr id="626" name="楕円 625"/>
        <xdr:cNvSpPr/>
      </xdr:nvSpPr>
      <xdr:spPr>
        <a:xfrm>
          <a:off x="15430500" y="134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127297</xdr:rowOff>
    </xdr:from>
    <xdr:ext cx="534377" cy="259045"/>
    <xdr:sp macro="" textlink="">
      <xdr:nvSpPr>
        <xdr:cNvPr id="627" name="テキスト ボックス 626"/>
        <xdr:cNvSpPr txBox="1"/>
      </xdr:nvSpPr>
      <xdr:spPr>
        <a:xfrm>
          <a:off x="15201411" y="135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73165</xdr:rowOff>
    </xdr:from>
    <xdr:to>
      <xdr:col>76</xdr:col>
      <xdr:colOff>165100</xdr:colOff>
      <xdr:row>78</xdr:row>
      <xdr:rowOff>3315</xdr:rowOff>
    </xdr:to>
    <xdr:sp macro="" textlink="">
      <xdr:nvSpPr>
        <xdr:cNvPr id="628" name="楕円 627"/>
        <xdr:cNvSpPr/>
      </xdr:nvSpPr>
      <xdr:spPr>
        <a:xfrm>
          <a:off x="14541500" y="132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165892</xdr:rowOff>
    </xdr:from>
    <xdr:ext cx="534377" cy="259045"/>
    <xdr:sp macro="" textlink="">
      <xdr:nvSpPr>
        <xdr:cNvPr id="629" name="テキスト ボックス 628"/>
        <xdr:cNvSpPr txBox="1"/>
      </xdr:nvSpPr>
      <xdr:spPr>
        <a:xfrm>
          <a:off x="14325111" y="1336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21692</xdr:rowOff>
    </xdr:from>
    <xdr:to>
      <xdr:col>72</xdr:col>
      <xdr:colOff>38100</xdr:colOff>
      <xdr:row>77</xdr:row>
      <xdr:rowOff>123292</xdr:rowOff>
    </xdr:to>
    <xdr:sp macro="" textlink="">
      <xdr:nvSpPr>
        <xdr:cNvPr id="630" name="楕円 629"/>
        <xdr:cNvSpPr/>
      </xdr:nvSpPr>
      <xdr:spPr>
        <a:xfrm>
          <a:off x="13652500" y="132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114419</xdr:rowOff>
    </xdr:from>
    <xdr:ext cx="534377" cy="259045"/>
    <xdr:sp macro="" textlink="">
      <xdr:nvSpPr>
        <xdr:cNvPr id="631" name="テキスト ボックス 630"/>
        <xdr:cNvSpPr txBox="1"/>
      </xdr:nvSpPr>
      <xdr:spPr>
        <a:xfrm>
          <a:off x="13436111" y="133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26606</xdr:rowOff>
    </xdr:from>
    <xdr:to>
      <xdr:col>67</xdr:col>
      <xdr:colOff>101600</xdr:colOff>
      <xdr:row>77</xdr:row>
      <xdr:rowOff>128206</xdr:rowOff>
    </xdr:to>
    <xdr:sp macro="" textlink="">
      <xdr:nvSpPr>
        <xdr:cNvPr id="632" name="楕円 631"/>
        <xdr:cNvSpPr/>
      </xdr:nvSpPr>
      <xdr:spPr>
        <a:xfrm>
          <a:off x="127635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119333</xdr:rowOff>
    </xdr:from>
    <xdr:ext cx="534377" cy="259045"/>
    <xdr:sp macro="" textlink="">
      <xdr:nvSpPr>
        <xdr:cNvPr id="633" name="テキスト ボックス 632"/>
        <xdr:cNvSpPr txBox="1"/>
      </xdr:nvSpPr>
      <xdr:spPr>
        <a:xfrm>
          <a:off x="12547111" y="133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5" name="正方形/長方形 63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6" name="正方形/長方形 63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7" name="正方形/長方形 63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8" name="正方形/長方形 63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2" name="直線コネクタ 64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43" name="テキスト ボックス 64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4" name="直線コネクタ 64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5" name="テキスト ボックス 64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6" name="直線コネクタ 64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7" name="テキスト ボックス 64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48" name="直線コネクタ 64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49" name="テキスト ボックス 64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0" name="直線コネクタ 64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1" name="テキスト ボックス 65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2" name="直線コネクタ 65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3" name="テキスト ボックス 65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114129</xdr:rowOff>
    </xdr:from>
    <xdr:to>
      <xdr:col>85</xdr:col>
      <xdr:colOff>126364</xdr:colOff>
      <xdr:row>99</xdr:row>
      <xdr:rowOff>42839</xdr:rowOff>
    </xdr:to>
    <xdr:cxnSp macro="">
      <xdr:nvCxnSpPr>
        <xdr:cNvPr id="657" name="直線コネクタ 656"/>
        <xdr:cNvCxnSpPr/>
      </xdr:nvCxnSpPr>
      <xdr:spPr>
        <a:xfrm flipV="1">
          <a:off x="16317595" y="16744779"/>
          <a:ext cx="1269" cy="27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46666</xdr:rowOff>
    </xdr:from>
    <xdr:ext cx="469744" cy="259045"/>
    <xdr:sp macro="" textlink="">
      <xdr:nvSpPr>
        <xdr:cNvPr id="658" name="積立金最小値テキスト"/>
        <xdr:cNvSpPr txBox="1"/>
      </xdr:nvSpPr>
      <xdr:spPr>
        <a:xfrm>
          <a:off x="16370300" y="170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42839</xdr:rowOff>
    </xdr:from>
    <xdr:to>
      <xdr:col>86</xdr:col>
      <xdr:colOff>25400</xdr:colOff>
      <xdr:row>99</xdr:row>
      <xdr:rowOff>42839</xdr:rowOff>
    </xdr:to>
    <xdr:cxnSp macro="">
      <xdr:nvCxnSpPr>
        <xdr:cNvPr id="659" name="直線コネクタ 658"/>
        <xdr:cNvCxnSpPr/>
      </xdr:nvCxnSpPr>
      <xdr:spPr>
        <a:xfrm>
          <a:off x="16230600" y="170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60806</xdr:rowOff>
    </xdr:from>
    <xdr:ext cx="534377" cy="259045"/>
    <xdr:sp macro="" textlink="">
      <xdr:nvSpPr>
        <xdr:cNvPr id="660" name="積立金最大値テキスト"/>
        <xdr:cNvSpPr txBox="1"/>
      </xdr:nvSpPr>
      <xdr:spPr>
        <a:xfrm>
          <a:off x="16370300" y="165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114129</xdr:rowOff>
    </xdr:from>
    <xdr:to>
      <xdr:col>86</xdr:col>
      <xdr:colOff>25400</xdr:colOff>
      <xdr:row>97</xdr:row>
      <xdr:rowOff>114129</xdr:rowOff>
    </xdr:to>
    <xdr:cxnSp macro="">
      <xdr:nvCxnSpPr>
        <xdr:cNvPr id="661" name="直線コネクタ 660"/>
        <xdr:cNvCxnSpPr/>
      </xdr:nvCxnSpPr>
      <xdr:spPr>
        <a:xfrm>
          <a:off x="16230600" y="1674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76868</xdr:rowOff>
    </xdr:from>
    <xdr:to>
      <xdr:col>85</xdr:col>
      <xdr:colOff>127000</xdr:colOff>
      <xdr:row>98</xdr:row>
      <xdr:rowOff>35621</xdr:rowOff>
    </xdr:to>
    <xdr:cxnSp macro="">
      <xdr:nvCxnSpPr>
        <xdr:cNvPr id="662" name="直線コネクタ 661"/>
        <xdr:cNvCxnSpPr/>
      </xdr:nvCxnSpPr>
      <xdr:spPr>
        <a:xfrm>
          <a:off x="15481300" y="16707518"/>
          <a:ext cx="838200" cy="1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26749</xdr:rowOff>
    </xdr:from>
    <xdr:ext cx="469744" cy="259045"/>
    <xdr:sp macro="" textlink="">
      <xdr:nvSpPr>
        <xdr:cNvPr id="663" name="積立金平均値テキスト"/>
        <xdr:cNvSpPr txBox="1"/>
      </xdr:nvSpPr>
      <xdr:spPr>
        <a:xfrm>
          <a:off x="16370300" y="16828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27276</xdr:rowOff>
    </xdr:from>
    <xdr:to>
      <xdr:col>85</xdr:col>
      <xdr:colOff>177800</xdr:colOff>
      <xdr:row>98</xdr:row>
      <xdr:rowOff>128876</xdr:rowOff>
    </xdr:to>
    <xdr:sp macro="" textlink="">
      <xdr:nvSpPr>
        <xdr:cNvPr id="664" name="フローチャート: 判断 663"/>
        <xdr:cNvSpPr/>
      </xdr:nvSpPr>
      <xdr:spPr>
        <a:xfrm>
          <a:off x="16268700" y="16829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64229</xdr:rowOff>
    </xdr:from>
    <xdr:to>
      <xdr:col>81</xdr:col>
      <xdr:colOff>50800</xdr:colOff>
      <xdr:row>97</xdr:row>
      <xdr:rowOff>76868</xdr:rowOff>
    </xdr:to>
    <xdr:cxnSp macro="">
      <xdr:nvCxnSpPr>
        <xdr:cNvPr id="665" name="直線コネクタ 664"/>
        <xdr:cNvCxnSpPr/>
      </xdr:nvCxnSpPr>
      <xdr:spPr>
        <a:xfrm>
          <a:off x="14592300" y="15494729"/>
          <a:ext cx="889000" cy="12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143503</xdr:rowOff>
    </xdr:from>
    <xdr:to>
      <xdr:col>81</xdr:col>
      <xdr:colOff>101600</xdr:colOff>
      <xdr:row>98</xdr:row>
      <xdr:rowOff>73653</xdr:rowOff>
    </xdr:to>
    <xdr:sp macro="" textlink="">
      <xdr:nvSpPr>
        <xdr:cNvPr id="666" name="フローチャート: 判断 665"/>
        <xdr:cNvSpPr/>
      </xdr:nvSpPr>
      <xdr:spPr>
        <a:xfrm>
          <a:off x="15430500" y="1677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64780</xdr:rowOff>
    </xdr:from>
    <xdr:ext cx="469744" cy="259045"/>
    <xdr:sp macro="" textlink="">
      <xdr:nvSpPr>
        <xdr:cNvPr id="667" name="テキスト ボックス 666"/>
        <xdr:cNvSpPr txBox="1"/>
      </xdr:nvSpPr>
      <xdr:spPr>
        <a:xfrm>
          <a:off x="15233728" y="1686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64229</xdr:rowOff>
    </xdr:from>
    <xdr:to>
      <xdr:col>76</xdr:col>
      <xdr:colOff>114300</xdr:colOff>
      <xdr:row>98</xdr:row>
      <xdr:rowOff>21448</xdr:rowOff>
    </xdr:to>
    <xdr:cxnSp macro="">
      <xdr:nvCxnSpPr>
        <xdr:cNvPr id="668" name="直線コネクタ 667"/>
        <xdr:cNvCxnSpPr/>
      </xdr:nvCxnSpPr>
      <xdr:spPr>
        <a:xfrm flipV="1">
          <a:off x="13703300" y="15494729"/>
          <a:ext cx="889000" cy="132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72213</xdr:rowOff>
    </xdr:from>
    <xdr:to>
      <xdr:col>76</xdr:col>
      <xdr:colOff>165100</xdr:colOff>
      <xdr:row>97</xdr:row>
      <xdr:rowOff>2363</xdr:rowOff>
    </xdr:to>
    <xdr:sp macro="" textlink="">
      <xdr:nvSpPr>
        <xdr:cNvPr id="669" name="フローチャート: 判断 668"/>
        <xdr:cNvSpPr/>
      </xdr:nvSpPr>
      <xdr:spPr>
        <a:xfrm>
          <a:off x="14541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164940</xdr:rowOff>
    </xdr:from>
    <xdr:ext cx="534377" cy="259045"/>
    <xdr:sp macro="" textlink="">
      <xdr:nvSpPr>
        <xdr:cNvPr id="670" name="テキスト ボックス 669"/>
        <xdr:cNvSpPr txBox="1"/>
      </xdr:nvSpPr>
      <xdr:spPr>
        <a:xfrm>
          <a:off x="14325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154395</xdr:rowOff>
    </xdr:from>
    <xdr:to>
      <xdr:col>71</xdr:col>
      <xdr:colOff>177800</xdr:colOff>
      <xdr:row>98</xdr:row>
      <xdr:rowOff>21448</xdr:rowOff>
    </xdr:to>
    <xdr:cxnSp macro="">
      <xdr:nvCxnSpPr>
        <xdr:cNvPr id="671" name="直線コネクタ 670"/>
        <xdr:cNvCxnSpPr/>
      </xdr:nvCxnSpPr>
      <xdr:spPr>
        <a:xfrm>
          <a:off x="12814300" y="16785045"/>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3142</xdr:rowOff>
    </xdr:from>
    <xdr:to>
      <xdr:col>72</xdr:col>
      <xdr:colOff>38100</xdr:colOff>
      <xdr:row>97</xdr:row>
      <xdr:rowOff>104742</xdr:rowOff>
    </xdr:to>
    <xdr:sp macro="" textlink="">
      <xdr:nvSpPr>
        <xdr:cNvPr id="672" name="フローチャート: 判断 671"/>
        <xdr:cNvSpPr/>
      </xdr:nvSpPr>
      <xdr:spPr>
        <a:xfrm>
          <a:off x="13652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121269</xdr:rowOff>
    </xdr:from>
    <xdr:ext cx="534377" cy="259045"/>
    <xdr:sp macro="" textlink="">
      <xdr:nvSpPr>
        <xdr:cNvPr id="673" name="テキスト ボックス 672"/>
        <xdr:cNvSpPr txBox="1"/>
      </xdr:nvSpPr>
      <xdr:spPr>
        <a:xfrm>
          <a:off x="13436111" y="1640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78809</xdr:rowOff>
    </xdr:from>
    <xdr:to>
      <xdr:col>67</xdr:col>
      <xdr:colOff>101600</xdr:colOff>
      <xdr:row>98</xdr:row>
      <xdr:rowOff>8959</xdr:rowOff>
    </xdr:to>
    <xdr:sp macro="" textlink="">
      <xdr:nvSpPr>
        <xdr:cNvPr id="674" name="フローチャート: 判断 673"/>
        <xdr:cNvSpPr/>
      </xdr:nvSpPr>
      <xdr:spPr>
        <a:xfrm>
          <a:off x="12763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25486</xdr:rowOff>
    </xdr:from>
    <xdr:ext cx="469744" cy="259045"/>
    <xdr:sp macro="" textlink="">
      <xdr:nvSpPr>
        <xdr:cNvPr id="675" name="テキスト ボックス 674"/>
        <xdr:cNvSpPr txBox="1"/>
      </xdr:nvSpPr>
      <xdr:spPr>
        <a:xfrm>
          <a:off x="12579428" y="164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156271</xdr:rowOff>
    </xdr:from>
    <xdr:to>
      <xdr:col>85</xdr:col>
      <xdr:colOff>177800</xdr:colOff>
      <xdr:row>98</xdr:row>
      <xdr:rowOff>86421</xdr:rowOff>
    </xdr:to>
    <xdr:sp macro="" textlink="">
      <xdr:nvSpPr>
        <xdr:cNvPr id="681" name="楕円 680"/>
        <xdr:cNvSpPr/>
      </xdr:nvSpPr>
      <xdr:spPr>
        <a:xfrm>
          <a:off x="16268700" y="167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71198</xdr:rowOff>
    </xdr:from>
    <xdr:ext cx="469744" cy="259045"/>
    <xdr:sp macro="" textlink="">
      <xdr:nvSpPr>
        <xdr:cNvPr id="682" name="積立金該当値テキスト"/>
        <xdr:cNvSpPr txBox="1"/>
      </xdr:nvSpPr>
      <xdr:spPr>
        <a:xfrm>
          <a:off x="16370300" y="1670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26068</xdr:rowOff>
    </xdr:from>
    <xdr:to>
      <xdr:col>81</xdr:col>
      <xdr:colOff>101600</xdr:colOff>
      <xdr:row>97</xdr:row>
      <xdr:rowOff>127668</xdr:rowOff>
    </xdr:to>
    <xdr:sp macro="" textlink="">
      <xdr:nvSpPr>
        <xdr:cNvPr id="683" name="楕円 682"/>
        <xdr:cNvSpPr/>
      </xdr:nvSpPr>
      <xdr:spPr>
        <a:xfrm>
          <a:off x="15430500" y="166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144195</xdr:rowOff>
    </xdr:from>
    <xdr:ext cx="534377" cy="259045"/>
    <xdr:sp macro="" textlink="">
      <xdr:nvSpPr>
        <xdr:cNvPr id="684" name="テキスト ボックス 683"/>
        <xdr:cNvSpPr txBox="1"/>
      </xdr:nvSpPr>
      <xdr:spPr>
        <a:xfrm>
          <a:off x="15201411" y="164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13429</xdr:rowOff>
    </xdr:from>
    <xdr:to>
      <xdr:col>76</xdr:col>
      <xdr:colOff>165100</xdr:colOff>
      <xdr:row>90</xdr:row>
      <xdr:rowOff>115029</xdr:rowOff>
    </xdr:to>
    <xdr:sp macro="" textlink="">
      <xdr:nvSpPr>
        <xdr:cNvPr id="685" name="楕円 684"/>
        <xdr:cNvSpPr/>
      </xdr:nvSpPr>
      <xdr:spPr>
        <a:xfrm>
          <a:off x="14541500" y="154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131556</xdr:rowOff>
    </xdr:from>
    <xdr:ext cx="534377" cy="259045"/>
    <xdr:sp macro="" textlink="">
      <xdr:nvSpPr>
        <xdr:cNvPr id="686" name="テキスト ボックス 685"/>
        <xdr:cNvSpPr txBox="1"/>
      </xdr:nvSpPr>
      <xdr:spPr>
        <a:xfrm>
          <a:off x="14325111" y="152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142098</xdr:rowOff>
    </xdr:from>
    <xdr:to>
      <xdr:col>72</xdr:col>
      <xdr:colOff>38100</xdr:colOff>
      <xdr:row>98</xdr:row>
      <xdr:rowOff>72248</xdr:rowOff>
    </xdr:to>
    <xdr:sp macro="" textlink="">
      <xdr:nvSpPr>
        <xdr:cNvPr id="687" name="楕円 686"/>
        <xdr:cNvSpPr/>
      </xdr:nvSpPr>
      <xdr:spPr>
        <a:xfrm>
          <a:off x="13652500" y="167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63375</xdr:rowOff>
    </xdr:from>
    <xdr:ext cx="469744" cy="259045"/>
    <xdr:sp macro="" textlink="">
      <xdr:nvSpPr>
        <xdr:cNvPr id="688" name="テキスト ボックス 687"/>
        <xdr:cNvSpPr txBox="1"/>
      </xdr:nvSpPr>
      <xdr:spPr>
        <a:xfrm>
          <a:off x="13468428" y="168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103595</xdr:rowOff>
    </xdr:from>
    <xdr:to>
      <xdr:col>67</xdr:col>
      <xdr:colOff>101600</xdr:colOff>
      <xdr:row>98</xdr:row>
      <xdr:rowOff>33745</xdr:rowOff>
    </xdr:to>
    <xdr:sp macro="" textlink="">
      <xdr:nvSpPr>
        <xdr:cNvPr id="689" name="楕円 688"/>
        <xdr:cNvSpPr/>
      </xdr:nvSpPr>
      <xdr:spPr>
        <a:xfrm>
          <a:off x="12763500" y="167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24872</xdr:rowOff>
    </xdr:from>
    <xdr:ext cx="469744" cy="259045"/>
    <xdr:sp macro="" textlink="">
      <xdr:nvSpPr>
        <xdr:cNvPr id="690" name="テキスト ボックス 689"/>
        <xdr:cNvSpPr txBox="1"/>
      </xdr:nvSpPr>
      <xdr:spPr>
        <a:xfrm>
          <a:off x="12579428" y="168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2" name="テキスト ボックス 70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38659</xdr:rowOff>
    </xdr:from>
    <xdr:to>
      <xdr:col>116</xdr:col>
      <xdr:colOff>62864</xdr:colOff>
      <xdr:row>38</xdr:row>
      <xdr:rowOff>139700</xdr:rowOff>
    </xdr:to>
    <xdr:cxnSp macro="">
      <xdr:nvCxnSpPr>
        <xdr:cNvPr id="710" name="直線コネクタ 709"/>
        <xdr:cNvCxnSpPr/>
      </xdr:nvCxnSpPr>
      <xdr:spPr>
        <a:xfrm flipV="1">
          <a:off x="22159595" y="5353609"/>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156786</xdr:rowOff>
    </xdr:from>
    <xdr:ext cx="469744" cy="259045"/>
    <xdr:sp macro="" textlink="">
      <xdr:nvSpPr>
        <xdr:cNvPr id="713" name="投資及び出資金最大値テキスト"/>
        <xdr:cNvSpPr txBox="1"/>
      </xdr:nvSpPr>
      <xdr:spPr>
        <a:xfrm>
          <a:off x="22212300" y="5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38659</xdr:rowOff>
    </xdr:from>
    <xdr:to>
      <xdr:col>116</xdr:col>
      <xdr:colOff>152400</xdr:colOff>
      <xdr:row>31</xdr:row>
      <xdr:rowOff>38659</xdr:rowOff>
    </xdr:to>
    <xdr:cxnSp macro="">
      <xdr:nvCxnSpPr>
        <xdr:cNvPr id="714" name="直線コネクタ 713"/>
        <xdr:cNvCxnSpPr/>
      </xdr:nvCxnSpPr>
      <xdr:spPr>
        <a:xfrm>
          <a:off x="22072600" y="535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28601</xdr:rowOff>
    </xdr:from>
    <xdr:to>
      <xdr:col>116</xdr:col>
      <xdr:colOff>63500</xdr:colOff>
      <xdr:row>38</xdr:row>
      <xdr:rowOff>135586</xdr:rowOff>
    </xdr:to>
    <xdr:cxnSp macro="">
      <xdr:nvCxnSpPr>
        <xdr:cNvPr id="715" name="直線コネクタ 714"/>
        <xdr:cNvCxnSpPr/>
      </xdr:nvCxnSpPr>
      <xdr:spPr>
        <a:xfrm flipV="1">
          <a:off x="21323300" y="6543701"/>
          <a:ext cx="8382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61942</xdr:rowOff>
    </xdr:from>
    <xdr:ext cx="378565" cy="259045"/>
    <xdr:sp macro="" textlink="">
      <xdr:nvSpPr>
        <xdr:cNvPr id="716" name="投資及び出資金平均値テキスト"/>
        <xdr:cNvSpPr txBox="1"/>
      </xdr:nvSpPr>
      <xdr:spPr>
        <a:xfrm>
          <a:off x="22212300" y="62341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39065</xdr:rowOff>
    </xdr:from>
    <xdr:to>
      <xdr:col>116</xdr:col>
      <xdr:colOff>114300</xdr:colOff>
      <xdr:row>37</xdr:row>
      <xdr:rowOff>140665</xdr:rowOff>
    </xdr:to>
    <xdr:sp macro="" textlink="">
      <xdr:nvSpPr>
        <xdr:cNvPr id="717" name="フローチャート: 判断 716"/>
        <xdr:cNvSpPr/>
      </xdr:nvSpPr>
      <xdr:spPr>
        <a:xfrm>
          <a:off x="221107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126441</xdr:rowOff>
    </xdr:from>
    <xdr:to>
      <xdr:col>111</xdr:col>
      <xdr:colOff>177800</xdr:colOff>
      <xdr:row>38</xdr:row>
      <xdr:rowOff>135586</xdr:rowOff>
    </xdr:to>
    <xdr:cxnSp macro="">
      <xdr:nvCxnSpPr>
        <xdr:cNvPr id="718" name="直線コネクタ 717"/>
        <xdr:cNvCxnSpPr/>
      </xdr:nvCxnSpPr>
      <xdr:spPr>
        <a:xfrm>
          <a:off x="20434300" y="6641541"/>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98044</xdr:rowOff>
    </xdr:from>
    <xdr:to>
      <xdr:col>112</xdr:col>
      <xdr:colOff>38100</xdr:colOff>
      <xdr:row>38</xdr:row>
      <xdr:rowOff>28194</xdr:rowOff>
    </xdr:to>
    <xdr:sp macro="" textlink="">
      <xdr:nvSpPr>
        <xdr:cNvPr id="719" name="フローチャート: 判断 718"/>
        <xdr:cNvSpPr/>
      </xdr:nvSpPr>
      <xdr:spPr>
        <a:xfrm>
          <a:off x="21272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44721</xdr:rowOff>
    </xdr:from>
    <xdr:ext cx="378565" cy="259045"/>
    <xdr:sp macro="" textlink="">
      <xdr:nvSpPr>
        <xdr:cNvPr id="720" name="テキスト ボックス 719"/>
        <xdr:cNvSpPr txBox="1"/>
      </xdr:nvSpPr>
      <xdr:spPr>
        <a:xfrm>
          <a:off x="211213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126441</xdr:rowOff>
    </xdr:from>
    <xdr:to>
      <xdr:col>107</xdr:col>
      <xdr:colOff>50800</xdr:colOff>
      <xdr:row>38</xdr:row>
      <xdr:rowOff>126898</xdr:rowOff>
    </xdr:to>
    <xdr:cxnSp macro="">
      <xdr:nvCxnSpPr>
        <xdr:cNvPr id="721" name="直線コネクタ 720"/>
        <xdr:cNvCxnSpPr/>
      </xdr:nvCxnSpPr>
      <xdr:spPr>
        <a:xfrm flipV="1">
          <a:off x="19545300" y="66415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22606</xdr:rowOff>
    </xdr:from>
    <xdr:to>
      <xdr:col>107</xdr:col>
      <xdr:colOff>101600</xdr:colOff>
      <xdr:row>38</xdr:row>
      <xdr:rowOff>124206</xdr:rowOff>
    </xdr:to>
    <xdr:sp macro="" textlink="">
      <xdr:nvSpPr>
        <xdr:cNvPr id="722" name="フローチャート: 判断 721"/>
        <xdr:cNvSpPr/>
      </xdr:nvSpPr>
      <xdr:spPr>
        <a:xfrm>
          <a:off x="2038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140733</xdr:rowOff>
    </xdr:from>
    <xdr:ext cx="378565" cy="259045"/>
    <xdr:sp macro="" textlink="">
      <xdr:nvSpPr>
        <xdr:cNvPr id="723" name="テキスト ボックス 722"/>
        <xdr:cNvSpPr txBox="1"/>
      </xdr:nvSpPr>
      <xdr:spPr>
        <a:xfrm>
          <a:off x="20245017" y="63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125526</xdr:rowOff>
    </xdr:from>
    <xdr:to>
      <xdr:col>102</xdr:col>
      <xdr:colOff>114300</xdr:colOff>
      <xdr:row>38</xdr:row>
      <xdr:rowOff>126898</xdr:rowOff>
    </xdr:to>
    <xdr:cxnSp macro="">
      <xdr:nvCxnSpPr>
        <xdr:cNvPr id="724" name="直線コネクタ 723"/>
        <xdr:cNvCxnSpPr/>
      </xdr:nvCxnSpPr>
      <xdr:spPr>
        <a:xfrm>
          <a:off x="18656300" y="664062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15748</xdr:rowOff>
    </xdr:from>
    <xdr:to>
      <xdr:col>102</xdr:col>
      <xdr:colOff>165100</xdr:colOff>
      <xdr:row>38</xdr:row>
      <xdr:rowOff>117348</xdr:rowOff>
    </xdr:to>
    <xdr:sp macro="" textlink="">
      <xdr:nvSpPr>
        <xdr:cNvPr id="725" name="フローチャート: 判断 724"/>
        <xdr:cNvSpPr/>
      </xdr:nvSpPr>
      <xdr:spPr>
        <a:xfrm>
          <a:off x="19494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133875</xdr:rowOff>
    </xdr:from>
    <xdr:ext cx="378565" cy="259045"/>
    <xdr:sp macro="" textlink="">
      <xdr:nvSpPr>
        <xdr:cNvPr id="726" name="テキスト ボックス 725"/>
        <xdr:cNvSpPr txBox="1"/>
      </xdr:nvSpPr>
      <xdr:spPr>
        <a:xfrm>
          <a:off x="19356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1575</xdr:rowOff>
    </xdr:from>
    <xdr:to>
      <xdr:col>98</xdr:col>
      <xdr:colOff>38100</xdr:colOff>
      <xdr:row>38</xdr:row>
      <xdr:rowOff>103175</xdr:rowOff>
    </xdr:to>
    <xdr:sp macro="" textlink="">
      <xdr:nvSpPr>
        <xdr:cNvPr id="727" name="フローチャート: 判断 726"/>
        <xdr:cNvSpPr/>
      </xdr:nvSpPr>
      <xdr:spPr>
        <a:xfrm>
          <a:off x="18605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119702</xdr:rowOff>
    </xdr:from>
    <xdr:ext cx="378565" cy="259045"/>
    <xdr:sp macro="" textlink="">
      <xdr:nvSpPr>
        <xdr:cNvPr id="728" name="テキスト ボックス 727"/>
        <xdr:cNvSpPr txBox="1"/>
      </xdr:nvSpPr>
      <xdr:spPr>
        <a:xfrm>
          <a:off x="184670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149251</xdr:rowOff>
    </xdr:from>
    <xdr:to>
      <xdr:col>116</xdr:col>
      <xdr:colOff>114300</xdr:colOff>
      <xdr:row>38</xdr:row>
      <xdr:rowOff>79401</xdr:rowOff>
    </xdr:to>
    <xdr:sp macro="" textlink="">
      <xdr:nvSpPr>
        <xdr:cNvPr id="734" name="楕円 733"/>
        <xdr:cNvSpPr/>
      </xdr:nvSpPr>
      <xdr:spPr>
        <a:xfrm>
          <a:off x="221107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64178</xdr:rowOff>
    </xdr:from>
    <xdr:ext cx="378565" cy="259045"/>
    <xdr:sp macro="" textlink="">
      <xdr:nvSpPr>
        <xdr:cNvPr id="735" name="投資及び出資金該当値テキスト"/>
        <xdr:cNvSpPr txBox="1"/>
      </xdr:nvSpPr>
      <xdr:spPr>
        <a:xfrm>
          <a:off x="22212300" y="640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84786</xdr:rowOff>
    </xdr:from>
    <xdr:to>
      <xdr:col>112</xdr:col>
      <xdr:colOff>38100</xdr:colOff>
      <xdr:row>39</xdr:row>
      <xdr:rowOff>14936</xdr:rowOff>
    </xdr:to>
    <xdr:sp macro="" textlink="">
      <xdr:nvSpPr>
        <xdr:cNvPr id="736" name="楕円 735"/>
        <xdr:cNvSpPr/>
      </xdr:nvSpPr>
      <xdr:spPr>
        <a:xfrm>
          <a:off x="21272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6063</xdr:rowOff>
    </xdr:from>
    <xdr:ext cx="249299" cy="259045"/>
    <xdr:sp macro="" textlink="">
      <xdr:nvSpPr>
        <xdr:cNvPr id="737" name="テキスト ボックス 736"/>
        <xdr:cNvSpPr txBox="1"/>
      </xdr:nvSpPr>
      <xdr:spPr>
        <a:xfrm>
          <a:off x="21185950"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75641</xdr:rowOff>
    </xdr:from>
    <xdr:to>
      <xdr:col>107</xdr:col>
      <xdr:colOff>101600</xdr:colOff>
      <xdr:row>39</xdr:row>
      <xdr:rowOff>5791</xdr:rowOff>
    </xdr:to>
    <xdr:sp macro="" textlink="">
      <xdr:nvSpPr>
        <xdr:cNvPr id="738" name="楕円 737"/>
        <xdr:cNvSpPr/>
      </xdr:nvSpPr>
      <xdr:spPr>
        <a:xfrm>
          <a:off x="20383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168368</xdr:rowOff>
    </xdr:from>
    <xdr:ext cx="313932" cy="259045"/>
    <xdr:sp macro="" textlink="">
      <xdr:nvSpPr>
        <xdr:cNvPr id="739" name="テキスト ボックス 738"/>
        <xdr:cNvSpPr txBox="1"/>
      </xdr:nvSpPr>
      <xdr:spPr>
        <a:xfrm>
          <a:off x="20277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76098</xdr:rowOff>
    </xdr:from>
    <xdr:to>
      <xdr:col>102</xdr:col>
      <xdr:colOff>165100</xdr:colOff>
      <xdr:row>39</xdr:row>
      <xdr:rowOff>6248</xdr:rowOff>
    </xdr:to>
    <xdr:sp macro="" textlink="">
      <xdr:nvSpPr>
        <xdr:cNvPr id="740" name="楕円 739"/>
        <xdr:cNvSpPr/>
      </xdr:nvSpPr>
      <xdr:spPr>
        <a:xfrm>
          <a:off x="19494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168825</xdr:rowOff>
    </xdr:from>
    <xdr:ext cx="313932" cy="259045"/>
    <xdr:sp macro="" textlink="">
      <xdr:nvSpPr>
        <xdr:cNvPr id="741" name="テキスト ボックス 740"/>
        <xdr:cNvSpPr txBox="1"/>
      </xdr:nvSpPr>
      <xdr:spPr>
        <a:xfrm>
          <a:off x="19388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74726</xdr:rowOff>
    </xdr:from>
    <xdr:to>
      <xdr:col>98</xdr:col>
      <xdr:colOff>38100</xdr:colOff>
      <xdr:row>39</xdr:row>
      <xdr:rowOff>4876</xdr:rowOff>
    </xdr:to>
    <xdr:sp macro="" textlink="">
      <xdr:nvSpPr>
        <xdr:cNvPr id="742" name="楕円 741"/>
        <xdr:cNvSpPr/>
      </xdr:nvSpPr>
      <xdr:spPr>
        <a:xfrm>
          <a:off x="18605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167453</xdr:rowOff>
    </xdr:from>
    <xdr:ext cx="313932" cy="259045"/>
    <xdr:sp macro="" textlink="">
      <xdr:nvSpPr>
        <xdr:cNvPr id="743" name="テキスト ボックス 742"/>
        <xdr:cNvSpPr txBox="1"/>
      </xdr:nvSpPr>
      <xdr:spPr>
        <a:xfrm>
          <a:off x="18499333" y="6682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8157</xdr:rowOff>
    </xdr:from>
    <xdr:to>
      <xdr:col>116</xdr:col>
      <xdr:colOff>62864</xdr:colOff>
      <xdr:row>58</xdr:row>
      <xdr:rowOff>78174</xdr:rowOff>
    </xdr:to>
    <xdr:cxnSp macro="">
      <xdr:nvCxnSpPr>
        <xdr:cNvPr id="767" name="直線コネクタ 766"/>
        <xdr:cNvCxnSpPr/>
      </xdr:nvCxnSpPr>
      <xdr:spPr>
        <a:xfrm flipV="1">
          <a:off x="22159595" y="8752107"/>
          <a:ext cx="1269" cy="127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82001</xdr:rowOff>
    </xdr:from>
    <xdr:ext cx="469744" cy="259045"/>
    <xdr:sp macro="" textlink="">
      <xdr:nvSpPr>
        <xdr:cNvPr id="768" name="貸付金最小値テキスト"/>
        <xdr:cNvSpPr txBox="1"/>
      </xdr:nvSpPr>
      <xdr:spPr>
        <a:xfrm>
          <a:off x="22212300" y="10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78174</xdr:rowOff>
    </xdr:from>
    <xdr:to>
      <xdr:col>116</xdr:col>
      <xdr:colOff>152400</xdr:colOff>
      <xdr:row>58</xdr:row>
      <xdr:rowOff>78174</xdr:rowOff>
    </xdr:to>
    <xdr:cxnSp macro="">
      <xdr:nvCxnSpPr>
        <xdr:cNvPr id="769" name="直線コネクタ 768"/>
        <xdr:cNvCxnSpPr/>
      </xdr:nvCxnSpPr>
      <xdr:spPr>
        <a:xfrm>
          <a:off x="22072600" y="1002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126284</xdr:rowOff>
    </xdr:from>
    <xdr:ext cx="534377" cy="259045"/>
    <xdr:sp macro="" textlink="">
      <xdr:nvSpPr>
        <xdr:cNvPr id="770" name="貸付金最大値テキスト"/>
        <xdr:cNvSpPr txBox="1"/>
      </xdr:nvSpPr>
      <xdr:spPr>
        <a:xfrm>
          <a:off x="22212300" y="85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8157</xdr:rowOff>
    </xdr:from>
    <xdr:to>
      <xdr:col>116</xdr:col>
      <xdr:colOff>152400</xdr:colOff>
      <xdr:row>51</xdr:row>
      <xdr:rowOff>8157</xdr:rowOff>
    </xdr:to>
    <xdr:cxnSp macro="">
      <xdr:nvCxnSpPr>
        <xdr:cNvPr id="771" name="直線コネクタ 770"/>
        <xdr:cNvCxnSpPr/>
      </xdr:nvCxnSpPr>
      <xdr:spPr>
        <a:xfrm>
          <a:off x="22072600" y="87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21383</xdr:rowOff>
    </xdr:from>
    <xdr:to>
      <xdr:col>116</xdr:col>
      <xdr:colOff>63500</xdr:colOff>
      <xdr:row>54</xdr:row>
      <xdr:rowOff>101524</xdr:rowOff>
    </xdr:to>
    <xdr:cxnSp macro="">
      <xdr:nvCxnSpPr>
        <xdr:cNvPr id="772" name="直線コネクタ 771"/>
        <xdr:cNvCxnSpPr/>
      </xdr:nvCxnSpPr>
      <xdr:spPr>
        <a:xfrm>
          <a:off x="21323300" y="8765333"/>
          <a:ext cx="838200" cy="59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59069</xdr:rowOff>
    </xdr:from>
    <xdr:ext cx="534377" cy="259045"/>
    <xdr:sp macro="" textlink="">
      <xdr:nvSpPr>
        <xdr:cNvPr id="773" name="貸付金平均値テキスト"/>
        <xdr:cNvSpPr txBox="1"/>
      </xdr:nvSpPr>
      <xdr:spPr>
        <a:xfrm>
          <a:off x="22212300" y="914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36192</xdr:rowOff>
    </xdr:from>
    <xdr:to>
      <xdr:col>116</xdr:col>
      <xdr:colOff>114300</xdr:colOff>
      <xdr:row>54</xdr:row>
      <xdr:rowOff>137792</xdr:rowOff>
    </xdr:to>
    <xdr:sp macro="" textlink="">
      <xdr:nvSpPr>
        <xdr:cNvPr id="774" name="フローチャート: 判断 773"/>
        <xdr:cNvSpPr/>
      </xdr:nvSpPr>
      <xdr:spPr>
        <a:xfrm>
          <a:off x="221107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54106</xdr:rowOff>
    </xdr:from>
    <xdr:to>
      <xdr:col>111</xdr:col>
      <xdr:colOff>177800</xdr:colOff>
      <xdr:row>51</xdr:row>
      <xdr:rowOff>21383</xdr:rowOff>
    </xdr:to>
    <xdr:cxnSp macro="">
      <xdr:nvCxnSpPr>
        <xdr:cNvPr id="775" name="直線コネクタ 774"/>
        <xdr:cNvCxnSpPr/>
      </xdr:nvCxnSpPr>
      <xdr:spPr>
        <a:xfrm>
          <a:off x="20434300" y="8626606"/>
          <a:ext cx="889000" cy="13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61174</xdr:rowOff>
    </xdr:from>
    <xdr:to>
      <xdr:col>112</xdr:col>
      <xdr:colOff>38100</xdr:colOff>
      <xdr:row>53</xdr:row>
      <xdr:rowOff>162774</xdr:rowOff>
    </xdr:to>
    <xdr:sp macro="" textlink="">
      <xdr:nvSpPr>
        <xdr:cNvPr id="776" name="フローチャート: 判断 775"/>
        <xdr:cNvSpPr/>
      </xdr:nvSpPr>
      <xdr:spPr>
        <a:xfrm>
          <a:off x="21272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153901</xdr:rowOff>
    </xdr:from>
    <xdr:ext cx="534377" cy="259045"/>
    <xdr:sp macro="" textlink="">
      <xdr:nvSpPr>
        <xdr:cNvPr id="777" name="テキスト ボックス 776"/>
        <xdr:cNvSpPr txBox="1"/>
      </xdr:nvSpPr>
      <xdr:spPr>
        <a:xfrm>
          <a:off x="210434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54106</xdr:rowOff>
    </xdr:from>
    <xdr:to>
      <xdr:col>107</xdr:col>
      <xdr:colOff>50800</xdr:colOff>
      <xdr:row>57</xdr:row>
      <xdr:rowOff>30527</xdr:rowOff>
    </xdr:to>
    <xdr:cxnSp macro="">
      <xdr:nvCxnSpPr>
        <xdr:cNvPr id="778" name="直線コネクタ 777"/>
        <xdr:cNvCxnSpPr/>
      </xdr:nvCxnSpPr>
      <xdr:spPr>
        <a:xfrm flipV="1">
          <a:off x="19545300" y="8626606"/>
          <a:ext cx="889000" cy="117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96999</xdr:rowOff>
    </xdr:from>
    <xdr:to>
      <xdr:col>107</xdr:col>
      <xdr:colOff>101600</xdr:colOff>
      <xdr:row>52</xdr:row>
      <xdr:rowOff>27149</xdr:rowOff>
    </xdr:to>
    <xdr:sp macro="" textlink="">
      <xdr:nvSpPr>
        <xdr:cNvPr id="779" name="フローチャート: 判断 778"/>
        <xdr:cNvSpPr/>
      </xdr:nvSpPr>
      <xdr:spPr>
        <a:xfrm>
          <a:off x="20383500" y="88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18276</xdr:rowOff>
    </xdr:from>
    <xdr:ext cx="534377" cy="259045"/>
    <xdr:sp macro="" textlink="">
      <xdr:nvSpPr>
        <xdr:cNvPr id="780" name="テキスト ボックス 779"/>
        <xdr:cNvSpPr txBox="1"/>
      </xdr:nvSpPr>
      <xdr:spPr>
        <a:xfrm>
          <a:off x="20167111" y="893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167459</xdr:rowOff>
    </xdr:from>
    <xdr:to>
      <xdr:col>102</xdr:col>
      <xdr:colOff>114300</xdr:colOff>
      <xdr:row>57</xdr:row>
      <xdr:rowOff>30527</xdr:rowOff>
    </xdr:to>
    <xdr:cxnSp macro="">
      <xdr:nvCxnSpPr>
        <xdr:cNvPr id="781" name="直線コネクタ 780"/>
        <xdr:cNvCxnSpPr/>
      </xdr:nvCxnSpPr>
      <xdr:spPr>
        <a:xfrm>
          <a:off x="18656300" y="9768659"/>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87561</xdr:rowOff>
    </xdr:from>
    <xdr:to>
      <xdr:col>102</xdr:col>
      <xdr:colOff>165100</xdr:colOff>
      <xdr:row>53</xdr:row>
      <xdr:rowOff>17711</xdr:rowOff>
    </xdr:to>
    <xdr:sp macro="" textlink="">
      <xdr:nvSpPr>
        <xdr:cNvPr id="782" name="フローチャート: 判断 781"/>
        <xdr:cNvSpPr/>
      </xdr:nvSpPr>
      <xdr:spPr>
        <a:xfrm>
          <a:off x="19494500" y="900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34238</xdr:rowOff>
    </xdr:from>
    <xdr:ext cx="534377" cy="259045"/>
    <xdr:sp macro="" textlink="">
      <xdr:nvSpPr>
        <xdr:cNvPr id="783" name="テキスト ボックス 782"/>
        <xdr:cNvSpPr txBox="1"/>
      </xdr:nvSpPr>
      <xdr:spPr>
        <a:xfrm>
          <a:off x="19278111" y="87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203</xdr:rowOff>
    </xdr:from>
    <xdr:to>
      <xdr:col>98</xdr:col>
      <xdr:colOff>38100</xdr:colOff>
      <xdr:row>52</xdr:row>
      <xdr:rowOff>101803</xdr:rowOff>
    </xdr:to>
    <xdr:sp macro="" textlink="">
      <xdr:nvSpPr>
        <xdr:cNvPr id="784" name="フローチャート: 判断 783"/>
        <xdr:cNvSpPr/>
      </xdr:nvSpPr>
      <xdr:spPr>
        <a:xfrm>
          <a:off x="18605500" y="8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118330</xdr:rowOff>
    </xdr:from>
    <xdr:ext cx="534377" cy="259045"/>
    <xdr:sp macro="" textlink="">
      <xdr:nvSpPr>
        <xdr:cNvPr id="785" name="テキスト ボックス 784"/>
        <xdr:cNvSpPr txBox="1"/>
      </xdr:nvSpPr>
      <xdr:spPr>
        <a:xfrm>
          <a:off x="18389111" y="86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50724</xdr:rowOff>
    </xdr:from>
    <xdr:to>
      <xdr:col>116</xdr:col>
      <xdr:colOff>114300</xdr:colOff>
      <xdr:row>54</xdr:row>
      <xdr:rowOff>152324</xdr:rowOff>
    </xdr:to>
    <xdr:sp macro="" textlink="">
      <xdr:nvSpPr>
        <xdr:cNvPr id="791" name="楕円 790"/>
        <xdr:cNvSpPr/>
      </xdr:nvSpPr>
      <xdr:spPr>
        <a:xfrm>
          <a:off x="22110700" y="93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29151</xdr:rowOff>
    </xdr:from>
    <xdr:ext cx="534377" cy="259045"/>
    <xdr:sp macro="" textlink="">
      <xdr:nvSpPr>
        <xdr:cNvPr id="792" name="貸付金該当値テキスト"/>
        <xdr:cNvSpPr txBox="1"/>
      </xdr:nvSpPr>
      <xdr:spPr>
        <a:xfrm>
          <a:off x="22212300" y="92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142033</xdr:rowOff>
    </xdr:from>
    <xdr:to>
      <xdr:col>112</xdr:col>
      <xdr:colOff>38100</xdr:colOff>
      <xdr:row>51</xdr:row>
      <xdr:rowOff>72183</xdr:rowOff>
    </xdr:to>
    <xdr:sp macro="" textlink="">
      <xdr:nvSpPr>
        <xdr:cNvPr id="793" name="楕円 792"/>
        <xdr:cNvSpPr/>
      </xdr:nvSpPr>
      <xdr:spPr>
        <a:xfrm>
          <a:off x="21272500" y="87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88710</xdr:rowOff>
    </xdr:from>
    <xdr:ext cx="534377" cy="259045"/>
    <xdr:sp macro="" textlink="">
      <xdr:nvSpPr>
        <xdr:cNvPr id="794" name="テキスト ボックス 793"/>
        <xdr:cNvSpPr txBox="1"/>
      </xdr:nvSpPr>
      <xdr:spPr>
        <a:xfrm>
          <a:off x="21043411" y="84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3306</xdr:rowOff>
    </xdr:from>
    <xdr:to>
      <xdr:col>107</xdr:col>
      <xdr:colOff>101600</xdr:colOff>
      <xdr:row>50</xdr:row>
      <xdr:rowOff>104906</xdr:rowOff>
    </xdr:to>
    <xdr:sp macro="" textlink="">
      <xdr:nvSpPr>
        <xdr:cNvPr id="795" name="楕円 794"/>
        <xdr:cNvSpPr/>
      </xdr:nvSpPr>
      <xdr:spPr>
        <a:xfrm>
          <a:off x="20383500" y="8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121433</xdr:rowOff>
    </xdr:from>
    <xdr:ext cx="534377" cy="259045"/>
    <xdr:sp macro="" textlink="">
      <xdr:nvSpPr>
        <xdr:cNvPr id="796" name="テキスト ボックス 795"/>
        <xdr:cNvSpPr txBox="1"/>
      </xdr:nvSpPr>
      <xdr:spPr>
        <a:xfrm>
          <a:off x="20167111" y="83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151177</xdr:rowOff>
    </xdr:from>
    <xdr:to>
      <xdr:col>102</xdr:col>
      <xdr:colOff>165100</xdr:colOff>
      <xdr:row>57</xdr:row>
      <xdr:rowOff>81327</xdr:rowOff>
    </xdr:to>
    <xdr:sp macro="" textlink="">
      <xdr:nvSpPr>
        <xdr:cNvPr id="797" name="楕円 796"/>
        <xdr:cNvSpPr/>
      </xdr:nvSpPr>
      <xdr:spPr>
        <a:xfrm>
          <a:off x="19494500" y="97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72454</xdr:rowOff>
    </xdr:from>
    <xdr:ext cx="534377" cy="259045"/>
    <xdr:sp macro="" textlink="">
      <xdr:nvSpPr>
        <xdr:cNvPr id="798" name="テキスト ボックス 797"/>
        <xdr:cNvSpPr txBox="1"/>
      </xdr:nvSpPr>
      <xdr:spPr>
        <a:xfrm>
          <a:off x="19278111" y="984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116659</xdr:rowOff>
    </xdr:from>
    <xdr:to>
      <xdr:col>98</xdr:col>
      <xdr:colOff>38100</xdr:colOff>
      <xdr:row>57</xdr:row>
      <xdr:rowOff>46809</xdr:rowOff>
    </xdr:to>
    <xdr:sp macro="" textlink="">
      <xdr:nvSpPr>
        <xdr:cNvPr id="799" name="楕円 798"/>
        <xdr:cNvSpPr/>
      </xdr:nvSpPr>
      <xdr:spPr>
        <a:xfrm>
          <a:off x="18605500" y="971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37936</xdr:rowOff>
    </xdr:from>
    <xdr:ext cx="534377" cy="259045"/>
    <xdr:sp macro="" textlink="">
      <xdr:nvSpPr>
        <xdr:cNvPr id="800" name="テキスト ボックス 799"/>
        <xdr:cNvSpPr txBox="1"/>
      </xdr:nvSpPr>
      <xdr:spPr>
        <a:xfrm>
          <a:off x="18389111" y="981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0" name="テキスト ボックス 809"/>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2" name="テキスト ボックス 811"/>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4" name="テキスト ボックス 813"/>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6" name="テキスト ボックス 815"/>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8" name="テキスト ボックス 817"/>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22" name="直線コネクタ 821"/>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23" name="繰出金最小値テキスト"/>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24" name="直線コネクタ 823"/>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25" name="繰出金最大値テキスト"/>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26" name="直線コネクタ 825"/>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81026</xdr:rowOff>
    </xdr:from>
    <xdr:to>
      <xdr:col>116</xdr:col>
      <xdr:colOff>63500</xdr:colOff>
      <xdr:row>78</xdr:row>
      <xdr:rowOff>17590</xdr:rowOff>
    </xdr:to>
    <xdr:cxnSp macro="">
      <xdr:nvCxnSpPr>
        <xdr:cNvPr id="827" name="直線コネクタ 826"/>
        <xdr:cNvCxnSpPr/>
      </xdr:nvCxnSpPr>
      <xdr:spPr>
        <a:xfrm flipV="1">
          <a:off x="21323300" y="12082526"/>
          <a:ext cx="838200" cy="130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109237</xdr:rowOff>
    </xdr:from>
    <xdr:ext cx="469744" cy="259045"/>
    <xdr:sp macro="" textlink="">
      <xdr:nvSpPr>
        <xdr:cNvPr id="828" name="繰出金平均値テキスト"/>
        <xdr:cNvSpPr txBox="1"/>
      </xdr:nvSpPr>
      <xdr:spPr>
        <a:xfrm>
          <a:off x="22212300" y="1228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29" name="フローチャート: 判断 828"/>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17590</xdr:rowOff>
    </xdr:from>
    <xdr:to>
      <xdr:col>111</xdr:col>
      <xdr:colOff>177800</xdr:colOff>
      <xdr:row>78</xdr:row>
      <xdr:rowOff>44641</xdr:rowOff>
    </xdr:to>
    <xdr:cxnSp macro="">
      <xdr:nvCxnSpPr>
        <xdr:cNvPr id="830" name="直線コネクタ 829"/>
        <xdr:cNvCxnSpPr/>
      </xdr:nvCxnSpPr>
      <xdr:spPr>
        <a:xfrm flipV="1">
          <a:off x="20434300" y="13390690"/>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31" name="フローチャート: 判断 830"/>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100665</xdr:rowOff>
    </xdr:from>
    <xdr:ext cx="378565" cy="259045"/>
    <xdr:sp macro="" textlink="">
      <xdr:nvSpPr>
        <xdr:cNvPr id="832" name="テキスト ボックス 831"/>
        <xdr:cNvSpPr txBox="1"/>
      </xdr:nvSpPr>
      <xdr:spPr>
        <a:xfrm>
          <a:off x="21121317" y="134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44641</xdr:rowOff>
    </xdr:from>
    <xdr:to>
      <xdr:col>107</xdr:col>
      <xdr:colOff>50800</xdr:colOff>
      <xdr:row>78</xdr:row>
      <xdr:rowOff>53975</xdr:rowOff>
    </xdr:to>
    <xdr:cxnSp macro="">
      <xdr:nvCxnSpPr>
        <xdr:cNvPr id="833" name="直線コネクタ 832"/>
        <xdr:cNvCxnSpPr/>
      </xdr:nvCxnSpPr>
      <xdr:spPr>
        <a:xfrm flipV="1">
          <a:off x="19545300" y="1341774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123380</xdr:rowOff>
    </xdr:from>
    <xdr:to>
      <xdr:col>107</xdr:col>
      <xdr:colOff>101600</xdr:colOff>
      <xdr:row>78</xdr:row>
      <xdr:rowOff>53530</xdr:rowOff>
    </xdr:to>
    <xdr:sp macro="" textlink="">
      <xdr:nvSpPr>
        <xdr:cNvPr id="834" name="フローチャート: 判断 833"/>
        <xdr:cNvSpPr/>
      </xdr:nvSpPr>
      <xdr:spPr>
        <a:xfrm>
          <a:off x="20383500" y="133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70057</xdr:rowOff>
    </xdr:from>
    <xdr:ext cx="469744" cy="259045"/>
    <xdr:sp macro="" textlink="">
      <xdr:nvSpPr>
        <xdr:cNvPr id="835" name="テキスト ボックス 834"/>
        <xdr:cNvSpPr txBox="1"/>
      </xdr:nvSpPr>
      <xdr:spPr>
        <a:xfrm>
          <a:off x="20199428" y="1310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26163</xdr:rowOff>
    </xdr:from>
    <xdr:to>
      <xdr:col>102</xdr:col>
      <xdr:colOff>114300</xdr:colOff>
      <xdr:row>78</xdr:row>
      <xdr:rowOff>53975</xdr:rowOff>
    </xdr:to>
    <xdr:cxnSp macro="">
      <xdr:nvCxnSpPr>
        <xdr:cNvPr id="836" name="直線コネクタ 835"/>
        <xdr:cNvCxnSpPr/>
      </xdr:nvCxnSpPr>
      <xdr:spPr>
        <a:xfrm>
          <a:off x="18656300" y="13399263"/>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90996</xdr:rowOff>
    </xdr:from>
    <xdr:to>
      <xdr:col>102</xdr:col>
      <xdr:colOff>165100</xdr:colOff>
      <xdr:row>78</xdr:row>
      <xdr:rowOff>21146</xdr:rowOff>
    </xdr:to>
    <xdr:sp macro="" textlink="">
      <xdr:nvSpPr>
        <xdr:cNvPr id="837" name="フローチャート: 判断 836"/>
        <xdr:cNvSpPr/>
      </xdr:nvSpPr>
      <xdr:spPr>
        <a:xfrm>
          <a:off x="19494500" y="132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37673</xdr:rowOff>
    </xdr:from>
    <xdr:ext cx="469744" cy="259045"/>
    <xdr:sp macro="" textlink="">
      <xdr:nvSpPr>
        <xdr:cNvPr id="838" name="テキスト ボックス 837"/>
        <xdr:cNvSpPr txBox="1"/>
      </xdr:nvSpPr>
      <xdr:spPr>
        <a:xfrm>
          <a:off x="19310428" y="1306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4318</xdr:rowOff>
    </xdr:from>
    <xdr:to>
      <xdr:col>98</xdr:col>
      <xdr:colOff>38100</xdr:colOff>
      <xdr:row>78</xdr:row>
      <xdr:rowOff>105918</xdr:rowOff>
    </xdr:to>
    <xdr:sp macro="" textlink="">
      <xdr:nvSpPr>
        <xdr:cNvPr id="839" name="フローチャート: 判断 838"/>
        <xdr:cNvSpPr/>
      </xdr:nvSpPr>
      <xdr:spPr>
        <a:xfrm>
          <a:off x="18605500" y="1337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97045</xdr:rowOff>
    </xdr:from>
    <xdr:ext cx="378565" cy="259045"/>
    <xdr:sp macro="" textlink="">
      <xdr:nvSpPr>
        <xdr:cNvPr id="840" name="テキスト ボックス 839"/>
        <xdr:cNvSpPr txBox="1"/>
      </xdr:nvSpPr>
      <xdr:spPr>
        <a:xfrm>
          <a:off x="18467017" y="1347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30226</xdr:rowOff>
    </xdr:from>
    <xdr:to>
      <xdr:col>116</xdr:col>
      <xdr:colOff>114300</xdr:colOff>
      <xdr:row>70</xdr:row>
      <xdr:rowOff>131826</xdr:rowOff>
    </xdr:to>
    <xdr:sp macro="" textlink="">
      <xdr:nvSpPr>
        <xdr:cNvPr id="846" name="楕円 845"/>
        <xdr:cNvSpPr/>
      </xdr:nvSpPr>
      <xdr:spPr>
        <a:xfrm>
          <a:off x="22110700" y="120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116603</xdr:rowOff>
    </xdr:from>
    <xdr:ext cx="469744" cy="259045"/>
    <xdr:sp macro="" textlink="">
      <xdr:nvSpPr>
        <xdr:cNvPr id="847" name="繰出金該当値テキスト"/>
        <xdr:cNvSpPr txBox="1"/>
      </xdr:nvSpPr>
      <xdr:spPr>
        <a:xfrm>
          <a:off x="22212300" y="1194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138240</xdr:rowOff>
    </xdr:from>
    <xdr:to>
      <xdr:col>112</xdr:col>
      <xdr:colOff>38100</xdr:colOff>
      <xdr:row>78</xdr:row>
      <xdr:rowOff>68390</xdr:rowOff>
    </xdr:to>
    <xdr:sp macro="" textlink="">
      <xdr:nvSpPr>
        <xdr:cNvPr id="848" name="楕円 847"/>
        <xdr:cNvSpPr/>
      </xdr:nvSpPr>
      <xdr:spPr>
        <a:xfrm>
          <a:off x="21272500" y="133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84917</xdr:rowOff>
    </xdr:from>
    <xdr:ext cx="469744" cy="259045"/>
    <xdr:sp macro="" textlink="">
      <xdr:nvSpPr>
        <xdr:cNvPr id="849" name="テキスト ボックス 848"/>
        <xdr:cNvSpPr txBox="1"/>
      </xdr:nvSpPr>
      <xdr:spPr>
        <a:xfrm>
          <a:off x="21075728" y="1311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165291</xdr:rowOff>
    </xdr:from>
    <xdr:to>
      <xdr:col>107</xdr:col>
      <xdr:colOff>101600</xdr:colOff>
      <xdr:row>78</xdr:row>
      <xdr:rowOff>95441</xdr:rowOff>
    </xdr:to>
    <xdr:sp macro="" textlink="">
      <xdr:nvSpPr>
        <xdr:cNvPr id="850" name="楕円 849"/>
        <xdr:cNvSpPr/>
      </xdr:nvSpPr>
      <xdr:spPr>
        <a:xfrm>
          <a:off x="20383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86568</xdr:rowOff>
    </xdr:from>
    <xdr:ext cx="378565" cy="259045"/>
    <xdr:sp macro="" textlink="">
      <xdr:nvSpPr>
        <xdr:cNvPr id="851" name="テキスト ボックス 850"/>
        <xdr:cNvSpPr txBox="1"/>
      </xdr:nvSpPr>
      <xdr:spPr>
        <a:xfrm>
          <a:off x="20245017" y="1345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3175</xdr:rowOff>
    </xdr:from>
    <xdr:to>
      <xdr:col>102</xdr:col>
      <xdr:colOff>165100</xdr:colOff>
      <xdr:row>78</xdr:row>
      <xdr:rowOff>104775</xdr:rowOff>
    </xdr:to>
    <xdr:sp macro="" textlink="">
      <xdr:nvSpPr>
        <xdr:cNvPr id="852" name="楕円 851"/>
        <xdr:cNvSpPr/>
      </xdr:nvSpPr>
      <xdr:spPr>
        <a:xfrm>
          <a:off x="19494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95902</xdr:rowOff>
    </xdr:from>
    <xdr:ext cx="378565" cy="259045"/>
    <xdr:sp macro="" textlink="">
      <xdr:nvSpPr>
        <xdr:cNvPr id="853" name="テキスト ボックス 852"/>
        <xdr:cNvSpPr txBox="1"/>
      </xdr:nvSpPr>
      <xdr:spPr>
        <a:xfrm>
          <a:off x="19356017" y="134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146813</xdr:rowOff>
    </xdr:from>
    <xdr:to>
      <xdr:col>98</xdr:col>
      <xdr:colOff>38100</xdr:colOff>
      <xdr:row>78</xdr:row>
      <xdr:rowOff>76963</xdr:rowOff>
    </xdr:to>
    <xdr:sp macro="" textlink="">
      <xdr:nvSpPr>
        <xdr:cNvPr id="854" name="楕円 853"/>
        <xdr:cNvSpPr/>
      </xdr:nvSpPr>
      <xdr:spPr>
        <a:xfrm>
          <a:off x="18605500" y="133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93490</xdr:rowOff>
    </xdr:from>
    <xdr:ext cx="378565" cy="259045"/>
    <xdr:sp macro="" textlink="">
      <xdr:nvSpPr>
        <xdr:cNvPr id="855" name="テキスト ボックス 854"/>
        <xdr:cNvSpPr txBox="1"/>
      </xdr:nvSpPr>
      <xdr:spPr>
        <a:xfrm>
          <a:off x="18467017" y="1312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財政再建戦略（Ｈ２０年４月からＨ２４年４月までの４年間）をはじめとした累次にわたる財政健全化の取組みにより、職員削減による人件費の抑制や、一般行政経費・投資的経費の抑制を実施して</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きたが</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前年度に引き続き、熊本地震への対応や社会保障経費の増等に伴い、平均値を超え高い数値となっている項目がある</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公共土木施設、農林水産施設をはじめとした被災施設の災害復旧事業等の増により災害復旧事業費が増となった一方で、復旧から復興へステージが移行していることから、補助費等（主な事業：災害救助事業）、物件費（主な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災害廃棄物処理事業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、貸付金（主な事業：中小企業金融総合支援事業）については減となった。</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　また、普通建設事業費は、道路、河川、砂防等の事業費の増などにより増加した。</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今後とも、Ｈ２８</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熊本</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地震から</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の復旧・復興と更なる発展につながる取組みに重点化しつつ、事業見直しによる通常経費の抑制等も行い、健全な財政運営に努める。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1,780,079
1,764,768
7,409.50
920,528,638
891,259,360
14,543,936
417,142,684
1,567,987,221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38</xdr:row>
      <xdr:rowOff>141986</xdr:rowOff>
    </xdr:to>
    <xdr:cxnSp macro="">
      <xdr:nvCxnSpPr>
        <xdr:cNvPr id="54" name="直線コネクタ 53"/>
        <xdr:cNvCxnSpPr/>
      </xdr:nvCxnSpPr>
      <xdr:spPr>
        <a:xfrm flipV="1">
          <a:off x="4633595" y="5260340"/>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145813</xdr:rowOff>
    </xdr:from>
    <xdr:ext cx="378565" cy="259045"/>
    <xdr:sp macro="" textlink="">
      <xdr:nvSpPr>
        <xdr:cNvPr id="55" name="議会費最小値テキスト"/>
        <xdr:cNvSpPr txBox="1"/>
      </xdr:nvSpPr>
      <xdr:spPr>
        <a:xfrm>
          <a:off x="4686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141986</xdr:rowOff>
    </xdr:from>
    <xdr:to>
      <xdr:col>24</xdr:col>
      <xdr:colOff>152400</xdr:colOff>
      <xdr:row>38</xdr:row>
      <xdr:rowOff>141986</xdr:rowOff>
    </xdr:to>
    <xdr:cxnSp macro="">
      <xdr:nvCxnSpPr>
        <xdr:cNvPr id="56" name="直線コネクタ 55"/>
        <xdr:cNvCxnSpPr/>
      </xdr:nvCxnSpPr>
      <xdr:spPr>
        <a:xfrm>
          <a:off x="4546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7"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58" name="直線コネクタ 57"/>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169418</xdr:rowOff>
    </xdr:from>
    <xdr:to>
      <xdr:col>24</xdr:col>
      <xdr:colOff>63500</xdr:colOff>
      <xdr:row>35</xdr:row>
      <xdr:rowOff>9398</xdr:rowOff>
    </xdr:to>
    <xdr:cxnSp macro="">
      <xdr:nvCxnSpPr>
        <xdr:cNvPr id="59" name="直線コネクタ 58"/>
        <xdr:cNvCxnSpPr/>
      </xdr:nvCxnSpPr>
      <xdr:spPr>
        <a:xfrm>
          <a:off x="3797300" y="59987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94759</xdr:rowOff>
    </xdr:from>
    <xdr:ext cx="378565" cy="259045"/>
    <xdr:sp macro="" textlink="">
      <xdr:nvSpPr>
        <xdr:cNvPr id="60" name="議会費平均値テキスト"/>
        <xdr:cNvSpPr txBox="1"/>
      </xdr:nvSpPr>
      <xdr:spPr>
        <a:xfrm>
          <a:off x="4686300" y="6095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61" name="フローチャート: 判断 60"/>
        <xdr:cNvSpPr/>
      </xdr:nvSpPr>
      <xdr:spPr>
        <a:xfrm>
          <a:off x="45847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169418</xdr:rowOff>
    </xdr:from>
    <xdr:to>
      <xdr:col>19</xdr:col>
      <xdr:colOff>177800</xdr:colOff>
      <xdr:row>36</xdr:row>
      <xdr:rowOff>98552</xdr:rowOff>
    </xdr:to>
    <xdr:cxnSp macro="">
      <xdr:nvCxnSpPr>
        <xdr:cNvPr id="62" name="直線コネクタ 61"/>
        <xdr:cNvCxnSpPr/>
      </xdr:nvCxnSpPr>
      <xdr:spPr>
        <a:xfrm flipV="1">
          <a:off x="2908300" y="5998718"/>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114046</xdr:rowOff>
    </xdr:from>
    <xdr:to>
      <xdr:col>20</xdr:col>
      <xdr:colOff>38100</xdr:colOff>
      <xdr:row>36</xdr:row>
      <xdr:rowOff>44196</xdr:rowOff>
    </xdr:to>
    <xdr:sp macro="" textlink="">
      <xdr:nvSpPr>
        <xdr:cNvPr id="63" name="フローチャート: 判断 62"/>
        <xdr:cNvSpPr/>
      </xdr:nvSpPr>
      <xdr:spPr>
        <a:xfrm>
          <a:off x="3746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35323</xdr:rowOff>
    </xdr:from>
    <xdr:ext cx="378565" cy="259045"/>
    <xdr:sp macro="" textlink="">
      <xdr:nvSpPr>
        <xdr:cNvPr id="64" name="テキスト ボックス 63"/>
        <xdr:cNvSpPr txBox="1"/>
      </xdr:nvSpPr>
      <xdr:spPr>
        <a:xfrm>
          <a:off x="35953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98552</xdr:rowOff>
    </xdr:from>
    <xdr:to>
      <xdr:col>15</xdr:col>
      <xdr:colOff>50800</xdr:colOff>
      <xdr:row>37</xdr:row>
      <xdr:rowOff>7112</xdr:rowOff>
    </xdr:to>
    <xdr:cxnSp macro="">
      <xdr:nvCxnSpPr>
        <xdr:cNvPr id="65" name="直線コネクタ 64"/>
        <xdr:cNvCxnSpPr/>
      </xdr:nvCxnSpPr>
      <xdr:spPr>
        <a:xfrm flipV="1">
          <a:off x="2019300" y="627075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34036</xdr:rowOff>
    </xdr:from>
    <xdr:to>
      <xdr:col>15</xdr:col>
      <xdr:colOff>101600</xdr:colOff>
      <xdr:row>33</xdr:row>
      <xdr:rowOff>135636</xdr:rowOff>
    </xdr:to>
    <xdr:sp macro="" textlink="">
      <xdr:nvSpPr>
        <xdr:cNvPr id="66" name="フローチャート: 判断 65"/>
        <xdr:cNvSpPr/>
      </xdr:nvSpPr>
      <xdr:spPr>
        <a:xfrm>
          <a:off x="2857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152163</xdr:rowOff>
    </xdr:from>
    <xdr:ext cx="378565" cy="259045"/>
    <xdr:sp macro="" textlink="">
      <xdr:nvSpPr>
        <xdr:cNvPr id="67" name="テキスト ボックス 66"/>
        <xdr:cNvSpPr txBox="1"/>
      </xdr:nvSpPr>
      <xdr:spPr>
        <a:xfrm>
          <a:off x="2719017" y="546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137414</xdr:rowOff>
    </xdr:from>
    <xdr:to>
      <xdr:col>10</xdr:col>
      <xdr:colOff>114300</xdr:colOff>
      <xdr:row>37</xdr:row>
      <xdr:rowOff>7112</xdr:rowOff>
    </xdr:to>
    <xdr:cxnSp macro="">
      <xdr:nvCxnSpPr>
        <xdr:cNvPr id="68" name="直線コネクタ 67"/>
        <xdr:cNvCxnSpPr/>
      </xdr:nvCxnSpPr>
      <xdr:spPr>
        <a:xfrm>
          <a:off x="1130300" y="63096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109474</xdr:rowOff>
    </xdr:from>
    <xdr:to>
      <xdr:col>10</xdr:col>
      <xdr:colOff>165100</xdr:colOff>
      <xdr:row>34</xdr:row>
      <xdr:rowOff>39624</xdr:rowOff>
    </xdr:to>
    <xdr:sp macro="" textlink="">
      <xdr:nvSpPr>
        <xdr:cNvPr id="69" name="フローチャート: 判断 68"/>
        <xdr:cNvSpPr/>
      </xdr:nvSpPr>
      <xdr:spPr>
        <a:xfrm>
          <a:off x="1968500" y="576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56151</xdr:rowOff>
    </xdr:from>
    <xdr:ext cx="378565" cy="259045"/>
    <xdr:sp macro="" textlink="">
      <xdr:nvSpPr>
        <xdr:cNvPr id="70" name="テキスト ボックス 69"/>
        <xdr:cNvSpPr txBox="1"/>
      </xdr:nvSpPr>
      <xdr:spPr>
        <a:xfrm>
          <a:off x="1830017" y="5542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150622</xdr:rowOff>
    </xdr:from>
    <xdr:to>
      <xdr:col>6</xdr:col>
      <xdr:colOff>38100</xdr:colOff>
      <xdr:row>35</xdr:row>
      <xdr:rowOff>80772</xdr:rowOff>
    </xdr:to>
    <xdr:sp macro="" textlink="">
      <xdr:nvSpPr>
        <xdr:cNvPr id="71" name="フローチャート: 判断 70"/>
        <xdr:cNvSpPr/>
      </xdr:nvSpPr>
      <xdr:spPr>
        <a:xfrm>
          <a:off x="1079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97299</xdr:rowOff>
    </xdr:from>
    <xdr:ext cx="378565" cy="259045"/>
    <xdr:sp macro="" textlink="">
      <xdr:nvSpPr>
        <xdr:cNvPr id="72" name="テキスト ボックス 71"/>
        <xdr:cNvSpPr txBox="1"/>
      </xdr:nvSpPr>
      <xdr:spPr>
        <a:xfrm>
          <a:off x="941017" y="575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130048</xdr:rowOff>
    </xdr:from>
    <xdr:to>
      <xdr:col>24</xdr:col>
      <xdr:colOff>114300</xdr:colOff>
      <xdr:row>35</xdr:row>
      <xdr:rowOff>60198</xdr:rowOff>
    </xdr:to>
    <xdr:sp macro="" textlink="">
      <xdr:nvSpPr>
        <xdr:cNvPr id="78" name="楕円 77"/>
        <xdr:cNvSpPr/>
      </xdr:nvSpPr>
      <xdr:spPr>
        <a:xfrm>
          <a:off x="4584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152925</xdr:rowOff>
    </xdr:from>
    <xdr:ext cx="378565" cy="259045"/>
    <xdr:sp macro="" textlink="">
      <xdr:nvSpPr>
        <xdr:cNvPr id="79" name="議会費該当値テキスト"/>
        <xdr:cNvSpPr txBox="1"/>
      </xdr:nvSpPr>
      <xdr:spPr>
        <a:xfrm>
          <a:off x="4686300" y="581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118618</xdr:rowOff>
    </xdr:from>
    <xdr:to>
      <xdr:col>20</xdr:col>
      <xdr:colOff>38100</xdr:colOff>
      <xdr:row>35</xdr:row>
      <xdr:rowOff>48768</xdr:rowOff>
    </xdr:to>
    <xdr:sp macro="" textlink="">
      <xdr:nvSpPr>
        <xdr:cNvPr id="80" name="楕円 79"/>
        <xdr:cNvSpPr/>
      </xdr:nvSpPr>
      <xdr:spPr>
        <a:xfrm>
          <a:off x="3746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65295</xdr:rowOff>
    </xdr:from>
    <xdr:ext cx="378565" cy="259045"/>
    <xdr:sp macro="" textlink="">
      <xdr:nvSpPr>
        <xdr:cNvPr id="81" name="テキスト ボックス 80"/>
        <xdr:cNvSpPr txBox="1"/>
      </xdr:nvSpPr>
      <xdr:spPr>
        <a:xfrm>
          <a:off x="3595317" y="572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47752</xdr:rowOff>
    </xdr:from>
    <xdr:to>
      <xdr:col>15</xdr:col>
      <xdr:colOff>101600</xdr:colOff>
      <xdr:row>36</xdr:row>
      <xdr:rowOff>149352</xdr:rowOff>
    </xdr:to>
    <xdr:sp macro="" textlink="">
      <xdr:nvSpPr>
        <xdr:cNvPr id="82" name="楕円 81"/>
        <xdr:cNvSpPr/>
      </xdr:nvSpPr>
      <xdr:spPr>
        <a:xfrm>
          <a:off x="2857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140479</xdr:rowOff>
    </xdr:from>
    <xdr:ext cx="378565" cy="259045"/>
    <xdr:sp macro="" textlink="">
      <xdr:nvSpPr>
        <xdr:cNvPr id="83" name="テキスト ボックス 82"/>
        <xdr:cNvSpPr txBox="1"/>
      </xdr:nvSpPr>
      <xdr:spPr>
        <a:xfrm>
          <a:off x="2719017" y="6312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127762</xdr:rowOff>
    </xdr:from>
    <xdr:to>
      <xdr:col>10</xdr:col>
      <xdr:colOff>165100</xdr:colOff>
      <xdr:row>37</xdr:row>
      <xdr:rowOff>57912</xdr:rowOff>
    </xdr:to>
    <xdr:sp macro="" textlink="">
      <xdr:nvSpPr>
        <xdr:cNvPr id="84" name="楕円 83"/>
        <xdr:cNvSpPr/>
      </xdr:nvSpPr>
      <xdr:spPr>
        <a:xfrm>
          <a:off x="196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49039</xdr:rowOff>
    </xdr:from>
    <xdr:ext cx="378565" cy="259045"/>
    <xdr:sp macro="" textlink="">
      <xdr:nvSpPr>
        <xdr:cNvPr id="85" name="テキスト ボックス 84"/>
        <xdr:cNvSpPr txBox="1"/>
      </xdr:nvSpPr>
      <xdr:spPr>
        <a:xfrm>
          <a:off x="1830017"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86614</xdr:rowOff>
    </xdr:from>
    <xdr:to>
      <xdr:col>6</xdr:col>
      <xdr:colOff>38100</xdr:colOff>
      <xdr:row>37</xdr:row>
      <xdr:rowOff>16764</xdr:rowOff>
    </xdr:to>
    <xdr:sp macro="" textlink="">
      <xdr:nvSpPr>
        <xdr:cNvPr id="86" name="楕円 85"/>
        <xdr:cNvSpPr/>
      </xdr:nvSpPr>
      <xdr:spPr>
        <a:xfrm>
          <a:off x="1079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7891</xdr:rowOff>
    </xdr:from>
    <xdr:ext cx="378565" cy="259045"/>
    <xdr:sp macro="" textlink="">
      <xdr:nvSpPr>
        <xdr:cNvPr id="87" name="テキスト ボックス 86"/>
        <xdr:cNvSpPr txBox="1"/>
      </xdr:nvSpPr>
      <xdr:spPr>
        <a:xfrm>
          <a:off x="941017" y="63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0" name="直線コネクタ 109"/>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1" name="総務費最小値テキスト"/>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2" name="直線コネクタ 111"/>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3" name="総務費最大値テキスト"/>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4" name="直線コネクタ 113"/>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93980</xdr:rowOff>
    </xdr:from>
    <xdr:to>
      <xdr:col>24</xdr:col>
      <xdr:colOff>63500</xdr:colOff>
      <xdr:row>58</xdr:row>
      <xdr:rowOff>9779</xdr:rowOff>
    </xdr:to>
    <xdr:cxnSp macro="">
      <xdr:nvCxnSpPr>
        <xdr:cNvPr id="115" name="直線コネクタ 114"/>
        <xdr:cNvCxnSpPr/>
      </xdr:nvCxnSpPr>
      <xdr:spPr>
        <a:xfrm>
          <a:off x="3797300" y="9695180"/>
          <a:ext cx="8382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162996</xdr:rowOff>
    </xdr:from>
    <xdr:ext cx="534377" cy="259045"/>
    <xdr:sp macro="" textlink="">
      <xdr:nvSpPr>
        <xdr:cNvPr id="116" name="総務費平均値テキスト"/>
        <xdr:cNvSpPr txBox="1"/>
      </xdr:nvSpPr>
      <xdr:spPr>
        <a:xfrm>
          <a:off x="4686300" y="993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7" name="フローチャート: 判断 116"/>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103277</xdr:rowOff>
    </xdr:from>
    <xdr:to>
      <xdr:col>19</xdr:col>
      <xdr:colOff>177800</xdr:colOff>
      <xdr:row>56</xdr:row>
      <xdr:rowOff>93980</xdr:rowOff>
    </xdr:to>
    <xdr:cxnSp macro="">
      <xdr:nvCxnSpPr>
        <xdr:cNvPr id="118" name="直線コネクタ 117"/>
        <xdr:cNvCxnSpPr/>
      </xdr:nvCxnSpPr>
      <xdr:spPr>
        <a:xfrm>
          <a:off x="2908300" y="8847227"/>
          <a:ext cx="889000" cy="84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19" name="フローチャート: 判断 118"/>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66032</xdr:rowOff>
    </xdr:from>
    <xdr:ext cx="534377" cy="259045"/>
    <xdr:sp macro="" textlink="">
      <xdr:nvSpPr>
        <xdr:cNvPr id="120" name="テキスト ボックス 119"/>
        <xdr:cNvSpPr txBox="1"/>
      </xdr:nvSpPr>
      <xdr:spPr>
        <a:xfrm>
          <a:off x="3517411" y="100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103277</xdr:rowOff>
    </xdr:from>
    <xdr:to>
      <xdr:col>15</xdr:col>
      <xdr:colOff>50800</xdr:colOff>
      <xdr:row>58</xdr:row>
      <xdr:rowOff>152044</xdr:rowOff>
    </xdr:to>
    <xdr:cxnSp macro="">
      <xdr:nvCxnSpPr>
        <xdr:cNvPr id="121" name="直線コネクタ 120"/>
        <xdr:cNvCxnSpPr/>
      </xdr:nvCxnSpPr>
      <xdr:spPr>
        <a:xfrm flipV="1">
          <a:off x="2019300" y="8847227"/>
          <a:ext cx="889000" cy="12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143307</xdr:rowOff>
    </xdr:from>
    <xdr:to>
      <xdr:col>15</xdr:col>
      <xdr:colOff>101600</xdr:colOff>
      <xdr:row>55</xdr:row>
      <xdr:rowOff>73457</xdr:rowOff>
    </xdr:to>
    <xdr:sp macro="" textlink="">
      <xdr:nvSpPr>
        <xdr:cNvPr id="122" name="フローチャート: 判断 121"/>
        <xdr:cNvSpPr/>
      </xdr:nvSpPr>
      <xdr:spPr>
        <a:xfrm>
          <a:off x="2857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64584</xdr:rowOff>
    </xdr:from>
    <xdr:ext cx="534377" cy="259045"/>
    <xdr:sp macro="" textlink="">
      <xdr:nvSpPr>
        <xdr:cNvPr id="123" name="テキスト ボックス 122"/>
        <xdr:cNvSpPr txBox="1"/>
      </xdr:nvSpPr>
      <xdr:spPr>
        <a:xfrm>
          <a:off x="2641111" y="94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152044</xdr:rowOff>
    </xdr:from>
    <xdr:to>
      <xdr:col>10</xdr:col>
      <xdr:colOff>114300</xdr:colOff>
      <xdr:row>59</xdr:row>
      <xdr:rowOff>4788</xdr:rowOff>
    </xdr:to>
    <xdr:cxnSp macro="">
      <xdr:nvCxnSpPr>
        <xdr:cNvPr id="124" name="直線コネクタ 123"/>
        <xdr:cNvCxnSpPr/>
      </xdr:nvCxnSpPr>
      <xdr:spPr>
        <a:xfrm flipV="1">
          <a:off x="1130300" y="10096144"/>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117475</xdr:rowOff>
    </xdr:from>
    <xdr:to>
      <xdr:col>10</xdr:col>
      <xdr:colOff>165100</xdr:colOff>
      <xdr:row>56</xdr:row>
      <xdr:rowOff>47625</xdr:rowOff>
    </xdr:to>
    <xdr:sp macro="" textlink="">
      <xdr:nvSpPr>
        <xdr:cNvPr id="125" name="フローチャート: 判断 124"/>
        <xdr:cNvSpPr/>
      </xdr:nvSpPr>
      <xdr:spPr>
        <a:xfrm>
          <a:off x="1968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64152</xdr:rowOff>
    </xdr:from>
    <xdr:ext cx="534377" cy="259045"/>
    <xdr:sp macro="" textlink="">
      <xdr:nvSpPr>
        <xdr:cNvPr id="126" name="テキスト ボックス 125"/>
        <xdr:cNvSpPr txBox="1"/>
      </xdr:nvSpPr>
      <xdr:spPr>
        <a:xfrm>
          <a:off x="17521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36360</xdr:rowOff>
    </xdr:from>
    <xdr:to>
      <xdr:col>6</xdr:col>
      <xdr:colOff>38100</xdr:colOff>
      <xdr:row>57</xdr:row>
      <xdr:rowOff>137960</xdr:rowOff>
    </xdr:to>
    <xdr:sp macro="" textlink="">
      <xdr:nvSpPr>
        <xdr:cNvPr id="127" name="フローチャート: 判断 126"/>
        <xdr:cNvSpPr/>
      </xdr:nvSpPr>
      <xdr:spPr>
        <a:xfrm>
          <a:off x="1079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154487</xdr:rowOff>
    </xdr:from>
    <xdr:ext cx="534377" cy="259045"/>
    <xdr:sp macro="" textlink="">
      <xdr:nvSpPr>
        <xdr:cNvPr id="128" name="テキスト ボックス 127"/>
        <xdr:cNvSpPr txBox="1"/>
      </xdr:nvSpPr>
      <xdr:spPr>
        <a:xfrm>
          <a:off x="863111" y="95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130429</xdr:rowOff>
    </xdr:from>
    <xdr:to>
      <xdr:col>24</xdr:col>
      <xdr:colOff>114300</xdr:colOff>
      <xdr:row>58</xdr:row>
      <xdr:rowOff>60579</xdr:rowOff>
    </xdr:to>
    <xdr:sp macro="" textlink="">
      <xdr:nvSpPr>
        <xdr:cNvPr id="134" name="楕円 133"/>
        <xdr:cNvSpPr/>
      </xdr:nvSpPr>
      <xdr:spPr>
        <a:xfrm>
          <a:off x="4584700" y="990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153306</xdr:rowOff>
    </xdr:from>
    <xdr:ext cx="534377" cy="259045"/>
    <xdr:sp macro="" textlink="">
      <xdr:nvSpPr>
        <xdr:cNvPr id="135" name="総務費該当値テキスト"/>
        <xdr:cNvSpPr txBox="1"/>
      </xdr:nvSpPr>
      <xdr:spPr>
        <a:xfrm>
          <a:off x="4686300" y="97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43180</xdr:rowOff>
    </xdr:from>
    <xdr:to>
      <xdr:col>20</xdr:col>
      <xdr:colOff>38100</xdr:colOff>
      <xdr:row>56</xdr:row>
      <xdr:rowOff>144780</xdr:rowOff>
    </xdr:to>
    <xdr:sp macro="" textlink="">
      <xdr:nvSpPr>
        <xdr:cNvPr id="136" name="楕円 135"/>
        <xdr:cNvSpPr/>
      </xdr:nvSpPr>
      <xdr:spPr>
        <a:xfrm>
          <a:off x="3746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161307</xdr:rowOff>
    </xdr:from>
    <xdr:ext cx="534377" cy="259045"/>
    <xdr:sp macro="" textlink="">
      <xdr:nvSpPr>
        <xdr:cNvPr id="137" name="テキスト ボックス 136"/>
        <xdr:cNvSpPr txBox="1"/>
      </xdr:nvSpPr>
      <xdr:spPr>
        <a:xfrm>
          <a:off x="3517411" y="941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52477</xdr:rowOff>
    </xdr:from>
    <xdr:to>
      <xdr:col>15</xdr:col>
      <xdr:colOff>101600</xdr:colOff>
      <xdr:row>51</xdr:row>
      <xdr:rowOff>154077</xdr:rowOff>
    </xdr:to>
    <xdr:sp macro="" textlink="">
      <xdr:nvSpPr>
        <xdr:cNvPr id="138" name="楕円 137"/>
        <xdr:cNvSpPr/>
      </xdr:nvSpPr>
      <xdr:spPr>
        <a:xfrm>
          <a:off x="2857500" y="87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170604</xdr:rowOff>
    </xdr:from>
    <xdr:ext cx="534377" cy="259045"/>
    <xdr:sp macro="" textlink="">
      <xdr:nvSpPr>
        <xdr:cNvPr id="139" name="テキスト ボックス 138"/>
        <xdr:cNvSpPr txBox="1"/>
      </xdr:nvSpPr>
      <xdr:spPr>
        <a:xfrm>
          <a:off x="2641111" y="85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101244</xdr:rowOff>
    </xdr:from>
    <xdr:to>
      <xdr:col>10</xdr:col>
      <xdr:colOff>165100</xdr:colOff>
      <xdr:row>59</xdr:row>
      <xdr:rowOff>31394</xdr:rowOff>
    </xdr:to>
    <xdr:sp macro="" textlink="">
      <xdr:nvSpPr>
        <xdr:cNvPr id="140" name="楕円 139"/>
        <xdr:cNvSpPr/>
      </xdr:nvSpPr>
      <xdr:spPr>
        <a:xfrm>
          <a:off x="1968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22521</xdr:rowOff>
    </xdr:from>
    <xdr:ext cx="534377" cy="259045"/>
    <xdr:sp macro="" textlink="">
      <xdr:nvSpPr>
        <xdr:cNvPr id="141" name="テキスト ボックス 140"/>
        <xdr:cNvSpPr txBox="1"/>
      </xdr:nvSpPr>
      <xdr:spPr>
        <a:xfrm>
          <a:off x="1752111" y="101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125438</xdr:rowOff>
    </xdr:from>
    <xdr:to>
      <xdr:col>6</xdr:col>
      <xdr:colOff>38100</xdr:colOff>
      <xdr:row>59</xdr:row>
      <xdr:rowOff>55588</xdr:rowOff>
    </xdr:to>
    <xdr:sp macro="" textlink="">
      <xdr:nvSpPr>
        <xdr:cNvPr id="142" name="楕円 141"/>
        <xdr:cNvSpPr/>
      </xdr:nvSpPr>
      <xdr:spPr>
        <a:xfrm>
          <a:off x="1079500" y="100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46715</xdr:rowOff>
    </xdr:from>
    <xdr:ext cx="534377" cy="259045"/>
    <xdr:sp macro="" textlink="">
      <xdr:nvSpPr>
        <xdr:cNvPr id="143" name="テキスト ボックス 142"/>
        <xdr:cNvSpPr txBox="1"/>
      </xdr:nvSpPr>
      <xdr:spPr>
        <a:xfrm>
          <a:off x="863111" y="1016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8" name="テキスト ボックス 15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81384</xdr:rowOff>
    </xdr:from>
    <xdr:to>
      <xdr:col>24</xdr:col>
      <xdr:colOff>62865</xdr:colOff>
      <xdr:row>79</xdr:row>
      <xdr:rowOff>57038</xdr:rowOff>
    </xdr:to>
    <xdr:cxnSp macro="">
      <xdr:nvCxnSpPr>
        <xdr:cNvPr id="164" name="直線コネクタ 163"/>
        <xdr:cNvCxnSpPr/>
      </xdr:nvCxnSpPr>
      <xdr:spPr>
        <a:xfrm flipV="1">
          <a:off x="4633595" y="13111584"/>
          <a:ext cx="1270" cy="49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60865</xdr:rowOff>
    </xdr:from>
    <xdr:ext cx="534377" cy="259045"/>
    <xdr:sp macro="" textlink="">
      <xdr:nvSpPr>
        <xdr:cNvPr id="165" name="民生費最小値テキスト"/>
        <xdr:cNvSpPr txBox="1"/>
      </xdr:nvSpPr>
      <xdr:spPr>
        <a:xfrm>
          <a:off x="4686300" y="136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57038</xdr:rowOff>
    </xdr:from>
    <xdr:to>
      <xdr:col>24</xdr:col>
      <xdr:colOff>152400</xdr:colOff>
      <xdr:row>79</xdr:row>
      <xdr:rowOff>57038</xdr:rowOff>
    </xdr:to>
    <xdr:cxnSp macro="">
      <xdr:nvCxnSpPr>
        <xdr:cNvPr id="166" name="直線コネクタ 165"/>
        <xdr:cNvCxnSpPr/>
      </xdr:nvCxnSpPr>
      <xdr:spPr>
        <a:xfrm>
          <a:off x="4546600" y="136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28061</xdr:rowOff>
    </xdr:from>
    <xdr:ext cx="534377" cy="259045"/>
    <xdr:sp macro="" textlink="">
      <xdr:nvSpPr>
        <xdr:cNvPr id="167" name="民生費最大値テキスト"/>
        <xdr:cNvSpPr txBox="1"/>
      </xdr:nvSpPr>
      <xdr:spPr>
        <a:xfrm>
          <a:off x="4686300" y="1288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81384</xdr:rowOff>
    </xdr:from>
    <xdr:to>
      <xdr:col>24</xdr:col>
      <xdr:colOff>152400</xdr:colOff>
      <xdr:row>76</xdr:row>
      <xdr:rowOff>81384</xdr:rowOff>
    </xdr:to>
    <xdr:cxnSp macro="">
      <xdr:nvCxnSpPr>
        <xdr:cNvPr id="168" name="直線コネクタ 167"/>
        <xdr:cNvCxnSpPr/>
      </xdr:nvCxnSpPr>
      <xdr:spPr>
        <a:xfrm>
          <a:off x="4546600" y="13111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88150</xdr:rowOff>
    </xdr:from>
    <xdr:to>
      <xdr:col>24</xdr:col>
      <xdr:colOff>63500</xdr:colOff>
      <xdr:row>76</xdr:row>
      <xdr:rowOff>81384</xdr:rowOff>
    </xdr:to>
    <xdr:cxnSp macro="">
      <xdr:nvCxnSpPr>
        <xdr:cNvPr id="169" name="直線コネクタ 168"/>
        <xdr:cNvCxnSpPr/>
      </xdr:nvCxnSpPr>
      <xdr:spPr>
        <a:xfrm>
          <a:off x="3797300" y="12775450"/>
          <a:ext cx="838200" cy="3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84244</xdr:rowOff>
    </xdr:from>
    <xdr:ext cx="534377" cy="259045"/>
    <xdr:sp macro="" textlink="">
      <xdr:nvSpPr>
        <xdr:cNvPr id="170" name="民生費平均値テキスト"/>
        <xdr:cNvSpPr txBox="1"/>
      </xdr:nvSpPr>
      <xdr:spPr>
        <a:xfrm>
          <a:off x="4686300" y="1328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105817</xdr:rowOff>
    </xdr:from>
    <xdr:to>
      <xdr:col>24</xdr:col>
      <xdr:colOff>114300</xdr:colOff>
      <xdr:row>78</xdr:row>
      <xdr:rowOff>35967</xdr:rowOff>
    </xdr:to>
    <xdr:sp macro="" textlink="">
      <xdr:nvSpPr>
        <xdr:cNvPr id="171" name="フローチャート: 判断 170"/>
        <xdr:cNvSpPr/>
      </xdr:nvSpPr>
      <xdr:spPr>
        <a:xfrm>
          <a:off x="4584700" y="133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52306</xdr:rowOff>
    </xdr:from>
    <xdr:to>
      <xdr:col>19</xdr:col>
      <xdr:colOff>177800</xdr:colOff>
      <xdr:row>74</xdr:row>
      <xdr:rowOff>88150</xdr:rowOff>
    </xdr:to>
    <xdr:cxnSp macro="">
      <xdr:nvCxnSpPr>
        <xdr:cNvPr id="172" name="直線コネクタ 171"/>
        <xdr:cNvCxnSpPr/>
      </xdr:nvCxnSpPr>
      <xdr:spPr>
        <a:xfrm>
          <a:off x="2908300" y="12225256"/>
          <a:ext cx="889000" cy="5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66292</xdr:rowOff>
    </xdr:from>
    <xdr:to>
      <xdr:col>20</xdr:col>
      <xdr:colOff>38100</xdr:colOff>
      <xdr:row>77</xdr:row>
      <xdr:rowOff>167892</xdr:rowOff>
    </xdr:to>
    <xdr:sp macro="" textlink="">
      <xdr:nvSpPr>
        <xdr:cNvPr id="173" name="フローチャート: 判断 172"/>
        <xdr:cNvSpPr/>
      </xdr:nvSpPr>
      <xdr:spPr>
        <a:xfrm>
          <a:off x="3746500" y="13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159019</xdr:rowOff>
    </xdr:from>
    <xdr:ext cx="534377" cy="259045"/>
    <xdr:sp macro="" textlink="">
      <xdr:nvSpPr>
        <xdr:cNvPr id="174" name="テキスト ボックス 173"/>
        <xdr:cNvSpPr txBox="1"/>
      </xdr:nvSpPr>
      <xdr:spPr>
        <a:xfrm>
          <a:off x="3517411" y="133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52306</xdr:rowOff>
    </xdr:from>
    <xdr:to>
      <xdr:col>15</xdr:col>
      <xdr:colOff>50800</xdr:colOff>
      <xdr:row>77</xdr:row>
      <xdr:rowOff>142878</xdr:rowOff>
    </xdr:to>
    <xdr:cxnSp macro="">
      <xdr:nvCxnSpPr>
        <xdr:cNvPr id="175" name="直線コネクタ 174"/>
        <xdr:cNvCxnSpPr/>
      </xdr:nvCxnSpPr>
      <xdr:spPr>
        <a:xfrm flipV="1">
          <a:off x="2019300" y="12225256"/>
          <a:ext cx="889000" cy="11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168841</xdr:rowOff>
    </xdr:from>
    <xdr:to>
      <xdr:col>15</xdr:col>
      <xdr:colOff>101600</xdr:colOff>
      <xdr:row>76</xdr:row>
      <xdr:rowOff>98991</xdr:rowOff>
    </xdr:to>
    <xdr:sp macro="" textlink="">
      <xdr:nvSpPr>
        <xdr:cNvPr id="176" name="フローチャート: 判断 175"/>
        <xdr:cNvSpPr/>
      </xdr:nvSpPr>
      <xdr:spPr>
        <a:xfrm>
          <a:off x="28575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90118</xdr:rowOff>
    </xdr:from>
    <xdr:ext cx="534377" cy="259045"/>
    <xdr:sp macro="" textlink="">
      <xdr:nvSpPr>
        <xdr:cNvPr id="177" name="テキスト ボックス 176"/>
        <xdr:cNvSpPr txBox="1"/>
      </xdr:nvSpPr>
      <xdr:spPr>
        <a:xfrm>
          <a:off x="2641111" y="131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142878</xdr:rowOff>
    </xdr:from>
    <xdr:to>
      <xdr:col>10</xdr:col>
      <xdr:colOff>114300</xdr:colOff>
      <xdr:row>78</xdr:row>
      <xdr:rowOff>9170</xdr:rowOff>
    </xdr:to>
    <xdr:cxnSp macro="">
      <xdr:nvCxnSpPr>
        <xdr:cNvPr id="178" name="直線コネクタ 177"/>
        <xdr:cNvCxnSpPr/>
      </xdr:nvCxnSpPr>
      <xdr:spPr>
        <a:xfrm flipV="1">
          <a:off x="1130300" y="13344528"/>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153113</xdr:rowOff>
    </xdr:from>
    <xdr:to>
      <xdr:col>10</xdr:col>
      <xdr:colOff>165100</xdr:colOff>
      <xdr:row>77</xdr:row>
      <xdr:rowOff>83263</xdr:rowOff>
    </xdr:to>
    <xdr:sp macro="" textlink="">
      <xdr:nvSpPr>
        <xdr:cNvPr id="179" name="フローチャート: 判断 178"/>
        <xdr:cNvSpPr/>
      </xdr:nvSpPr>
      <xdr:spPr>
        <a:xfrm>
          <a:off x="1968500" y="1318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99791</xdr:rowOff>
    </xdr:from>
    <xdr:ext cx="534377" cy="259045"/>
    <xdr:sp macro="" textlink="">
      <xdr:nvSpPr>
        <xdr:cNvPr id="180" name="テキスト ボックス 179"/>
        <xdr:cNvSpPr txBox="1"/>
      </xdr:nvSpPr>
      <xdr:spPr>
        <a:xfrm>
          <a:off x="1752111" y="129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106457</xdr:rowOff>
    </xdr:from>
    <xdr:to>
      <xdr:col>6</xdr:col>
      <xdr:colOff>38100</xdr:colOff>
      <xdr:row>78</xdr:row>
      <xdr:rowOff>36607</xdr:rowOff>
    </xdr:to>
    <xdr:sp macro="" textlink="">
      <xdr:nvSpPr>
        <xdr:cNvPr id="181" name="フローチャート: 判断 180"/>
        <xdr:cNvSpPr/>
      </xdr:nvSpPr>
      <xdr:spPr>
        <a:xfrm>
          <a:off x="1079500" y="1330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53134</xdr:rowOff>
    </xdr:from>
    <xdr:ext cx="534377" cy="259045"/>
    <xdr:sp macro="" textlink="">
      <xdr:nvSpPr>
        <xdr:cNvPr id="182" name="テキスト ボックス 181"/>
        <xdr:cNvSpPr txBox="1"/>
      </xdr:nvSpPr>
      <xdr:spPr>
        <a:xfrm>
          <a:off x="863111" y="130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30584</xdr:rowOff>
    </xdr:from>
    <xdr:to>
      <xdr:col>24</xdr:col>
      <xdr:colOff>114300</xdr:colOff>
      <xdr:row>76</xdr:row>
      <xdr:rowOff>132184</xdr:rowOff>
    </xdr:to>
    <xdr:sp macro="" textlink="">
      <xdr:nvSpPr>
        <xdr:cNvPr id="188" name="楕円 187"/>
        <xdr:cNvSpPr/>
      </xdr:nvSpPr>
      <xdr:spPr>
        <a:xfrm>
          <a:off x="4584700" y="1306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155061</xdr:rowOff>
    </xdr:from>
    <xdr:ext cx="534377" cy="259045"/>
    <xdr:sp macro="" textlink="">
      <xdr:nvSpPr>
        <xdr:cNvPr id="189" name="民生費該当値テキスト"/>
        <xdr:cNvSpPr txBox="1"/>
      </xdr:nvSpPr>
      <xdr:spPr>
        <a:xfrm>
          <a:off x="4686300" y="13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37350</xdr:rowOff>
    </xdr:from>
    <xdr:to>
      <xdr:col>20</xdr:col>
      <xdr:colOff>38100</xdr:colOff>
      <xdr:row>74</xdr:row>
      <xdr:rowOff>138950</xdr:rowOff>
    </xdr:to>
    <xdr:sp macro="" textlink="">
      <xdr:nvSpPr>
        <xdr:cNvPr id="190" name="楕円 189"/>
        <xdr:cNvSpPr/>
      </xdr:nvSpPr>
      <xdr:spPr>
        <a:xfrm>
          <a:off x="3746500" y="12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155477</xdr:rowOff>
    </xdr:from>
    <xdr:ext cx="534377" cy="259045"/>
    <xdr:sp macro="" textlink="">
      <xdr:nvSpPr>
        <xdr:cNvPr id="191" name="テキスト ボックス 190"/>
        <xdr:cNvSpPr txBox="1"/>
      </xdr:nvSpPr>
      <xdr:spPr>
        <a:xfrm>
          <a:off x="3517411" y="124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1506</xdr:rowOff>
    </xdr:from>
    <xdr:to>
      <xdr:col>15</xdr:col>
      <xdr:colOff>101600</xdr:colOff>
      <xdr:row>71</xdr:row>
      <xdr:rowOff>103106</xdr:rowOff>
    </xdr:to>
    <xdr:sp macro="" textlink="">
      <xdr:nvSpPr>
        <xdr:cNvPr id="192" name="楕円 191"/>
        <xdr:cNvSpPr/>
      </xdr:nvSpPr>
      <xdr:spPr>
        <a:xfrm>
          <a:off x="2857500" y="121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119633</xdr:rowOff>
    </xdr:from>
    <xdr:ext cx="599010" cy="259045"/>
    <xdr:sp macro="" textlink="">
      <xdr:nvSpPr>
        <xdr:cNvPr id="193" name="テキスト ボックス 192"/>
        <xdr:cNvSpPr txBox="1"/>
      </xdr:nvSpPr>
      <xdr:spPr>
        <a:xfrm>
          <a:off x="2608795" y="119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92078</xdr:rowOff>
    </xdr:from>
    <xdr:to>
      <xdr:col>10</xdr:col>
      <xdr:colOff>165100</xdr:colOff>
      <xdr:row>78</xdr:row>
      <xdr:rowOff>22228</xdr:rowOff>
    </xdr:to>
    <xdr:sp macro="" textlink="">
      <xdr:nvSpPr>
        <xdr:cNvPr id="194" name="楕円 193"/>
        <xdr:cNvSpPr/>
      </xdr:nvSpPr>
      <xdr:spPr>
        <a:xfrm>
          <a:off x="1968500" y="132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13355</xdr:rowOff>
    </xdr:from>
    <xdr:ext cx="534377" cy="259045"/>
    <xdr:sp macro="" textlink="">
      <xdr:nvSpPr>
        <xdr:cNvPr id="195" name="テキスト ボックス 194"/>
        <xdr:cNvSpPr txBox="1"/>
      </xdr:nvSpPr>
      <xdr:spPr>
        <a:xfrm>
          <a:off x="1752111" y="1338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129820</xdr:rowOff>
    </xdr:from>
    <xdr:to>
      <xdr:col>6</xdr:col>
      <xdr:colOff>38100</xdr:colOff>
      <xdr:row>78</xdr:row>
      <xdr:rowOff>59970</xdr:rowOff>
    </xdr:to>
    <xdr:sp macro="" textlink="">
      <xdr:nvSpPr>
        <xdr:cNvPr id="196" name="楕円 195"/>
        <xdr:cNvSpPr/>
      </xdr:nvSpPr>
      <xdr:spPr>
        <a:xfrm>
          <a:off x="1079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51097</xdr:rowOff>
    </xdr:from>
    <xdr:ext cx="534377" cy="259045"/>
    <xdr:sp macro="" textlink="">
      <xdr:nvSpPr>
        <xdr:cNvPr id="197" name="テキスト ボックス 196"/>
        <xdr:cNvSpPr txBox="1"/>
      </xdr:nvSpPr>
      <xdr:spPr>
        <a:xfrm>
          <a:off x="863111" y="134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7" name="直線コネクタ 20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08" name="テキスト ボックス 20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09" name="直線コネクタ 20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0" name="テキスト ボックス 20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1" name="直線コネクタ 21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2" name="テキスト ボックス 21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5" name="直線コネクタ 21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6" name="テキスト ボックス 215"/>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19" name="直線コネクタ 21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0" name="テキスト ボックス 219"/>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142844</xdr:rowOff>
    </xdr:from>
    <xdr:to>
      <xdr:col>24</xdr:col>
      <xdr:colOff>62865</xdr:colOff>
      <xdr:row>98</xdr:row>
      <xdr:rowOff>144414</xdr:rowOff>
    </xdr:to>
    <xdr:cxnSp macro="">
      <xdr:nvCxnSpPr>
        <xdr:cNvPr id="224" name="直線コネクタ 223"/>
        <xdr:cNvCxnSpPr/>
      </xdr:nvCxnSpPr>
      <xdr:spPr>
        <a:xfrm flipV="1">
          <a:off x="4633595" y="15573344"/>
          <a:ext cx="1270" cy="137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148241</xdr:rowOff>
    </xdr:from>
    <xdr:ext cx="534377" cy="259045"/>
    <xdr:sp macro="" textlink="">
      <xdr:nvSpPr>
        <xdr:cNvPr id="225" name="衛生費最小値テキスト"/>
        <xdr:cNvSpPr txBox="1"/>
      </xdr:nvSpPr>
      <xdr:spPr>
        <a:xfrm>
          <a:off x="4686300" y="16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144414</xdr:rowOff>
    </xdr:from>
    <xdr:to>
      <xdr:col>24</xdr:col>
      <xdr:colOff>152400</xdr:colOff>
      <xdr:row>98</xdr:row>
      <xdr:rowOff>144414</xdr:rowOff>
    </xdr:to>
    <xdr:cxnSp macro="">
      <xdr:nvCxnSpPr>
        <xdr:cNvPr id="226" name="直線コネクタ 225"/>
        <xdr:cNvCxnSpPr/>
      </xdr:nvCxnSpPr>
      <xdr:spPr>
        <a:xfrm>
          <a:off x="4546600" y="1694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89521</xdr:rowOff>
    </xdr:from>
    <xdr:ext cx="534377" cy="259045"/>
    <xdr:sp macro="" textlink="">
      <xdr:nvSpPr>
        <xdr:cNvPr id="227" name="衛生費最大値テキスト"/>
        <xdr:cNvSpPr txBox="1"/>
      </xdr:nvSpPr>
      <xdr:spPr>
        <a:xfrm>
          <a:off x="4686300" y="153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142844</xdr:rowOff>
    </xdr:from>
    <xdr:to>
      <xdr:col>24</xdr:col>
      <xdr:colOff>152400</xdr:colOff>
      <xdr:row>90</xdr:row>
      <xdr:rowOff>142844</xdr:rowOff>
    </xdr:to>
    <xdr:cxnSp macro="">
      <xdr:nvCxnSpPr>
        <xdr:cNvPr id="228" name="直線コネクタ 227"/>
        <xdr:cNvCxnSpPr/>
      </xdr:nvCxnSpPr>
      <xdr:spPr>
        <a:xfrm>
          <a:off x="4546600" y="1557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52546</xdr:rowOff>
    </xdr:from>
    <xdr:to>
      <xdr:col>24</xdr:col>
      <xdr:colOff>63500</xdr:colOff>
      <xdr:row>95</xdr:row>
      <xdr:rowOff>85979</xdr:rowOff>
    </xdr:to>
    <xdr:cxnSp macro="">
      <xdr:nvCxnSpPr>
        <xdr:cNvPr id="229" name="直線コネクタ 228"/>
        <xdr:cNvCxnSpPr/>
      </xdr:nvCxnSpPr>
      <xdr:spPr>
        <a:xfrm>
          <a:off x="3797300" y="15825946"/>
          <a:ext cx="838200" cy="54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20178</xdr:rowOff>
    </xdr:from>
    <xdr:ext cx="534377" cy="259045"/>
    <xdr:sp macro="" textlink="">
      <xdr:nvSpPr>
        <xdr:cNvPr id="230" name="衛生費平均値テキスト"/>
        <xdr:cNvSpPr txBox="1"/>
      </xdr:nvSpPr>
      <xdr:spPr>
        <a:xfrm>
          <a:off x="4686300" y="16307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41751</xdr:rowOff>
    </xdr:from>
    <xdr:to>
      <xdr:col>24</xdr:col>
      <xdr:colOff>114300</xdr:colOff>
      <xdr:row>95</xdr:row>
      <xdr:rowOff>143351</xdr:rowOff>
    </xdr:to>
    <xdr:sp macro="" textlink="">
      <xdr:nvSpPr>
        <xdr:cNvPr id="231" name="フローチャート: 判断 230"/>
        <xdr:cNvSpPr/>
      </xdr:nvSpPr>
      <xdr:spPr>
        <a:xfrm>
          <a:off x="4584700" y="1632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109840</xdr:rowOff>
    </xdr:from>
    <xdr:to>
      <xdr:col>19</xdr:col>
      <xdr:colOff>177800</xdr:colOff>
      <xdr:row>92</xdr:row>
      <xdr:rowOff>52546</xdr:rowOff>
    </xdr:to>
    <xdr:cxnSp macro="">
      <xdr:nvCxnSpPr>
        <xdr:cNvPr id="232" name="直線コネクタ 231"/>
        <xdr:cNvCxnSpPr/>
      </xdr:nvCxnSpPr>
      <xdr:spPr>
        <a:xfrm>
          <a:off x="2908300" y="15711790"/>
          <a:ext cx="889000" cy="1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11461</xdr:rowOff>
    </xdr:from>
    <xdr:to>
      <xdr:col>20</xdr:col>
      <xdr:colOff>38100</xdr:colOff>
      <xdr:row>94</xdr:row>
      <xdr:rowOff>113061</xdr:rowOff>
    </xdr:to>
    <xdr:sp macro="" textlink="">
      <xdr:nvSpPr>
        <xdr:cNvPr id="233" name="フローチャート: 判断 232"/>
        <xdr:cNvSpPr/>
      </xdr:nvSpPr>
      <xdr:spPr>
        <a:xfrm>
          <a:off x="3746500" y="1612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104188</xdr:rowOff>
    </xdr:from>
    <xdr:ext cx="534377" cy="259045"/>
    <xdr:sp macro="" textlink="">
      <xdr:nvSpPr>
        <xdr:cNvPr id="234" name="テキスト ボックス 233"/>
        <xdr:cNvSpPr txBox="1"/>
      </xdr:nvSpPr>
      <xdr:spPr>
        <a:xfrm>
          <a:off x="3517411" y="1622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109840</xdr:rowOff>
    </xdr:from>
    <xdr:to>
      <xdr:col>15</xdr:col>
      <xdr:colOff>50800</xdr:colOff>
      <xdr:row>92</xdr:row>
      <xdr:rowOff>4397</xdr:rowOff>
    </xdr:to>
    <xdr:cxnSp macro="">
      <xdr:nvCxnSpPr>
        <xdr:cNvPr id="235" name="直線コネクタ 234"/>
        <xdr:cNvCxnSpPr/>
      </xdr:nvCxnSpPr>
      <xdr:spPr>
        <a:xfrm flipV="1">
          <a:off x="2019300" y="15711790"/>
          <a:ext cx="889000" cy="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90</xdr:row>
      <xdr:rowOff>161909</xdr:rowOff>
    </xdr:from>
    <xdr:to>
      <xdr:col>15</xdr:col>
      <xdr:colOff>101600</xdr:colOff>
      <xdr:row>91</xdr:row>
      <xdr:rowOff>92059</xdr:rowOff>
    </xdr:to>
    <xdr:sp macro="" textlink="">
      <xdr:nvSpPr>
        <xdr:cNvPr id="236" name="フローチャート: 判断 235"/>
        <xdr:cNvSpPr/>
      </xdr:nvSpPr>
      <xdr:spPr>
        <a:xfrm>
          <a:off x="2857500" y="1559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108586</xdr:rowOff>
    </xdr:from>
    <xdr:ext cx="534377" cy="259045"/>
    <xdr:sp macro="" textlink="">
      <xdr:nvSpPr>
        <xdr:cNvPr id="237" name="テキスト ボックス 236"/>
        <xdr:cNvSpPr txBox="1"/>
      </xdr:nvSpPr>
      <xdr:spPr>
        <a:xfrm>
          <a:off x="2641111" y="1536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113268</xdr:rowOff>
    </xdr:from>
    <xdr:to>
      <xdr:col>10</xdr:col>
      <xdr:colOff>114300</xdr:colOff>
      <xdr:row>92</xdr:row>
      <xdr:rowOff>4397</xdr:rowOff>
    </xdr:to>
    <xdr:cxnSp macro="">
      <xdr:nvCxnSpPr>
        <xdr:cNvPr id="238" name="直線コネクタ 237"/>
        <xdr:cNvCxnSpPr/>
      </xdr:nvCxnSpPr>
      <xdr:spPr>
        <a:xfrm>
          <a:off x="1130300" y="15715218"/>
          <a:ext cx="889000" cy="6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91</xdr:row>
      <xdr:rowOff>27463</xdr:rowOff>
    </xdr:from>
    <xdr:to>
      <xdr:col>10</xdr:col>
      <xdr:colOff>165100</xdr:colOff>
      <xdr:row>91</xdr:row>
      <xdr:rowOff>129063</xdr:rowOff>
    </xdr:to>
    <xdr:sp macro="" textlink="">
      <xdr:nvSpPr>
        <xdr:cNvPr id="239" name="フローチャート: 判断 238"/>
        <xdr:cNvSpPr/>
      </xdr:nvSpPr>
      <xdr:spPr>
        <a:xfrm>
          <a:off x="1968500" y="1562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145590</xdr:rowOff>
    </xdr:from>
    <xdr:ext cx="534377" cy="259045"/>
    <xdr:sp macro="" textlink="">
      <xdr:nvSpPr>
        <xdr:cNvPr id="240" name="テキスト ボックス 239"/>
        <xdr:cNvSpPr txBox="1"/>
      </xdr:nvSpPr>
      <xdr:spPr>
        <a:xfrm>
          <a:off x="1752111" y="154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10891</xdr:rowOff>
    </xdr:from>
    <xdr:to>
      <xdr:col>6</xdr:col>
      <xdr:colOff>38100</xdr:colOff>
      <xdr:row>93</xdr:row>
      <xdr:rowOff>112491</xdr:rowOff>
    </xdr:to>
    <xdr:sp macro="" textlink="">
      <xdr:nvSpPr>
        <xdr:cNvPr id="241" name="フローチャート: 判断 240"/>
        <xdr:cNvSpPr/>
      </xdr:nvSpPr>
      <xdr:spPr>
        <a:xfrm>
          <a:off x="1079500" y="159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103618</xdr:rowOff>
    </xdr:from>
    <xdr:ext cx="534377" cy="259045"/>
    <xdr:sp macro="" textlink="">
      <xdr:nvSpPr>
        <xdr:cNvPr id="242" name="テキスト ボックス 241"/>
        <xdr:cNvSpPr txBox="1"/>
      </xdr:nvSpPr>
      <xdr:spPr>
        <a:xfrm>
          <a:off x="863111" y="1604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35179</xdr:rowOff>
    </xdr:from>
    <xdr:to>
      <xdr:col>24</xdr:col>
      <xdr:colOff>114300</xdr:colOff>
      <xdr:row>95</xdr:row>
      <xdr:rowOff>136779</xdr:rowOff>
    </xdr:to>
    <xdr:sp macro="" textlink="">
      <xdr:nvSpPr>
        <xdr:cNvPr id="248" name="楕円 247"/>
        <xdr:cNvSpPr/>
      </xdr:nvSpPr>
      <xdr:spPr>
        <a:xfrm>
          <a:off x="4584700" y="163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58056</xdr:rowOff>
    </xdr:from>
    <xdr:ext cx="534377" cy="259045"/>
    <xdr:sp macro="" textlink="">
      <xdr:nvSpPr>
        <xdr:cNvPr id="249" name="衛生費該当値テキスト"/>
        <xdr:cNvSpPr txBox="1"/>
      </xdr:nvSpPr>
      <xdr:spPr>
        <a:xfrm>
          <a:off x="4686300" y="161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1746</xdr:rowOff>
    </xdr:from>
    <xdr:to>
      <xdr:col>20</xdr:col>
      <xdr:colOff>38100</xdr:colOff>
      <xdr:row>92</xdr:row>
      <xdr:rowOff>103346</xdr:rowOff>
    </xdr:to>
    <xdr:sp macro="" textlink="">
      <xdr:nvSpPr>
        <xdr:cNvPr id="250" name="楕円 249"/>
        <xdr:cNvSpPr/>
      </xdr:nvSpPr>
      <xdr:spPr>
        <a:xfrm>
          <a:off x="3746500" y="157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119873</xdr:rowOff>
    </xdr:from>
    <xdr:ext cx="534377" cy="259045"/>
    <xdr:sp macro="" textlink="">
      <xdr:nvSpPr>
        <xdr:cNvPr id="251" name="テキスト ボックス 250"/>
        <xdr:cNvSpPr txBox="1"/>
      </xdr:nvSpPr>
      <xdr:spPr>
        <a:xfrm>
          <a:off x="3517411" y="1555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59040</xdr:rowOff>
    </xdr:from>
    <xdr:to>
      <xdr:col>15</xdr:col>
      <xdr:colOff>101600</xdr:colOff>
      <xdr:row>91</xdr:row>
      <xdr:rowOff>160640</xdr:rowOff>
    </xdr:to>
    <xdr:sp macro="" textlink="">
      <xdr:nvSpPr>
        <xdr:cNvPr id="252" name="楕円 251"/>
        <xdr:cNvSpPr/>
      </xdr:nvSpPr>
      <xdr:spPr>
        <a:xfrm>
          <a:off x="2857500" y="156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151767</xdr:rowOff>
    </xdr:from>
    <xdr:ext cx="534377" cy="259045"/>
    <xdr:sp macro="" textlink="">
      <xdr:nvSpPr>
        <xdr:cNvPr id="253" name="テキスト ボックス 252"/>
        <xdr:cNvSpPr txBox="1"/>
      </xdr:nvSpPr>
      <xdr:spPr>
        <a:xfrm>
          <a:off x="2641111" y="1575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125047</xdr:rowOff>
    </xdr:from>
    <xdr:to>
      <xdr:col>10</xdr:col>
      <xdr:colOff>165100</xdr:colOff>
      <xdr:row>92</xdr:row>
      <xdr:rowOff>55197</xdr:rowOff>
    </xdr:to>
    <xdr:sp macro="" textlink="">
      <xdr:nvSpPr>
        <xdr:cNvPr id="254" name="楕円 253"/>
        <xdr:cNvSpPr/>
      </xdr:nvSpPr>
      <xdr:spPr>
        <a:xfrm>
          <a:off x="1968500" y="157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46324</xdr:rowOff>
    </xdr:from>
    <xdr:ext cx="534377" cy="259045"/>
    <xdr:sp macro="" textlink="">
      <xdr:nvSpPr>
        <xdr:cNvPr id="255" name="テキスト ボックス 254"/>
        <xdr:cNvSpPr txBox="1"/>
      </xdr:nvSpPr>
      <xdr:spPr>
        <a:xfrm>
          <a:off x="1752111" y="158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62468</xdr:rowOff>
    </xdr:from>
    <xdr:to>
      <xdr:col>6</xdr:col>
      <xdr:colOff>38100</xdr:colOff>
      <xdr:row>91</xdr:row>
      <xdr:rowOff>164068</xdr:rowOff>
    </xdr:to>
    <xdr:sp macro="" textlink="">
      <xdr:nvSpPr>
        <xdr:cNvPr id="256" name="楕円 255"/>
        <xdr:cNvSpPr/>
      </xdr:nvSpPr>
      <xdr:spPr>
        <a:xfrm>
          <a:off x="1079500" y="156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9145</xdr:rowOff>
    </xdr:from>
    <xdr:ext cx="534377" cy="259045"/>
    <xdr:sp macro="" textlink="">
      <xdr:nvSpPr>
        <xdr:cNvPr id="257" name="テキスト ボックス 256"/>
        <xdr:cNvSpPr txBox="1"/>
      </xdr:nvSpPr>
      <xdr:spPr>
        <a:xfrm>
          <a:off x="863111" y="1543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8" name="テキスト ボックス 267"/>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6655</xdr:rowOff>
    </xdr:from>
    <xdr:to>
      <xdr:col>54</xdr:col>
      <xdr:colOff>189865</xdr:colOff>
      <xdr:row>39</xdr:row>
      <xdr:rowOff>79807</xdr:rowOff>
    </xdr:to>
    <xdr:cxnSp macro="">
      <xdr:nvCxnSpPr>
        <xdr:cNvPr id="278" name="直線コネクタ 277"/>
        <xdr:cNvCxnSpPr/>
      </xdr:nvCxnSpPr>
      <xdr:spPr>
        <a:xfrm flipV="1">
          <a:off x="10475595" y="6350305"/>
          <a:ext cx="1270" cy="41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83634</xdr:rowOff>
    </xdr:from>
    <xdr:ext cx="378565" cy="259045"/>
    <xdr:sp macro="" textlink="">
      <xdr:nvSpPr>
        <xdr:cNvPr id="279" name="労働費最小値テキスト"/>
        <xdr:cNvSpPr txBox="1"/>
      </xdr:nvSpPr>
      <xdr:spPr>
        <a:xfrm>
          <a:off x="10528300"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79807</xdr:rowOff>
    </xdr:from>
    <xdr:to>
      <xdr:col>55</xdr:col>
      <xdr:colOff>88900</xdr:colOff>
      <xdr:row>39</xdr:row>
      <xdr:rowOff>79807</xdr:rowOff>
    </xdr:to>
    <xdr:cxnSp macro="">
      <xdr:nvCxnSpPr>
        <xdr:cNvPr id="280" name="直線コネクタ 279"/>
        <xdr:cNvCxnSpPr/>
      </xdr:nvCxnSpPr>
      <xdr:spPr>
        <a:xfrm>
          <a:off x="10388600" y="67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124782</xdr:rowOff>
    </xdr:from>
    <xdr:ext cx="469744" cy="259045"/>
    <xdr:sp macro="" textlink="">
      <xdr:nvSpPr>
        <xdr:cNvPr id="281" name="労働費最大値テキスト"/>
        <xdr:cNvSpPr txBox="1"/>
      </xdr:nvSpPr>
      <xdr:spPr>
        <a:xfrm>
          <a:off x="10528300" y="61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6655</xdr:rowOff>
    </xdr:from>
    <xdr:to>
      <xdr:col>55</xdr:col>
      <xdr:colOff>88900</xdr:colOff>
      <xdr:row>37</xdr:row>
      <xdr:rowOff>6655</xdr:rowOff>
    </xdr:to>
    <xdr:cxnSp macro="">
      <xdr:nvCxnSpPr>
        <xdr:cNvPr id="282" name="直線コネクタ 281"/>
        <xdr:cNvCxnSpPr/>
      </xdr:nvCxnSpPr>
      <xdr:spPr>
        <a:xfrm>
          <a:off x="10388600" y="63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31801</xdr:rowOff>
    </xdr:from>
    <xdr:to>
      <xdr:col>55</xdr:col>
      <xdr:colOff>0</xdr:colOff>
      <xdr:row>38</xdr:row>
      <xdr:rowOff>132842</xdr:rowOff>
    </xdr:to>
    <xdr:cxnSp macro="">
      <xdr:nvCxnSpPr>
        <xdr:cNvPr id="283" name="直線コネクタ 282"/>
        <xdr:cNvCxnSpPr/>
      </xdr:nvCxnSpPr>
      <xdr:spPr>
        <a:xfrm>
          <a:off x="9639300" y="6546901"/>
          <a:ext cx="8382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39082</xdr:rowOff>
    </xdr:from>
    <xdr:ext cx="469744" cy="259045"/>
    <xdr:sp macro="" textlink="">
      <xdr:nvSpPr>
        <xdr:cNvPr id="284" name="労働費平均値テキスト"/>
        <xdr:cNvSpPr txBox="1"/>
      </xdr:nvSpPr>
      <xdr:spPr>
        <a:xfrm>
          <a:off x="10528300" y="63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285" name="フローチャート: 判断 284"/>
        <xdr:cNvSpPr/>
      </xdr:nvSpPr>
      <xdr:spPr>
        <a:xfrm>
          <a:off x="104267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31801</xdr:rowOff>
    </xdr:from>
    <xdr:to>
      <xdr:col>50</xdr:col>
      <xdr:colOff>114300</xdr:colOff>
      <xdr:row>38</xdr:row>
      <xdr:rowOff>83007</xdr:rowOff>
    </xdr:to>
    <xdr:cxnSp macro="">
      <xdr:nvCxnSpPr>
        <xdr:cNvPr id="286" name="直線コネクタ 285"/>
        <xdr:cNvCxnSpPr/>
      </xdr:nvCxnSpPr>
      <xdr:spPr>
        <a:xfrm flipV="1">
          <a:off x="8750300" y="6546901"/>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167996</xdr:rowOff>
    </xdr:from>
    <xdr:to>
      <xdr:col>50</xdr:col>
      <xdr:colOff>165100</xdr:colOff>
      <xdr:row>38</xdr:row>
      <xdr:rowOff>98146</xdr:rowOff>
    </xdr:to>
    <xdr:sp macro="" textlink="">
      <xdr:nvSpPr>
        <xdr:cNvPr id="287" name="フローチャート: 判断 286"/>
        <xdr:cNvSpPr/>
      </xdr:nvSpPr>
      <xdr:spPr>
        <a:xfrm>
          <a:off x="9588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89273</xdr:rowOff>
    </xdr:from>
    <xdr:ext cx="469744" cy="259045"/>
    <xdr:sp macro="" textlink="">
      <xdr:nvSpPr>
        <xdr:cNvPr id="288" name="テキスト ボックス 287"/>
        <xdr:cNvSpPr txBox="1"/>
      </xdr:nvSpPr>
      <xdr:spPr>
        <a:xfrm>
          <a:off x="93917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78892</xdr:rowOff>
    </xdr:from>
    <xdr:to>
      <xdr:col>45</xdr:col>
      <xdr:colOff>177800</xdr:colOff>
      <xdr:row>38</xdr:row>
      <xdr:rowOff>83007</xdr:rowOff>
    </xdr:to>
    <xdr:cxnSp macro="">
      <xdr:nvCxnSpPr>
        <xdr:cNvPr id="289" name="直線コネクタ 288"/>
        <xdr:cNvCxnSpPr/>
      </xdr:nvCxnSpPr>
      <xdr:spPr>
        <a:xfrm>
          <a:off x="7861300" y="6422542"/>
          <a:ext cx="889000" cy="1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90" name="フローチャート: 判断 289"/>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91" name="テキスト ボックス 290"/>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89408</xdr:rowOff>
    </xdr:from>
    <xdr:to>
      <xdr:col>41</xdr:col>
      <xdr:colOff>50800</xdr:colOff>
      <xdr:row>37</xdr:row>
      <xdr:rowOff>78892</xdr:rowOff>
    </xdr:to>
    <xdr:cxnSp macro="">
      <xdr:nvCxnSpPr>
        <xdr:cNvPr id="292" name="直線コネクタ 291"/>
        <xdr:cNvCxnSpPr/>
      </xdr:nvCxnSpPr>
      <xdr:spPr>
        <a:xfrm>
          <a:off x="6972300" y="6090158"/>
          <a:ext cx="889000" cy="3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3" name="フローチャート: 判断 292"/>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4" name="テキスト ボックス 293"/>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5" name="フローチャート: 判断 294"/>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161307</xdr:rowOff>
    </xdr:from>
    <xdr:ext cx="469744" cy="259045"/>
    <xdr:sp macro="" textlink="">
      <xdr:nvSpPr>
        <xdr:cNvPr id="296" name="テキスト ボックス 295"/>
        <xdr:cNvSpPr txBox="1"/>
      </xdr:nvSpPr>
      <xdr:spPr>
        <a:xfrm>
          <a:off x="6737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82042</xdr:rowOff>
    </xdr:from>
    <xdr:to>
      <xdr:col>55</xdr:col>
      <xdr:colOff>50800</xdr:colOff>
      <xdr:row>39</xdr:row>
      <xdr:rowOff>12192</xdr:rowOff>
    </xdr:to>
    <xdr:sp macro="" textlink="">
      <xdr:nvSpPr>
        <xdr:cNvPr id="302" name="楕円 301"/>
        <xdr:cNvSpPr/>
      </xdr:nvSpPr>
      <xdr:spPr>
        <a:xfrm>
          <a:off x="10426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168419</xdr:rowOff>
    </xdr:from>
    <xdr:ext cx="469744" cy="259045"/>
    <xdr:sp macro="" textlink="">
      <xdr:nvSpPr>
        <xdr:cNvPr id="303" name="労働費該当値テキスト"/>
        <xdr:cNvSpPr txBox="1"/>
      </xdr:nvSpPr>
      <xdr:spPr>
        <a:xfrm>
          <a:off x="10528300" y="65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152451</xdr:rowOff>
    </xdr:from>
    <xdr:to>
      <xdr:col>50</xdr:col>
      <xdr:colOff>165100</xdr:colOff>
      <xdr:row>38</xdr:row>
      <xdr:rowOff>82601</xdr:rowOff>
    </xdr:to>
    <xdr:sp macro="" textlink="">
      <xdr:nvSpPr>
        <xdr:cNvPr id="304" name="楕円 303"/>
        <xdr:cNvSpPr/>
      </xdr:nvSpPr>
      <xdr:spPr>
        <a:xfrm>
          <a:off x="9588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99128</xdr:rowOff>
    </xdr:from>
    <xdr:ext cx="469744" cy="259045"/>
    <xdr:sp macro="" textlink="">
      <xdr:nvSpPr>
        <xdr:cNvPr id="305" name="テキスト ボックス 304"/>
        <xdr:cNvSpPr txBox="1"/>
      </xdr:nvSpPr>
      <xdr:spPr>
        <a:xfrm>
          <a:off x="93917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32207</xdr:rowOff>
    </xdr:from>
    <xdr:to>
      <xdr:col>46</xdr:col>
      <xdr:colOff>38100</xdr:colOff>
      <xdr:row>38</xdr:row>
      <xdr:rowOff>133807</xdr:rowOff>
    </xdr:to>
    <xdr:sp macro="" textlink="">
      <xdr:nvSpPr>
        <xdr:cNvPr id="306" name="楕円 305"/>
        <xdr:cNvSpPr/>
      </xdr:nvSpPr>
      <xdr:spPr>
        <a:xfrm>
          <a:off x="8699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124934</xdr:rowOff>
    </xdr:from>
    <xdr:ext cx="469744" cy="259045"/>
    <xdr:sp macro="" textlink="">
      <xdr:nvSpPr>
        <xdr:cNvPr id="307" name="テキスト ボックス 306"/>
        <xdr:cNvSpPr txBox="1"/>
      </xdr:nvSpPr>
      <xdr:spPr>
        <a:xfrm>
          <a:off x="8515428"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28092</xdr:rowOff>
    </xdr:from>
    <xdr:to>
      <xdr:col>41</xdr:col>
      <xdr:colOff>101600</xdr:colOff>
      <xdr:row>37</xdr:row>
      <xdr:rowOff>129692</xdr:rowOff>
    </xdr:to>
    <xdr:sp macro="" textlink="">
      <xdr:nvSpPr>
        <xdr:cNvPr id="308" name="楕円 307"/>
        <xdr:cNvSpPr/>
      </xdr:nvSpPr>
      <xdr:spPr>
        <a:xfrm>
          <a:off x="7810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120819</xdr:rowOff>
    </xdr:from>
    <xdr:ext cx="469744" cy="259045"/>
    <xdr:sp macro="" textlink="">
      <xdr:nvSpPr>
        <xdr:cNvPr id="309" name="テキスト ボックス 308"/>
        <xdr:cNvSpPr txBox="1"/>
      </xdr:nvSpPr>
      <xdr:spPr>
        <a:xfrm>
          <a:off x="7626428" y="64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38608</xdr:rowOff>
    </xdr:from>
    <xdr:to>
      <xdr:col>36</xdr:col>
      <xdr:colOff>165100</xdr:colOff>
      <xdr:row>35</xdr:row>
      <xdr:rowOff>140208</xdr:rowOff>
    </xdr:to>
    <xdr:sp macro="" textlink="">
      <xdr:nvSpPr>
        <xdr:cNvPr id="310" name="楕円 309"/>
        <xdr:cNvSpPr/>
      </xdr:nvSpPr>
      <xdr:spPr>
        <a:xfrm>
          <a:off x="6921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131335</xdr:rowOff>
    </xdr:from>
    <xdr:ext cx="469744" cy="259045"/>
    <xdr:sp macro="" textlink="">
      <xdr:nvSpPr>
        <xdr:cNvPr id="311" name="テキスト ボックス 310"/>
        <xdr:cNvSpPr txBox="1"/>
      </xdr:nvSpPr>
      <xdr:spPr>
        <a:xfrm>
          <a:off x="6737428"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0" name="テキスト ボックス 31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4" name="直線コネクタ 333"/>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5" name="農林水産業費最小値テキスト"/>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6" name="直線コネクタ 335"/>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7" name="農林水産業費最大値テキスト"/>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38" name="直線コネクタ 337"/>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135280</xdr:rowOff>
    </xdr:from>
    <xdr:to>
      <xdr:col>55</xdr:col>
      <xdr:colOff>0</xdr:colOff>
      <xdr:row>53</xdr:row>
      <xdr:rowOff>61785</xdr:rowOff>
    </xdr:to>
    <xdr:cxnSp macro="">
      <xdr:nvCxnSpPr>
        <xdr:cNvPr id="339" name="直線コネクタ 338"/>
        <xdr:cNvCxnSpPr/>
      </xdr:nvCxnSpPr>
      <xdr:spPr>
        <a:xfrm flipV="1">
          <a:off x="9639300" y="9050680"/>
          <a:ext cx="838200" cy="9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144289</xdr:rowOff>
    </xdr:from>
    <xdr:ext cx="534377" cy="259045"/>
    <xdr:sp macro="" textlink="">
      <xdr:nvSpPr>
        <xdr:cNvPr id="340" name="農林水産業費平均値テキスト"/>
        <xdr:cNvSpPr txBox="1"/>
      </xdr:nvSpPr>
      <xdr:spPr>
        <a:xfrm>
          <a:off x="10528300" y="9059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41" name="フローチャート: 判断 340"/>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61785</xdr:rowOff>
    </xdr:from>
    <xdr:to>
      <xdr:col>50</xdr:col>
      <xdr:colOff>114300</xdr:colOff>
      <xdr:row>54</xdr:row>
      <xdr:rowOff>48489</xdr:rowOff>
    </xdr:to>
    <xdr:cxnSp macro="">
      <xdr:nvCxnSpPr>
        <xdr:cNvPr id="342" name="直線コネクタ 341"/>
        <xdr:cNvCxnSpPr/>
      </xdr:nvCxnSpPr>
      <xdr:spPr>
        <a:xfrm flipV="1">
          <a:off x="8750300" y="9148635"/>
          <a:ext cx="889000" cy="1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3" name="フローチャート: 判断 342"/>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132554</xdr:rowOff>
    </xdr:from>
    <xdr:ext cx="534377" cy="259045"/>
    <xdr:sp macro="" textlink="">
      <xdr:nvSpPr>
        <xdr:cNvPr id="344" name="テキスト ボックス 343"/>
        <xdr:cNvSpPr txBox="1"/>
      </xdr:nvSpPr>
      <xdr:spPr>
        <a:xfrm>
          <a:off x="9359411" y="92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48489</xdr:rowOff>
    </xdr:from>
    <xdr:to>
      <xdr:col>45</xdr:col>
      <xdr:colOff>177800</xdr:colOff>
      <xdr:row>54</xdr:row>
      <xdr:rowOff>76454</xdr:rowOff>
    </xdr:to>
    <xdr:cxnSp macro="">
      <xdr:nvCxnSpPr>
        <xdr:cNvPr id="345" name="直線コネクタ 344"/>
        <xdr:cNvCxnSpPr/>
      </xdr:nvCxnSpPr>
      <xdr:spPr>
        <a:xfrm flipV="1">
          <a:off x="7861300" y="9306789"/>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39713</xdr:rowOff>
    </xdr:from>
    <xdr:to>
      <xdr:col>46</xdr:col>
      <xdr:colOff>38100</xdr:colOff>
      <xdr:row>52</xdr:row>
      <xdr:rowOff>141313</xdr:rowOff>
    </xdr:to>
    <xdr:sp macro="" textlink="">
      <xdr:nvSpPr>
        <xdr:cNvPr id="346" name="フローチャート: 判断 345"/>
        <xdr:cNvSpPr/>
      </xdr:nvSpPr>
      <xdr:spPr>
        <a:xfrm>
          <a:off x="8699500" y="895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157840</xdr:rowOff>
    </xdr:from>
    <xdr:ext cx="534377" cy="259045"/>
    <xdr:sp macro="" textlink="">
      <xdr:nvSpPr>
        <xdr:cNvPr id="347" name="テキスト ボックス 346"/>
        <xdr:cNvSpPr txBox="1"/>
      </xdr:nvSpPr>
      <xdr:spPr>
        <a:xfrm>
          <a:off x="8483111" y="873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72034</xdr:rowOff>
    </xdr:from>
    <xdr:to>
      <xdr:col>41</xdr:col>
      <xdr:colOff>50800</xdr:colOff>
      <xdr:row>54</xdr:row>
      <xdr:rowOff>76454</xdr:rowOff>
    </xdr:to>
    <xdr:cxnSp macro="">
      <xdr:nvCxnSpPr>
        <xdr:cNvPr id="348" name="直線コネクタ 347"/>
        <xdr:cNvCxnSpPr/>
      </xdr:nvCxnSpPr>
      <xdr:spPr>
        <a:xfrm>
          <a:off x="6972300" y="8987434"/>
          <a:ext cx="889000" cy="3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71298</xdr:rowOff>
    </xdr:from>
    <xdr:to>
      <xdr:col>41</xdr:col>
      <xdr:colOff>101600</xdr:colOff>
      <xdr:row>53</xdr:row>
      <xdr:rowOff>1448</xdr:rowOff>
    </xdr:to>
    <xdr:sp macro="" textlink="">
      <xdr:nvSpPr>
        <xdr:cNvPr id="349" name="フローチャート: 判断 348"/>
        <xdr:cNvSpPr/>
      </xdr:nvSpPr>
      <xdr:spPr>
        <a:xfrm>
          <a:off x="7810500" y="89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17975</xdr:rowOff>
    </xdr:from>
    <xdr:ext cx="534377" cy="259045"/>
    <xdr:sp macro="" textlink="">
      <xdr:nvSpPr>
        <xdr:cNvPr id="350" name="テキスト ボックス 349"/>
        <xdr:cNvSpPr txBox="1"/>
      </xdr:nvSpPr>
      <xdr:spPr>
        <a:xfrm>
          <a:off x="7594111" y="876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118846</xdr:rowOff>
    </xdr:from>
    <xdr:to>
      <xdr:col>36</xdr:col>
      <xdr:colOff>165100</xdr:colOff>
      <xdr:row>52</xdr:row>
      <xdr:rowOff>48996</xdr:rowOff>
    </xdr:to>
    <xdr:sp macro="" textlink="">
      <xdr:nvSpPr>
        <xdr:cNvPr id="351" name="フローチャート: 判断 350"/>
        <xdr:cNvSpPr/>
      </xdr:nvSpPr>
      <xdr:spPr>
        <a:xfrm>
          <a:off x="6921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65523</xdr:rowOff>
    </xdr:from>
    <xdr:ext cx="534377" cy="259045"/>
    <xdr:sp macro="" textlink="">
      <xdr:nvSpPr>
        <xdr:cNvPr id="352" name="テキスト ボックス 351"/>
        <xdr:cNvSpPr txBox="1"/>
      </xdr:nvSpPr>
      <xdr:spPr>
        <a:xfrm>
          <a:off x="6705111" y="863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84480</xdr:rowOff>
    </xdr:from>
    <xdr:to>
      <xdr:col>55</xdr:col>
      <xdr:colOff>50800</xdr:colOff>
      <xdr:row>53</xdr:row>
      <xdr:rowOff>14630</xdr:rowOff>
    </xdr:to>
    <xdr:sp macro="" textlink="">
      <xdr:nvSpPr>
        <xdr:cNvPr id="358" name="楕円 357"/>
        <xdr:cNvSpPr/>
      </xdr:nvSpPr>
      <xdr:spPr>
        <a:xfrm>
          <a:off x="10426700" y="89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107357</xdr:rowOff>
    </xdr:from>
    <xdr:ext cx="534377" cy="259045"/>
    <xdr:sp macro="" textlink="">
      <xdr:nvSpPr>
        <xdr:cNvPr id="359" name="農林水産業費該当値テキスト"/>
        <xdr:cNvSpPr txBox="1"/>
      </xdr:nvSpPr>
      <xdr:spPr>
        <a:xfrm>
          <a:off x="10528300" y="88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10985</xdr:rowOff>
    </xdr:from>
    <xdr:to>
      <xdr:col>50</xdr:col>
      <xdr:colOff>165100</xdr:colOff>
      <xdr:row>53</xdr:row>
      <xdr:rowOff>112585</xdr:rowOff>
    </xdr:to>
    <xdr:sp macro="" textlink="">
      <xdr:nvSpPr>
        <xdr:cNvPr id="360" name="楕円 359"/>
        <xdr:cNvSpPr/>
      </xdr:nvSpPr>
      <xdr:spPr>
        <a:xfrm>
          <a:off x="9588500" y="90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129112</xdr:rowOff>
    </xdr:from>
    <xdr:ext cx="534377" cy="259045"/>
    <xdr:sp macro="" textlink="">
      <xdr:nvSpPr>
        <xdr:cNvPr id="361" name="テキスト ボックス 360"/>
        <xdr:cNvSpPr txBox="1"/>
      </xdr:nvSpPr>
      <xdr:spPr>
        <a:xfrm>
          <a:off x="9359411" y="88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169139</xdr:rowOff>
    </xdr:from>
    <xdr:to>
      <xdr:col>46</xdr:col>
      <xdr:colOff>38100</xdr:colOff>
      <xdr:row>54</xdr:row>
      <xdr:rowOff>99289</xdr:rowOff>
    </xdr:to>
    <xdr:sp macro="" textlink="">
      <xdr:nvSpPr>
        <xdr:cNvPr id="362" name="楕円 361"/>
        <xdr:cNvSpPr/>
      </xdr:nvSpPr>
      <xdr:spPr>
        <a:xfrm>
          <a:off x="8699500" y="925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90416</xdr:rowOff>
    </xdr:from>
    <xdr:ext cx="534377" cy="259045"/>
    <xdr:sp macro="" textlink="">
      <xdr:nvSpPr>
        <xdr:cNvPr id="363" name="テキスト ボックス 362"/>
        <xdr:cNvSpPr txBox="1"/>
      </xdr:nvSpPr>
      <xdr:spPr>
        <a:xfrm>
          <a:off x="8483111" y="934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25654</xdr:rowOff>
    </xdr:from>
    <xdr:to>
      <xdr:col>41</xdr:col>
      <xdr:colOff>101600</xdr:colOff>
      <xdr:row>54</xdr:row>
      <xdr:rowOff>127254</xdr:rowOff>
    </xdr:to>
    <xdr:sp macro="" textlink="">
      <xdr:nvSpPr>
        <xdr:cNvPr id="364" name="楕円 363"/>
        <xdr:cNvSpPr/>
      </xdr:nvSpPr>
      <xdr:spPr>
        <a:xfrm>
          <a:off x="7810500" y="92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118381</xdr:rowOff>
    </xdr:from>
    <xdr:ext cx="534377" cy="259045"/>
    <xdr:sp macro="" textlink="">
      <xdr:nvSpPr>
        <xdr:cNvPr id="365" name="テキスト ボックス 364"/>
        <xdr:cNvSpPr txBox="1"/>
      </xdr:nvSpPr>
      <xdr:spPr>
        <a:xfrm>
          <a:off x="7594111" y="937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21234</xdr:rowOff>
    </xdr:from>
    <xdr:to>
      <xdr:col>36</xdr:col>
      <xdr:colOff>165100</xdr:colOff>
      <xdr:row>52</xdr:row>
      <xdr:rowOff>122834</xdr:rowOff>
    </xdr:to>
    <xdr:sp macro="" textlink="">
      <xdr:nvSpPr>
        <xdr:cNvPr id="366" name="楕円 365"/>
        <xdr:cNvSpPr/>
      </xdr:nvSpPr>
      <xdr:spPr>
        <a:xfrm>
          <a:off x="6921500" y="89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113961</xdr:rowOff>
    </xdr:from>
    <xdr:ext cx="534377" cy="259045"/>
    <xdr:sp macro="" textlink="">
      <xdr:nvSpPr>
        <xdr:cNvPr id="367" name="テキスト ボックス 366"/>
        <xdr:cNvSpPr txBox="1"/>
      </xdr:nvSpPr>
      <xdr:spPr>
        <a:xfrm>
          <a:off x="6705111" y="902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76" name="直線コネクタ 375"/>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77" name="テキスト ボックス 376"/>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79" name="テキスト ボックス 378"/>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80" name="直線コネクタ 379"/>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81" name="テキスト ボックス 380"/>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84" name="直線コネクタ 383"/>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85" name="テキスト ボックス 384"/>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387" name="テキスト ボックス 386"/>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388" name="直線コネクタ 387"/>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389" name="テキスト ボックス 388"/>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169246</xdr:rowOff>
    </xdr:from>
    <xdr:to>
      <xdr:col>54</xdr:col>
      <xdr:colOff>189865</xdr:colOff>
      <xdr:row>79</xdr:row>
      <xdr:rowOff>2169</xdr:rowOff>
    </xdr:to>
    <xdr:cxnSp macro="">
      <xdr:nvCxnSpPr>
        <xdr:cNvPr id="393" name="直線コネクタ 392"/>
        <xdr:cNvCxnSpPr/>
      </xdr:nvCxnSpPr>
      <xdr:spPr>
        <a:xfrm flipV="1">
          <a:off x="10475595" y="12342196"/>
          <a:ext cx="1270" cy="120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5996</xdr:rowOff>
    </xdr:from>
    <xdr:ext cx="469744" cy="259045"/>
    <xdr:sp macro="" textlink="">
      <xdr:nvSpPr>
        <xdr:cNvPr id="394" name="商工費最小値テキスト"/>
        <xdr:cNvSpPr txBox="1"/>
      </xdr:nvSpPr>
      <xdr:spPr>
        <a:xfrm>
          <a:off x="10528300" y="1355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2169</xdr:rowOff>
    </xdr:from>
    <xdr:to>
      <xdr:col>55</xdr:col>
      <xdr:colOff>88900</xdr:colOff>
      <xdr:row>79</xdr:row>
      <xdr:rowOff>2169</xdr:rowOff>
    </xdr:to>
    <xdr:cxnSp macro="">
      <xdr:nvCxnSpPr>
        <xdr:cNvPr id="395" name="直線コネクタ 394"/>
        <xdr:cNvCxnSpPr/>
      </xdr:nvCxnSpPr>
      <xdr:spPr>
        <a:xfrm>
          <a:off x="10388600" y="1354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115923</xdr:rowOff>
    </xdr:from>
    <xdr:ext cx="534377" cy="259045"/>
    <xdr:sp macro="" textlink="">
      <xdr:nvSpPr>
        <xdr:cNvPr id="396" name="商工費最大値テキスト"/>
        <xdr:cNvSpPr txBox="1"/>
      </xdr:nvSpPr>
      <xdr:spPr>
        <a:xfrm>
          <a:off x="10528300" y="1211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169246</xdr:rowOff>
    </xdr:from>
    <xdr:to>
      <xdr:col>55</xdr:col>
      <xdr:colOff>88900</xdr:colOff>
      <xdr:row>71</xdr:row>
      <xdr:rowOff>169246</xdr:rowOff>
    </xdr:to>
    <xdr:cxnSp macro="">
      <xdr:nvCxnSpPr>
        <xdr:cNvPr id="397" name="直線コネクタ 396"/>
        <xdr:cNvCxnSpPr/>
      </xdr:nvCxnSpPr>
      <xdr:spPr>
        <a:xfrm>
          <a:off x="10388600" y="1234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123327</xdr:rowOff>
    </xdr:from>
    <xdr:to>
      <xdr:col>55</xdr:col>
      <xdr:colOff>0</xdr:colOff>
      <xdr:row>74</xdr:row>
      <xdr:rowOff>107038</xdr:rowOff>
    </xdr:to>
    <xdr:cxnSp macro="">
      <xdr:nvCxnSpPr>
        <xdr:cNvPr id="398" name="直線コネクタ 397"/>
        <xdr:cNvCxnSpPr/>
      </xdr:nvCxnSpPr>
      <xdr:spPr>
        <a:xfrm>
          <a:off x="9639300" y="12296277"/>
          <a:ext cx="838200" cy="49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17235</xdr:rowOff>
    </xdr:from>
    <xdr:ext cx="534377" cy="259045"/>
    <xdr:sp macro="" textlink="">
      <xdr:nvSpPr>
        <xdr:cNvPr id="399" name="商工費平均値テキスト"/>
        <xdr:cNvSpPr txBox="1"/>
      </xdr:nvSpPr>
      <xdr:spPr>
        <a:xfrm>
          <a:off x="10528300" y="1287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38808</xdr:rowOff>
    </xdr:from>
    <xdr:to>
      <xdr:col>55</xdr:col>
      <xdr:colOff>50800</xdr:colOff>
      <xdr:row>75</xdr:row>
      <xdr:rowOff>140408</xdr:rowOff>
    </xdr:to>
    <xdr:sp macro="" textlink="">
      <xdr:nvSpPr>
        <xdr:cNvPr id="400" name="フローチャート: 判断 399"/>
        <xdr:cNvSpPr/>
      </xdr:nvSpPr>
      <xdr:spPr>
        <a:xfrm>
          <a:off x="10426700" y="1289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117897</xdr:rowOff>
    </xdr:from>
    <xdr:to>
      <xdr:col>50</xdr:col>
      <xdr:colOff>114300</xdr:colOff>
      <xdr:row>71</xdr:row>
      <xdr:rowOff>123327</xdr:rowOff>
    </xdr:to>
    <xdr:cxnSp macro="">
      <xdr:nvCxnSpPr>
        <xdr:cNvPr id="401" name="直線コネクタ 400"/>
        <xdr:cNvCxnSpPr/>
      </xdr:nvCxnSpPr>
      <xdr:spPr>
        <a:xfrm>
          <a:off x="8750300" y="12119397"/>
          <a:ext cx="889000" cy="17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138735</xdr:rowOff>
    </xdr:from>
    <xdr:to>
      <xdr:col>50</xdr:col>
      <xdr:colOff>165100</xdr:colOff>
      <xdr:row>75</xdr:row>
      <xdr:rowOff>68885</xdr:rowOff>
    </xdr:to>
    <xdr:sp macro="" textlink="">
      <xdr:nvSpPr>
        <xdr:cNvPr id="402" name="フローチャート: 判断 401"/>
        <xdr:cNvSpPr/>
      </xdr:nvSpPr>
      <xdr:spPr>
        <a:xfrm>
          <a:off x="9588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60012</xdr:rowOff>
    </xdr:from>
    <xdr:ext cx="534377" cy="259045"/>
    <xdr:sp macro="" textlink="">
      <xdr:nvSpPr>
        <xdr:cNvPr id="403" name="テキスト ボックス 402"/>
        <xdr:cNvSpPr txBox="1"/>
      </xdr:nvSpPr>
      <xdr:spPr>
        <a:xfrm>
          <a:off x="93594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117897</xdr:rowOff>
    </xdr:from>
    <xdr:to>
      <xdr:col>45</xdr:col>
      <xdr:colOff>177800</xdr:colOff>
      <xdr:row>77</xdr:row>
      <xdr:rowOff>84379</xdr:rowOff>
    </xdr:to>
    <xdr:cxnSp macro="">
      <xdr:nvCxnSpPr>
        <xdr:cNvPr id="404" name="直線コネクタ 403"/>
        <xdr:cNvCxnSpPr/>
      </xdr:nvCxnSpPr>
      <xdr:spPr>
        <a:xfrm flipV="1">
          <a:off x="7861300" y="12119397"/>
          <a:ext cx="889000" cy="116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16748</xdr:rowOff>
    </xdr:from>
    <xdr:to>
      <xdr:col>46</xdr:col>
      <xdr:colOff>38100</xdr:colOff>
      <xdr:row>72</xdr:row>
      <xdr:rowOff>118348</xdr:rowOff>
    </xdr:to>
    <xdr:sp macro="" textlink="">
      <xdr:nvSpPr>
        <xdr:cNvPr id="405" name="フローチャート: 判断 404"/>
        <xdr:cNvSpPr/>
      </xdr:nvSpPr>
      <xdr:spPr>
        <a:xfrm>
          <a:off x="8699500" y="1236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109475</xdr:rowOff>
    </xdr:from>
    <xdr:ext cx="534377" cy="259045"/>
    <xdr:sp macro="" textlink="">
      <xdr:nvSpPr>
        <xdr:cNvPr id="406" name="テキスト ボックス 405"/>
        <xdr:cNvSpPr txBox="1"/>
      </xdr:nvSpPr>
      <xdr:spPr>
        <a:xfrm>
          <a:off x="8483111" y="1245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50403</xdr:rowOff>
    </xdr:from>
    <xdr:to>
      <xdr:col>41</xdr:col>
      <xdr:colOff>50800</xdr:colOff>
      <xdr:row>77</xdr:row>
      <xdr:rowOff>84379</xdr:rowOff>
    </xdr:to>
    <xdr:cxnSp macro="">
      <xdr:nvCxnSpPr>
        <xdr:cNvPr id="407" name="直線コネクタ 406"/>
        <xdr:cNvCxnSpPr/>
      </xdr:nvCxnSpPr>
      <xdr:spPr>
        <a:xfrm>
          <a:off x="6972300" y="13252053"/>
          <a:ext cx="889000" cy="3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889</xdr:rowOff>
    </xdr:from>
    <xdr:to>
      <xdr:col>41</xdr:col>
      <xdr:colOff>101600</xdr:colOff>
      <xdr:row>73</xdr:row>
      <xdr:rowOff>102489</xdr:rowOff>
    </xdr:to>
    <xdr:sp macro="" textlink="">
      <xdr:nvSpPr>
        <xdr:cNvPr id="408" name="フローチャート: 判断 407"/>
        <xdr:cNvSpPr/>
      </xdr:nvSpPr>
      <xdr:spPr>
        <a:xfrm>
          <a:off x="7810500" y="125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119016</xdr:rowOff>
    </xdr:from>
    <xdr:ext cx="534377" cy="259045"/>
    <xdr:sp macro="" textlink="">
      <xdr:nvSpPr>
        <xdr:cNvPr id="409" name="テキスト ボックス 408"/>
        <xdr:cNvSpPr txBox="1"/>
      </xdr:nvSpPr>
      <xdr:spPr>
        <a:xfrm>
          <a:off x="7594111" y="122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89471</xdr:rowOff>
    </xdr:from>
    <xdr:to>
      <xdr:col>36</xdr:col>
      <xdr:colOff>165100</xdr:colOff>
      <xdr:row>74</xdr:row>
      <xdr:rowOff>19621</xdr:rowOff>
    </xdr:to>
    <xdr:sp macro="" textlink="">
      <xdr:nvSpPr>
        <xdr:cNvPr id="410" name="フローチャート: 判断 409"/>
        <xdr:cNvSpPr/>
      </xdr:nvSpPr>
      <xdr:spPr>
        <a:xfrm>
          <a:off x="6921500" y="126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36148</xdr:rowOff>
    </xdr:from>
    <xdr:ext cx="534377" cy="259045"/>
    <xdr:sp macro="" textlink="">
      <xdr:nvSpPr>
        <xdr:cNvPr id="411" name="テキスト ボックス 410"/>
        <xdr:cNvSpPr txBox="1"/>
      </xdr:nvSpPr>
      <xdr:spPr>
        <a:xfrm>
          <a:off x="6705111" y="123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56238</xdr:rowOff>
    </xdr:from>
    <xdr:to>
      <xdr:col>55</xdr:col>
      <xdr:colOff>50800</xdr:colOff>
      <xdr:row>74</xdr:row>
      <xdr:rowOff>157838</xdr:rowOff>
    </xdr:to>
    <xdr:sp macro="" textlink="">
      <xdr:nvSpPr>
        <xdr:cNvPr id="417" name="楕円 416"/>
        <xdr:cNvSpPr/>
      </xdr:nvSpPr>
      <xdr:spPr>
        <a:xfrm>
          <a:off x="10426700" y="127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79115</xdr:rowOff>
    </xdr:from>
    <xdr:ext cx="534377" cy="259045"/>
    <xdr:sp macro="" textlink="">
      <xdr:nvSpPr>
        <xdr:cNvPr id="418" name="商工費該当値テキスト"/>
        <xdr:cNvSpPr txBox="1"/>
      </xdr:nvSpPr>
      <xdr:spPr>
        <a:xfrm>
          <a:off x="10528300" y="1259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72527</xdr:rowOff>
    </xdr:from>
    <xdr:to>
      <xdr:col>50</xdr:col>
      <xdr:colOff>165100</xdr:colOff>
      <xdr:row>72</xdr:row>
      <xdr:rowOff>2677</xdr:rowOff>
    </xdr:to>
    <xdr:sp macro="" textlink="">
      <xdr:nvSpPr>
        <xdr:cNvPr id="419" name="楕円 418"/>
        <xdr:cNvSpPr/>
      </xdr:nvSpPr>
      <xdr:spPr>
        <a:xfrm>
          <a:off x="9588500" y="122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19204</xdr:rowOff>
    </xdr:from>
    <xdr:ext cx="534377" cy="259045"/>
    <xdr:sp macro="" textlink="">
      <xdr:nvSpPr>
        <xdr:cNvPr id="420" name="テキスト ボックス 419"/>
        <xdr:cNvSpPr txBox="1"/>
      </xdr:nvSpPr>
      <xdr:spPr>
        <a:xfrm>
          <a:off x="9359411" y="12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67097</xdr:rowOff>
    </xdr:from>
    <xdr:to>
      <xdr:col>46</xdr:col>
      <xdr:colOff>38100</xdr:colOff>
      <xdr:row>70</xdr:row>
      <xdr:rowOff>168697</xdr:rowOff>
    </xdr:to>
    <xdr:sp macro="" textlink="">
      <xdr:nvSpPr>
        <xdr:cNvPr id="421" name="楕円 420"/>
        <xdr:cNvSpPr/>
      </xdr:nvSpPr>
      <xdr:spPr>
        <a:xfrm>
          <a:off x="8699500" y="120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13774</xdr:rowOff>
    </xdr:from>
    <xdr:ext cx="534377" cy="259045"/>
    <xdr:sp macro="" textlink="">
      <xdr:nvSpPr>
        <xdr:cNvPr id="422" name="テキスト ボックス 421"/>
        <xdr:cNvSpPr txBox="1"/>
      </xdr:nvSpPr>
      <xdr:spPr>
        <a:xfrm>
          <a:off x="8483111" y="118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33579</xdr:rowOff>
    </xdr:from>
    <xdr:to>
      <xdr:col>41</xdr:col>
      <xdr:colOff>101600</xdr:colOff>
      <xdr:row>77</xdr:row>
      <xdr:rowOff>135179</xdr:rowOff>
    </xdr:to>
    <xdr:sp macro="" textlink="">
      <xdr:nvSpPr>
        <xdr:cNvPr id="423" name="楕円 422"/>
        <xdr:cNvSpPr/>
      </xdr:nvSpPr>
      <xdr:spPr>
        <a:xfrm>
          <a:off x="7810500" y="132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126306</xdr:rowOff>
    </xdr:from>
    <xdr:ext cx="534377" cy="259045"/>
    <xdr:sp macro="" textlink="">
      <xdr:nvSpPr>
        <xdr:cNvPr id="424" name="テキスト ボックス 423"/>
        <xdr:cNvSpPr txBox="1"/>
      </xdr:nvSpPr>
      <xdr:spPr>
        <a:xfrm>
          <a:off x="7594111" y="1332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171053</xdr:rowOff>
    </xdr:from>
    <xdr:to>
      <xdr:col>36</xdr:col>
      <xdr:colOff>165100</xdr:colOff>
      <xdr:row>77</xdr:row>
      <xdr:rowOff>101203</xdr:rowOff>
    </xdr:to>
    <xdr:sp macro="" textlink="">
      <xdr:nvSpPr>
        <xdr:cNvPr id="425" name="楕円 424"/>
        <xdr:cNvSpPr/>
      </xdr:nvSpPr>
      <xdr:spPr>
        <a:xfrm>
          <a:off x="6921500" y="132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92330</xdr:rowOff>
    </xdr:from>
    <xdr:ext cx="534377" cy="259045"/>
    <xdr:sp macro="" textlink="">
      <xdr:nvSpPr>
        <xdr:cNvPr id="426" name="テキスト ボックス 425"/>
        <xdr:cNvSpPr txBox="1"/>
      </xdr:nvSpPr>
      <xdr:spPr>
        <a:xfrm>
          <a:off x="6705111" y="132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7" name="テキスト ボックス 43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7" name="直線コネクタ 446"/>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8" name="土木費最小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9" name="直線コネクタ 448"/>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50" name="土木費最大値テキスト"/>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51" name="直線コネクタ 450"/>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128361</xdr:rowOff>
    </xdr:from>
    <xdr:to>
      <xdr:col>55</xdr:col>
      <xdr:colOff>0</xdr:colOff>
      <xdr:row>97</xdr:row>
      <xdr:rowOff>66960</xdr:rowOff>
    </xdr:to>
    <xdr:cxnSp macro="">
      <xdr:nvCxnSpPr>
        <xdr:cNvPr id="452" name="直線コネクタ 451"/>
        <xdr:cNvCxnSpPr/>
      </xdr:nvCxnSpPr>
      <xdr:spPr>
        <a:xfrm flipV="1">
          <a:off x="9639300" y="16416111"/>
          <a:ext cx="838200" cy="28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104909</xdr:rowOff>
    </xdr:from>
    <xdr:ext cx="534377" cy="259045"/>
    <xdr:sp macro="" textlink="">
      <xdr:nvSpPr>
        <xdr:cNvPr id="453" name="土木費平均値テキスト"/>
        <xdr:cNvSpPr txBox="1"/>
      </xdr:nvSpPr>
      <xdr:spPr>
        <a:xfrm>
          <a:off x="10528300" y="1639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4" name="フローチャート: 判断 453"/>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66960</xdr:rowOff>
    </xdr:from>
    <xdr:to>
      <xdr:col>50</xdr:col>
      <xdr:colOff>114300</xdr:colOff>
      <xdr:row>98</xdr:row>
      <xdr:rowOff>126419</xdr:rowOff>
    </xdr:to>
    <xdr:cxnSp macro="">
      <xdr:nvCxnSpPr>
        <xdr:cNvPr id="455" name="直線コネクタ 454"/>
        <xdr:cNvCxnSpPr/>
      </xdr:nvCxnSpPr>
      <xdr:spPr>
        <a:xfrm flipV="1">
          <a:off x="8750300" y="16697610"/>
          <a:ext cx="889000" cy="23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6" name="フローチャート: 判断 455"/>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140161</xdr:rowOff>
    </xdr:from>
    <xdr:ext cx="534377" cy="259045"/>
    <xdr:sp macro="" textlink="">
      <xdr:nvSpPr>
        <xdr:cNvPr id="457" name="テキスト ボックス 456"/>
        <xdr:cNvSpPr txBox="1"/>
      </xdr:nvSpPr>
      <xdr:spPr>
        <a:xfrm>
          <a:off x="9359411" y="162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39230</xdr:rowOff>
    </xdr:from>
    <xdr:to>
      <xdr:col>45</xdr:col>
      <xdr:colOff>177800</xdr:colOff>
      <xdr:row>98</xdr:row>
      <xdr:rowOff>126419</xdr:rowOff>
    </xdr:to>
    <xdr:cxnSp macro="">
      <xdr:nvCxnSpPr>
        <xdr:cNvPr id="458" name="直線コネクタ 457"/>
        <xdr:cNvCxnSpPr/>
      </xdr:nvCxnSpPr>
      <xdr:spPr>
        <a:xfrm>
          <a:off x="7861300" y="16841330"/>
          <a:ext cx="889000" cy="8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130116</xdr:rowOff>
    </xdr:from>
    <xdr:to>
      <xdr:col>46</xdr:col>
      <xdr:colOff>38100</xdr:colOff>
      <xdr:row>95</xdr:row>
      <xdr:rowOff>60266</xdr:rowOff>
    </xdr:to>
    <xdr:sp macro="" textlink="">
      <xdr:nvSpPr>
        <xdr:cNvPr id="459" name="フローチャート: 判断 458"/>
        <xdr:cNvSpPr/>
      </xdr:nvSpPr>
      <xdr:spPr>
        <a:xfrm>
          <a:off x="8699500" y="1624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76793</xdr:rowOff>
    </xdr:from>
    <xdr:ext cx="534377" cy="259045"/>
    <xdr:sp macro="" textlink="">
      <xdr:nvSpPr>
        <xdr:cNvPr id="460" name="テキスト ボックス 459"/>
        <xdr:cNvSpPr txBox="1"/>
      </xdr:nvSpPr>
      <xdr:spPr>
        <a:xfrm>
          <a:off x="8483111" y="1602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61885</xdr:rowOff>
    </xdr:from>
    <xdr:to>
      <xdr:col>41</xdr:col>
      <xdr:colOff>50800</xdr:colOff>
      <xdr:row>98</xdr:row>
      <xdr:rowOff>39230</xdr:rowOff>
    </xdr:to>
    <xdr:cxnSp macro="">
      <xdr:nvCxnSpPr>
        <xdr:cNvPr id="461" name="直線コネクタ 460"/>
        <xdr:cNvCxnSpPr/>
      </xdr:nvCxnSpPr>
      <xdr:spPr>
        <a:xfrm>
          <a:off x="6972300" y="16692535"/>
          <a:ext cx="889000" cy="14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20937</xdr:rowOff>
    </xdr:from>
    <xdr:to>
      <xdr:col>41</xdr:col>
      <xdr:colOff>101600</xdr:colOff>
      <xdr:row>95</xdr:row>
      <xdr:rowOff>122537</xdr:rowOff>
    </xdr:to>
    <xdr:sp macro="" textlink="">
      <xdr:nvSpPr>
        <xdr:cNvPr id="462" name="フローチャート: 判断 461"/>
        <xdr:cNvSpPr/>
      </xdr:nvSpPr>
      <xdr:spPr>
        <a:xfrm>
          <a:off x="7810500" y="163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139064</xdr:rowOff>
    </xdr:from>
    <xdr:ext cx="534377" cy="259045"/>
    <xdr:sp macro="" textlink="">
      <xdr:nvSpPr>
        <xdr:cNvPr id="463" name="テキスト ボックス 462"/>
        <xdr:cNvSpPr txBox="1"/>
      </xdr:nvSpPr>
      <xdr:spPr>
        <a:xfrm>
          <a:off x="7594111" y="160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79459</xdr:rowOff>
    </xdr:from>
    <xdr:to>
      <xdr:col>36</xdr:col>
      <xdr:colOff>165100</xdr:colOff>
      <xdr:row>96</xdr:row>
      <xdr:rowOff>9609</xdr:rowOff>
    </xdr:to>
    <xdr:sp macro="" textlink="">
      <xdr:nvSpPr>
        <xdr:cNvPr id="464" name="フローチャート: 判断 463"/>
        <xdr:cNvSpPr/>
      </xdr:nvSpPr>
      <xdr:spPr>
        <a:xfrm>
          <a:off x="6921500" y="1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26136</xdr:rowOff>
    </xdr:from>
    <xdr:ext cx="534377" cy="259045"/>
    <xdr:sp macro="" textlink="">
      <xdr:nvSpPr>
        <xdr:cNvPr id="465" name="テキスト ボックス 464"/>
        <xdr:cNvSpPr txBox="1"/>
      </xdr:nvSpPr>
      <xdr:spPr>
        <a:xfrm>
          <a:off x="6705111" y="161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77561</xdr:rowOff>
    </xdr:from>
    <xdr:to>
      <xdr:col>55</xdr:col>
      <xdr:colOff>50800</xdr:colOff>
      <xdr:row>96</xdr:row>
      <xdr:rowOff>7711</xdr:rowOff>
    </xdr:to>
    <xdr:sp macro="" textlink="">
      <xdr:nvSpPr>
        <xdr:cNvPr id="471" name="楕円 470"/>
        <xdr:cNvSpPr/>
      </xdr:nvSpPr>
      <xdr:spPr>
        <a:xfrm>
          <a:off x="10426700" y="163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100438</xdr:rowOff>
    </xdr:from>
    <xdr:ext cx="534377" cy="259045"/>
    <xdr:sp macro="" textlink="">
      <xdr:nvSpPr>
        <xdr:cNvPr id="472" name="土木費該当値テキスト"/>
        <xdr:cNvSpPr txBox="1"/>
      </xdr:nvSpPr>
      <xdr:spPr>
        <a:xfrm>
          <a:off x="10528300" y="1621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16160</xdr:rowOff>
    </xdr:from>
    <xdr:to>
      <xdr:col>50</xdr:col>
      <xdr:colOff>165100</xdr:colOff>
      <xdr:row>97</xdr:row>
      <xdr:rowOff>117760</xdr:rowOff>
    </xdr:to>
    <xdr:sp macro="" textlink="">
      <xdr:nvSpPr>
        <xdr:cNvPr id="473" name="楕円 472"/>
        <xdr:cNvSpPr/>
      </xdr:nvSpPr>
      <xdr:spPr>
        <a:xfrm>
          <a:off x="9588500" y="166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108887</xdr:rowOff>
    </xdr:from>
    <xdr:ext cx="534377" cy="259045"/>
    <xdr:sp macro="" textlink="">
      <xdr:nvSpPr>
        <xdr:cNvPr id="474" name="テキスト ボックス 473"/>
        <xdr:cNvSpPr txBox="1"/>
      </xdr:nvSpPr>
      <xdr:spPr>
        <a:xfrm>
          <a:off x="9359411" y="167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75619</xdr:rowOff>
    </xdr:from>
    <xdr:to>
      <xdr:col>46</xdr:col>
      <xdr:colOff>38100</xdr:colOff>
      <xdr:row>99</xdr:row>
      <xdr:rowOff>5769</xdr:rowOff>
    </xdr:to>
    <xdr:sp macro="" textlink="">
      <xdr:nvSpPr>
        <xdr:cNvPr id="475" name="楕円 474"/>
        <xdr:cNvSpPr/>
      </xdr:nvSpPr>
      <xdr:spPr>
        <a:xfrm>
          <a:off x="8699500" y="1687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168346</xdr:rowOff>
    </xdr:from>
    <xdr:ext cx="534377" cy="259045"/>
    <xdr:sp macro="" textlink="">
      <xdr:nvSpPr>
        <xdr:cNvPr id="476" name="テキスト ボックス 475"/>
        <xdr:cNvSpPr txBox="1"/>
      </xdr:nvSpPr>
      <xdr:spPr>
        <a:xfrm>
          <a:off x="8483111" y="1697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159880</xdr:rowOff>
    </xdr:from>
    <xdr:to>
      <xdr:col>41</xdr:col>
      <xdr:colOff>101600</xdr:colOff>
      <xdr:row>98</xdr:row>
      <xdr:rowOff>90030</xdr:rowOff>
    </xdr:to>
    <xdr:sp macro="" textlink="">
      <xdr:nvSpPr>
        <xdr:cNvPr id="477" name="楕円 476"/>
        <xdr:cNvSpPr/>
      </xdr:nvSpPr>
      <xdr:spPr>
        <a:xfrm>
          <a:off x="7810500" y="167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81157</xdr:rowOff>
    </xdr:from>
    <xdr:ext cx="534377" cy="259045"/>
    <xdr:sp macro="" textlink="">
      <xdr:nvSpPr>
        <xdr:cNvPr id="478" name="テキスト ボックス 477"/>
        <xdr:cNvSpPr txBox="1"/>
      </xdr:nvSpPr>
      <xdr:spPr>
        <a:xfrm>
          <a:off x="7594111" y="1688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11085</xdr:rowOff>
    </xdr:from>
    <xdr:to>
      <xdr:col>36</xdr:col>
      <xdr:colOff>165100</xdr:colOff>
      <xdr:row>97</xdr:row>
      <xdr:rowOff>112685</xdr:rowOff>
    </xdr:to>
    <xdr:sp macro="" textlink="">
      <xdr:nvSpPr>
        <xdr:cNvPr id="479" name="楕円 478"/>
        <xdr:cNvSpPr/>
      </xdr:nvSpPr>
      <xdr:spPr>
        <a:xfrm>
          <a:off x="6921500" y="1664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103812</xdr:rowOff>
    </xdr:from>
    <xdr:ext cx="534377" cy="259045"/>
    <xdr:sp macro="" textlink="">
      <xdr:nvSpPr>
        <xdr:cNvPr id="480" name="テキスト ボックス 479"/>
        <xdr:cNvSpPr txBox="1"/>
      </xdr:nvSpPr>
      <xdr:spPr>
        <a:xfrm>
          <a:off x="6705111" y="1673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1" name="テキスト ボックス 49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503" name="直線コネクタ 502"/>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4" name="警察費最小値テキスト"/>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5" name="直線コネクタ 504"/>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6" name="警察費最大値テキスト"/>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7" name="直線コネクタ 506"/>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50736</xdr:rowOff>
    </xdr:from>
    <xdr:to>
      <xdr:col>85</xdr:col>
      <xdr:colOff>127000</xdr:colOff>
      <xdr:row>37</xdr:row>
      <xdr:rowOff>97790</xdr:rowOff>
    </xdr:to>
    <xdr:cxnSp macro="">
      <xdr:nvCxnSpPr>
        <xdr:cNvPr id="508" name="直線コネクタ 507"/>
        <xdr:cNvCxnSpPr/>
      </xdr:nvCxnSpPr>
      <xdr:spPr>
        <a:xfrm>
          <a:off x="15481300" y="6394386"/>
          <a:ext cx="8382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121683</xdr:rowOff>
    </xdr:from>
    <xdr:ext cx="534377" cy="259045"/>
    <xdr:sp macro="" textlink="">
      <xdr:nvSpPr>
        <xdr:cNvPr id="509" name="警察費平均値テキスト"/>
        <xdr:cNvSpPr txBox="1"/>
      </xdr:nvSpPr>
      <xdr:spPr>
        <a:xfrm>
          <a:off x="16370300" y="5779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10" name="フローチャート: 判断 509"/>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50736</xdr:rowOff>
    </xdr:from>
    <xdr:to>
      <xdr:col>81</xdr:col>
      <xdr:colOff>50800</xdr:colOff>
      <xdr:row>38</xdr:row>
      <xdr:rowOff>67691</xdr:rowOff>
    </xdr:to>
    <xdr:cxnSp macro="">
      <xdr:nvCxnSpPr>
        <xdr:cNvPr id="511" name="直線コネクタ 510"/>
        <xdr:cNvCxnSpPr/>
      </xdr:nvCxnSpPr>
      <xdr:spPr>
        <a:xfrm flipV="1">
          <a:off x="14592300" y="6394386"/>
          <a:ext cx="889000" cy="18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12" name="フローチャート: 判断 511"/>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139209</xdr:rowOff>
    </xdr:from>
    <xdr:ext cx="534377" cy="259045"/>
    <xdr:sp macro="" textlink="">
      <xdr:nvSpPr>
        <xdr:cNvPr id="513" name="テキスト ボックス 512"/>
        <xdr:cNvSpPr txBox="1"/>
      </xdr:nvSpPr>
      <xdr:spPr>
        <a:xfrm>
          <a:off x="15201411" y="57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67691</xdr:rowOff>
    </xdr:from>
    <xdr:to>
      <xdr:col>76</xdr:col>
      <xdr:colOff>114300</xdr:colOff>
      <xdr:row>38</xdr:row>
      <xdr:rowOff>100838</xdr:rowOff>
    </xdr:to>
    <xdr:cxnSp macro="">
      <xdr:nvCxnSpPr>
        <xdr:cNvPr id="514" name="直線コネクタ 513"/>
        <xdr:cNvCxnSpPr/>
      </xdr:nvCxnSpPr>
      <xdr:spPr>
        <a:xfrm flipV="1">
          <a:off x="13703300" y="6582791"/>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119380</xdr:rowOff>
    </xdr:from>
    <xdr:to>
      <xdr:col>76</xdr:col>
      <xdr:colOff>165100</xdr:colOff>
      <xdr:row>35</xdr:row>
      <xdr:rowOff>49530</xdr:rowOff>
    </xdr:to>
    <xdr:sp macro="" textlink="">
      <xdr:nvSpPr>
        <xdr:cNvPr id="515" name="フローチャート: 判断 514"/>
        <xdr:cNvSpPr/>
      </xdr:nvSpPr>
      <xdr:spPr>
        <a:xfrm>
          <a:off x="14541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66057</xdr:rowOff>
    </xdr:from>
    <xdr:ext cx="534377" cy="259045"/>
    <xdr:sp macro="" textlink="">
      <xdr:nvSpPr>
        <xdr:cNvPr id="516" name="テキスト ボックス 515"/>
        <xdr:cNvSpPr txBox="1"/>
      </xdr:nvSpPr>
      <xdr:spPr>
        <a:xfrm>
          <a:off x="14325111" y="5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100838</xdr:rowOff>
    </xdr:from>
    <xdr:to>
      <xdr:col>71</xdr:col>
      <xdr:colOff>177800</xdr:colOff>
      <xdr:row>38</xdr:row>
      <xdr:rowOff>135509</xdr:rowOff>
    </xdr:to>
    <xdr:cxnSp macro="">
      <xdr:nvCxnSpPr>
        <xdr:cNvPr id="517" name="直線コネクタ 516"/>
        <xdr:cNvCxnSpPr/>
      </xdr:nvCxnSpPr>
      <xdr:spPr>
        <a:xfrm flipV="1">
          <a:off x="12814300" y="661593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140907</xdr:rowOff>
    </xdr:from>
    <xdr:to>
      <xdr:col>72</xdr:col>
      <xdr:colOff>38100</xdr:colOff>
      <xdr:row>35</xdr:row>
      <xdr:rowOff>71057</xdr:rowOff>
    </xdr:to>
    <xdr:sp macro="" textlink="">
      <xdr:nvSpPr>
        <xdr:cNvPr id="518" name="フローチャート: 判断 517"/>
        <xdr:cNvSpPr/>
      </xdr:nvSpPr>
      <xdr:spPr>
        <a:xfrm>
          <a:off x="136525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87584</xdr:rowOff>
    </xdr:from>
    <xdr:ext cx="534377" cy="259045"/>
    <xdr:sp macro="" textlink="">
      <xdr:nvSpPr>
        <xdr:cNvPr id="519" name="テキスト ボックス 518"/>
        <xdr:cNvSpPr txBox="1"/>
      </xdr:nvSpPr>
      <xdr:spPr>
        <a:xfrm>
          <a:off x="13436111" y="57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80328</xdr:rowOff>
    </xdr:from>
    <xdr:to>
      <xdr:col>67</xdr:col>
      <xdr:colOff>101600</xdr:colOff>
      <xdr:row>36</xdr:row>
      <xdr:rowOff>10478</xdr:rowOff>
    </xdr:to>
    <xdr:sp macro="" textlink="">
      <xdr:nvSpPr>
        <xdr:cNvPr id="520" name="フローチャート: 判断 519"/>
        <xdr:cNvSpPr/>
      </xdr:nvSpPr>
      <xdr:spPr>
        <a:xfrm>
          <a:off x="12763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27005</xdr:rowOff>
    </xdr:from>
    <xdr:ext cx="534377" cy="259045"/>
    <xdr:sp macro="" textlink="">
      <xdr:nvSpPr>
        <xdr:cNvPr id="521" name="テキスト ボックス 520"/>
        <xdr:cNvSpPr txBox="1"/>
      </xdr:nvSpPr>
      <xdr:spPr>
        <a:xfrm>
          <a:off x="12547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46990</xdr:rowOff>
    </xdr:from>
    <xdr:to>
      <xdr:col>85</xdr:col>
      <xdr:colOff>177800</xdr:colOff>
      <xdr:row>37</xdr:row>
      <xdr:rowOff>148590</xdr:rowOff>
    </xdr:to>
    <xdr:sp macro="" textlink="">
      <xdr:nvSpPr>
        <xdr:cNvPr id="527" name="楕円 526"/>
        <xdr:cNvSpPr/>
      </xdr:nvSpPr>
      <xdr:spPr>
        <a:xfrm>
          <a:off x="16268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25417</xdr:rowOff>
    </xdr:from>
    <xdr:ext cx="534377" cy="259045"/>
    <xdr:sp macro="" textlink="">
      <xdr:nvSpPr>
        <xdr:cNvPr id="528" name="警察費該当値テキスト"/>
        <xdr:cNvSpPr txBox="1"/>
      </xdr:nvSpPr>
      <xdr:spPr>
        <a:xfrm>
          <a:off x="16370300" y="63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171386</xdr:rowOff>
    </xdr:from>
    <xdr:to>
      <xdr:col>81</xdr:col>
      <xdr:colOff>101600</xdr:colOff>
      <xdr:row>37</xdr:row>
      <xdr:rowOff>101536</xdr:rowOff>
    </xdr:to>
    <xdr:sp macro="" textlink="">
      <xdr:nvSpPr>
        <xdr:cNvPr id="529" name="楕円 528"/>
        <xdr:cNvSpPr/>
      </xdr:nvSpPr>
      <xdr:spPr>
        <a:xfrm>
          <a:off x="15430500" y="6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92663</xdr:rowOff>
    </xdr:from>
    <xdr:ext cx="534377" cy="259045"/>
    <xdr:sp macro="" textlink="">
      <xdr:nvSpPr>
        <xdr:cNvPr id="530" name="テキスト ボックス 529"/>
        <xdr:cNvSpPr txBox="1"/>
      </xdr:nvSpPr>
      <xdr:spPr>
        <a:xfrm>
          <a:off x="15201411" y="64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16891</xdr:rowOff>
    </xdr:from>
    <xdr:to>
      <xdr:col>76</xdr:col>
      <xdr:colOff>165100</xdr:colOff>
      <xdr:row>38</xdr:row>
      <xdr:rowOff>118491</xdr:rowOff>
    </xdr:to>
    <xdr:sp macro="" textlink="">
      <xdr:nvSpPr>
        <xdr:cNvPr id="531" name="楕円 530"/>
        <xdr:cNvSpPr/>
      </xdr:nvSpPr>
      <xdr:spPr>
        <a:xfrm>
          <a:off x="14541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109618</xdr:rowOff>
    </xdr:from>
    <xdr:ext cx="534377" cy="259045"/>
    <xdr:sp macro="" textlink="">
      <xdr:nvSpPr>
        <xdr:cNvPr id="532" name="テキスト ボックス 531"/>
        <xdr:cNvSpPr txBox="1"/>
      </xdr:nvSpPr>
      <xdr:spPr>
        <a:xfrm>
          <a:off x="14325111" y="66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50038</xdr:rowOff>
    </xdr:from>
    <xdr:to>
      <xdr:col>72</xdr:col>
      <xdr:colOff>38100</xdr:colOff>
      <xdr:row>38</xdr:row>
      <xdr:rowOff>151638</xdr:rowOff>
    </xdr:to>
    <xdr:sp macro="" textlink="">
      <xdr:nvSpPr>
        <xdr:cNvPr id="533" name="楕円 532"/>
        <xdr:cNvSpPr/>
      </xdr:nvSpPr>
      <xdr:spPr>
        <a:xfrm>
          <a:off x="13652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142765</xdr:rowOff>
    </xdr:from>
    <xdr:ext cx="534377" cy="259045"/>
    <xdr:sp macro="" textlink="">
      <xdr:nvSpPr>
        <xdr:cNvPr id="534" name="テキスト ボックス 533"/>
        <xdr:cNvSpPr txBox="1"/>
      </xdr:nvSpPr>
      <xdr:spPr>
        <a:xfrm>
          <a:off x="13436111" y="66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84709</xdr:rowOff>
    </xdr:from>
    <xdr:to>
      <xdr:col>67</xdr:col>
      <xdr:colOff>101600</xdr:colOff>
      <xdr:row>39</xdr:row>
      <xdr:rowOff>14859</xdr:rowOff>
    </xdr:to>
    <xdr:sp macro="" textlink="">
      <xdr:nvSpPr>
        <xdr:cNvPr id="535" name="楕円 534"/>
        <xdr:cNvSpPr/>
      </xdr:nvSpPr>
      <xdr:spPr>
        <a:xfrm>
          <a:off x="12763500" y="65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5986</xdr:rowOff>
    </xdr:from>
    <xdr:ext cx="534377" cy="259045"/>
    <xdr:sp macro="" textlink="">
      <xdr:nvSpPr>
        <xdr:cNvPr id="536" name="テキスト ボックス 535"/>
        <xdr:cNvSpPr txBox="1"/>
      </xdr:nvSpPr>
      <xdr:spPr>
        <a:xfrm>
          <a:off x="12547111" y="66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6" name="直線コネクタ 54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7" name="テキスト ボックス 54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9" name="テキスト ボックス 54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0" name="直線コネクタ 54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1" name="テキスト ボックス 55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4" name="直線コネクタ 55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5" name="テキスト ボックス 55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7" name="テキスト ボックス 55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8" name="直線コネクタ 55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9" name="テキスト ボックス 55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63" name="直線コネクタ 562"/>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4" name="教育費最小値テキスト"/>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5" name="直線コネクタ 564"/>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6" name="教育費最大値テキスト"/>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7" name="直線コネクタ 566"/>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111440</xdr:rowOff>
    </xdr:from>
    <xdr:to>
      <xdr:col>85</xdr:col>
      <xdr:colOff>127000</xdr:colOff>
      <xdr:row>59</xdr:row>
      <xdr:rowOff>11084</xdr:rowOff>
    </xdr:to>
    <xdr:cxnSp macro="">
      <xdr:nvCxnSpPr>
        <xdr:cNvPr id="568" name="直線コネクタ 567"/>
        <xdr:cNvCxnSpPr/>
      </xdr:nvCxnSpPr>
      <xdr:spPr>
        <a:xfrm flipV="1">
          <a:off x="15481300" y="10055540"/>
          <a:ext cx="8382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57028</xdr:rowOff>
    </xdr:from>
    <xdr:ext cx="534377" cy="259045"/>
    <xdr:sp macro="" textlink="">
      <xdr:nvSpPr>
        <xdr:cNvPr id="569" name="教育費平均値テキスト"/>
        <xdr:cNvSpPr txBox="1"/>
      </xdr:nvSpPr>
      <xdr:spPr>
        <a:xfrm>
          <a:off x="16370300" y="94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70" name="フローチャート: 判断 569"/>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138929</xdr:rowOff>
    </xdr:from>
    <xdr:to>
      <xdr:col>81</xdr:col>
      <xdr:colOff>50800</xdr:colOff>
      <xdr:row>59</xdr:row>
      <xdr:rowOff>11084</xdr:rowOff>
    </xdr:to>
    <xdr:cxnSp macro="">
      <xdr:nvCxnSpPr>
        <xdr:cNvPr id="571" name="直線コネクタ 570"/>
        <xdr:cNvCxnSpPr/>
      </xdr:nvCxnSpPr>
      <xdr:spPr>
        <a:xfrm>
          <a:off x="14592300" y="9568679"/>
          <a:ext cx="889000" cy="55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72" name="フローチャート: 判断 571"/>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150648</xdr:rowOff>
    </xdr:from>
    <xdr:ext cx="534377" cy="259045"/>
    <xdr:sp macro="" textlink="">
      <xdr:nvSpPr>
        <xdr:cNvPr id="573" name="テキスト ボックス 572"/>
        <xdr:cNvSpPr txBox="1"/>
      </xdr:nvSpPr>
      <xdr:spPr>
        <a:xfrm>
          <a:off x="15201411" y="940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138929</xdr:rowOff>
    </xdr:from>
    <xdr:to>
      <xdr:col>76</xdr:col>
      <xdr:colOff>114300</xdr:colOff>
      <xdr:row>56</xdr:row>
      <xdr:rowOff>968</xdr:rowOff>
    </xdr:to>
    <xdr:cxnSp macro="">
      <xdr:nvCxnSpPr>
        <xdr:cNvPr id="574" name="直線コネクタ 573"/>
        <xdr:cNvCxnSpPr/>
      </xdr:nvCxnSpPr>
      <xdr:spPr>
        <a:xfrm flipV="1">
          <a:off x="13703300" y="9568679"/>
          <a:ext cx="8890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30435</xdr:rowOff>
    </xdr:from>
    <xdr:to>
      <xdr:col>76</xdr:col>
      <xdr:colOff>165100</xdr:colOff>
      <xdr:row>53</xdr:row>
      <xdr:rowOff>132035</xdr:rowOff>
    </xdr:to>
    <xdr:sp macro="" textlink="">
      <xdr:nvSpPr>
        <xdr:cNvPr id="575" name="フローチャート: 判断 574"/>
        <xdr:cNvSpPr/>
      </xdr:nvSpPr>
      <xdr:spPr>
        <a:xfrm>
          <a:off x="14541500" y="91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148562</xdr:rowOff>
    </xdr:from>
    <xdr:ext cx="599010" cy="259045"/>
    <xdr:sp macro="" textlink="">
      <xdr:nvSpPr>
        <xdr:cNvPr id="576" name="テキスト ボックス 575"/>
        <xdr:cNvSpPr txBox="1"/>
      </xdr:nvSpPr>
      <xdr:spPr>
        <a:xfrm>
          <a:off x="14292795" y="889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968</xdr:rowOff>
    </xdr:from>
    <xdr:to>
      <xdr:col>71</xdr:col>
      <xdr:colOff>177800</xdr:colOff>
      <xdr:row>56</xdr:row>
      <xdr:rowOff>2140</xdr:rowOff>
    </xdr:to>
    <xdr:cxnSp macro="">
      <xdr:nvCxnSpPr>
        <xdr:cNvPr id="577" name="直線コネクタ 576"/>
        <xdr:cNvCxnSpPr/>
      </xdr:nvCxnSpPr>
      <xdr:spPr>
        <a:xfrm flipV="1">
          <a:off x="12814300" y="9602168"/>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48952</xdr:rowOff>
    </xdr:from>
    <xdr:to>
      <xdr:col>72</xdr:col>
      <xdr:colOff>38100</xdr:colOff>
      <xdr:row>53</xdr:row>
      <xdr:rowOff>150552</xdr:rowOff>
    </xdr:to>
    <xdr:sp macro="" textlink="">
      <xdr:nvSpPr>
        <xdr:cNvPr id="578" name="フローチャート: 判断 577"/>
        <xdr:cNvSpPr/>
      </xdr:nvSpPr>
      <xdr:spPr>
        <a:xfrm>
          <a:off x="13652500" y="913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167079</xdr:rowOff>
    </xdr:from>
    <xdr:ext cx="599010" cy="259045"/>
    <xdr:sp macro="" textlink="">
      <xdr:nvSpPr>
        <xdr:cNvPr id="579" name="テキスト ボックス 578"/>
        <xdr:cNvSpPr txBox="1"/>
      </xdr:nvSpPr>
      <xdr:spPr>
        <a:xfrm>
          <a:off x="13403795" y="891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31235</xdr:rowOff>
    </xdr:from>
    <xdr:to>
      <xdr:col>67</xdr:col>
      <xdr:colOff>101600</xdr:colOff>
      <xdr:row>54</xdr:row>
      <xdr:rowOff>132835</xdr:rowOff>
    </xdr:to>
    <xdr:sp macro="" textlink="">
      <xdr:nvSpPr>
        <xdr:cNvPr id="580" name="フローチャート: 判断 579"/>
        <xdr:cNvSpPr/>
      </xdr:nvSpPr>
      <xdr:spPr>
        <a:xfrm>
          <a:off x="12763500" y="92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149362</xdr:rowOff>
    </xdr:from>
    <xdr:ext cx="599010" cy="259045"/>
    <xdr:sp macro="" textlink="">
      <xdr:nvSpPr>
        <xdr:cNvPr id="581" name="テキスト ボックス 580"/>
        <xdr:cNvSpPr txBox="1"/>
      </xdr:nvSpPr>
      <xdr:spPr>
        <a:xfrm>
          <a:off x="12514795" y="90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60640</xdr:rowOff>
    </xdr:from>
    <xdr:to>
      <xdr:col>85</xdr:col>
      <xdr:colOff>177800</xdr:colOff>
      <xdr:row>58</xdr:row>
      <xdr:rowOff>162240</xdr:rowOff>
    </xdr:to>
    <xdr:sp macro="" textlink="">
      <xdr:nvSpPr>
        <xdr:cNvPr id="587" name="楕円 586"/>
        <xdr:cNvSpPr/>
      </xdr:nvSpPr>
      <xdr:spPr>
        <a:xfrm>
          <a:off x="16268700" y="100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147017</xdr:rowOff>
    </xdr:from>
    <xdr:ext cx="534377" cy="259045"/>
    <xdr:sp macro="" textlink="">
      <xdr:nvSpPr>
        <xdr:cNvPr id="588" name="教育費該当値テキスト"/>
        <xdr:cNvSpPr txBox="1"/>
      </xdr:nvSpPr>
      <xdr:spPr>
        <a:xfrm>
          <a:off x="16370300" y="991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131734</xdr:rowOff>
    </xdr:from>
    <xdr:to>
      <xdr:col>81</xdr:col>
      <xdr:colOff>101600</xdr:colOff>
      <xdr:row>59</xdr:row>
      <xdr:rowOff>61884</xdr:rowOff>
    </xdr:to>
    <xdr:sp macro="" textlink="">
      <xdr:nvSpPr>
        <xdr:cNvPr id="589" name="楕円 588"/>
        <xdr:cNvSpPr/>
      </xdr:nvSpPr>
      <xdr:spPr>
        <a:xfrm>
          <a:off x="15430500" y="100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59</xdr:row>
      <xdr:rowOff>53011</xdr:rowOff>
    </xdr:from>
    <xdr:ext cx="534377" cy="259045"/>
    <xdr:sp macro="" textlink="">
      <xdr:nvSpPr>
        <xdr:cNvPr id="590" name="テキスト ボックス 589"/>
        <xdr:cNvSpPr txBox="1"/>
      </xdr:nvSpPr>
      <xdr:spPr>
        <a:xfrm>
          <a:off x="15201411" y="1016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88129</xdr:rowOff>
    </xdr:from>
    <xdr:to>
      <xdr:col>76</xdr:col>
      <xdr:colOff>165100</xdr:colOff>
      <xdr:row>56</xdr:row>
      <xdr:rowOff>18279</xdr:rowOff>
    </xdr:to>
    <xdr:sp macro="" textlink="">
      <xdr:nvSpPr>
        <xdr:cNvPr id="591" name="楕円 590"/>
        <xdr:cNvSpPr/>
      </xdr:nvSpPr>
      <xdr:spPr>
        <a:xfrm>
          <a:off x="14541500" y="95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9406</xdr:rowOff>
    </xdr:from>
    <xdr:ext cx="534377" cy="259045"/>
    <xdr:sp macro="" textlink="">
      <xdr:nvSpPr>
        <xdr:cNvPr id="592" name="テキスト ボックス 591"/>
        <xdr:cNvSpPr txBox="1"/>
      </xdr:nvSpPr>
      <xdr:spPr>
        <a:xfrm>
          <a:off x="14325111" y="961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121618</xdr:rowOff>
    </xdr:from>
    <xdr:to>
      <xdr:col>72</xdr:col>
      <xdr:colOff>38100</xdr:colOff>
      <xdr:row>56</xdr:row>
      <xdr:rowOff>51768</xdr:rowOff>
    </xdr:to>
    <xdr:sp macro="" textlink="">
      <xdr:nvSpPr>
        <xdr:cNvPr id="593" name="楕円 592"/>
        <xdr:cNvSpPr/>
      </xdr:nvSpPr>
      <xdr:spPr>
        <a:xfrm>
          <a:off x="13652500" y="95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42895</xdr:rowOff>
    </xdr:from>
    <xdr:ext cx="534377" cy="259045"/>
    <xdr:sp macro="" textlink="">
      <xdr:nvSpPr>
        <xdr:cNvPr id="594" name="テキスト ボックス 593"/>
        <xdr:cNvSpPr txBox="1"/>
      </xdr:nvSpPr>
      <xdr:spPr>
        <a:xfrm>
          <a:off x="13436111" y="964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122790</xdr:rowOff>
    </xdr:from>
    <xdr:to>
      <xdr:col>67</xdr:col>
      <xdr:colOff>101600</xdr:colOff>
      <xdr:row>56</xdr:row>
      <xdr:rowOff>52940</xdr:rowOff>
    </xdr:to>
    <xdr:sp macro="" textlink="">
      <xdr:nvSpPr>
        <xdr:cNvPr id="595" name="楕円 594"/>
        <xdr:cNvSpPr/>
      </xdr:nvSpPr>
      <xdr:spPr>
        <a:xfrm>
          <a:off x="12763500" y="95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44067</xdr:rowOff>
    </xdr:from>
    <xdr:ext cx="534377" cy="259045"/>
    <xdr:sp macro="" textlink="">
      <xdr:nvSpPr>
        <xdr:cNvPr id="596" name="テキスト ボックス 595"/>
        <xdr:cNvSpPr txBox="1"/>
      </xdr:nvSpPr>
      <xdr:spPr>
        <a:xfrm>
          <a:off x="12547111" y="96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6" name="直線コネクタ 615"/>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7" name="災害復旧費最小値テキスト"/>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8" name="直線コネクタ 617"/>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9" name="災害復旧費最大値テキスト"/>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20" name="直線コネクタ 619"/>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70183</xdr:rowOff>
    </xdr:from>
    <xdr:to>
      <xdr:col>85</xdr:col>
      <xdr:colOff>127000</xdr:colOff>
      <xdr:row>71</xdr:row>
      <xdr:rowOff>24623</xdr:rowOff>
    </xdr:to>
    <xdr:cxnSp macro="">
      <xdr:nvCxnSpPr>
        <xdr:cNvPr id="621" name="直線コネクタ 620"/>
        <xdr:cNvCxnSpPr/>
      </xdr:nvCxnSpPr>
      <xdr:spPr>
        <a:xfrm flipV="1">
          <a:off x="15481300" y="12071683"/>
          <a:ext cx="8382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136799</xdr:rowOff>
    </xdr:from>
    <xdr:ext cx="534377" cy="259045"/>
    <xdr:sp macro="" textlink="">
      <xdr:nvSpPr>
        <xdr:cNvPr id="622" name="災害復旧費平均値テキスト"/>
        <xdr:cNvSpPr txBox="1"/>
      </xdr:nvSpPr>
      <xdr:spPr>
        <a:xfrm>
          <a:off x="16370300" y="1316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23" name="フローチャート: 判断 622"/>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24623</xdr:rowOff>
    </xdr:from>
    <xdr:to>
      <xdr:col>81</xdr:col>
      <xdr:colOff>50800</xdr:colOff>
      <xdr:row>75</xdr:row>
      <xdr:rowOff>80035</xdr:rowOff>
    </xdr:to>
    <xdr:cxnSp macro="">
      <xdr:nvCxnSpPr>
        <xdr:cNvPr id="624" name="直線コネクタ 623"/>
        <xdr:cNvCxnSpPr/>
      </xdr:nvCxnSpPr>
      <xdr:spPr>
        <a:xfrm flipV="1">
          <a:off x="14592300" y="12197573"/>
          <a:ext cx="889000" cy="7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5" name="フローチャート: 判断 624"/>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137027</xdr:rowOff>
    </xdr:from>
    <xdr:ext cx="469744" cy="259045"/>
    <xdr:sp macro="" textlink="">
      <xdr:nvSpPr>
        <xdr:cNvPr id="626" name="テキスト ボックス 625"/>
        <xdr:cNvSpPr txBox="1"/>
      </xdr:nvSpPr>
      <xdr:spPr>
        <a:xfrm>
          <a:off x="15233728" y="133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80035</xdr:rowOff>
    </xdr:from>
    <xdr:to>
      <xdr:col>76</xdr:col>
      <xdr:colOff>114300</xdr:colOff>
      <xdr:row>78</xdr:row>
      <xdr:rowOff>91398</xdr:rowOff>
    </xdr:to>
    <xdr:cxnSp macro="">
      <xdr:nvCxnSpPr>
        <xdr:cNvPr id="627" name="直線コネクタ 626"/>
        <xdr:cNvCxnSpPr/>
      </xdr:nvCxnSpPr>
      <xdr:spPr>
        <a:xfrm flipV="1">
          <a:off x="13703300" y="12938785"/>
          <a:ext cx="889000" cy="5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8" name="フローチャート: 判断 627"/>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130695</xdr:rowOff>
    </xdr:from>
    <xdr:ext cx="469744" cy="259045"/>
    <xdr:sp macro="" textlink="">
      <xdr:nvSpPr>
        <xdr:cNvPr id="629" name="テキスト ボックス 628"/>
        <xdr:cNvSpPr txBox="1"/>
      </xdr:nvSpPr>
      <xdr:spPr>
        <a:xfrm>
          <a:off x="14357428" y="133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81452</xdr:rowOff>
    </xdr:from>
    <xdr:to>
      <xdr:col>71</xdr:col>
      <xdr:colOff>177800</xdr:colOff>
      <xdr:row>78</xdr:row>
      <xdr:rowOff>91398</xdr:rowOff>
    </xdr:to>
    <xdr:cxnSp macro="">
      <xdr:nvCxnSpPr>
        <xdr:cNvPr id="630" name="直線コネクタ 629"/>
        <xdr:cNvCxnSpPr/>
      </xdr:nvCxnSpPr>
      <xdr:spPr>
        <a:xfrm>
          <a:off x="12814300" y="13454552"/>
          <a:ext cx="8890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31" name="フローチャート: 判断 630"/>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2" name="テキスト ボックス 631"/>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33" name="フローチャート: 判断 632"/>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4" name="テキスト ボックス 633"/>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19383</xdr:rowOff>
    </xdr:from>
    <xdr:to>
      <xdr:col>85</xdr:col>
      <xdr:colOff>177800</xdr:colOff>
      <xdr:row>70</xdr:row>
      <xdr:rowOff>120983</xdr:rowOff>
    </xdr:to>
    <xdr:sp macro="" textlink="">
      <xdr:nvSpPr>
        <xdr:cNvPr id="640" name="楕円 639"/>
        <xdr:cNvSpPr/>
      </xdr:nvSpPr>
      <xdr:spPr>
        <a:xfrm>
          <a:off x="16268700" y="120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143860</xdr:rowOff>
    </xdr:from>
    <xdr:ext cx="534377" cy="259045"/>
    <xdr:sp macro="" textlink="">
      <xdr:nvSpPr>
        <xdr:cNvPr id="641" name="災害復旧費該当値テキスト"/>
        <xdr:cNvSpPr txBox="1"/>
      </xdr:nvSpPr>
      <xdr:spPr>
        <a:xfrm>
          <a:off x="16370300" y="119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145273</xdr:rowOff>
    </xdr:from>
    <xdr:to>
      <xdr:col>81</xdr:col>
      <xdr:colOff>101600</xdr:colOff>
      <xdr:row>71</xdr:row>
      <xdr:rowOff>75423</xdr:rowOff>
    </xdr:to>
    <xdr:sp macro="" textlink="">
      <xdr:nvSpPr>
        <xdr:cNvPr id="642" name="楕円 641"/>
        <xdr:cNvSpPr/>
      </xdr:nvSpPr>
      <xdr:spPr>
        <a:xfrm>
          <a:off x="15430500" y="121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91950</xdr:rowOff>
    </xdr:from>
    <xdr:ext cx="534377" cy="259045"/>
    <xdr:sp macro="" textlink="">
      <xdr:nvSpPr>
        <xdr:cNvPr id="643" name="テキスト ボックス 642"/>
        <xdr:cNvSpPr txBox="1"/>
      </xdr:nvSpPr>
      <xdr:spPr>
        <a:xfrm>
          <a:off x="15201411" y="119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29235</xdr:rowOff>
    </xdr:from>
    <xdr:to>
      <xdr:col>76</xdr:col>
      <xdr:colOff>165100</xdr:colOff>
      <xdr:row>75</xdr:row>
      <xdr:rowOff>130835</xdr:rowOff>
    </xdr:to>
    <xdr:sp macro="" textlink="">
      <xdr:nvSpPr>
        <xdr:cNvPr id="644" name="楕円 643"/>
        <xdr:cNvSpPr/>
      </xdr:nvSpPr>
      <xdr:spPr>
        <a:xfrm>
          <a:off x="14541500" y="128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147362</xdr:rowOff>
    </xdr:from>
    <xdr:ext cx="534377" cy="259045"/>
    <xdr:sp macro="" textlink="">
      <xdr:nvSpPr>
        <xdr:cNvPr id="645" name="テキスト ボックス 644"/>
        <xdr:cNvSpPr txBox="1"/>
      </xdr:nvSpPr>
      <xdr:spPr>
        <a:xfrm>
          <a:off x="14325111" y="126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40598</xdr:rowOff>
    </xdr:from>
    <xdr:to>
      <xdr:col>72</xdr:col>
      <xdr:colOff>38100</xdr:colOff>
      <xdr:row>78</xdr:row>
      <xdr:rowOff>142198</xdr:rowOff>
    </xdr:to>
    <xdr:sp macro="" textlink="">
      <xdr:nvSpPr>
        <xdr:cNvPr id="646" name="楕円 645"/>
        <xdr:cNvSpPr/>
      </xdr:nvSpPr>
      <xdr:spPr>
        <a:xfrm>
          <a:off x="13652500" y="134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133325</xdr:rowOff>
    </xdr:from>
    <xdr:ext cx="469744" cy="259045"/>
    <xdr:sp macro="" textlink="">
      <xdr:nvSpPr>
        <xdr:cNvPr id="647" name="テキスト ボックス 646"/>
        <xdr:cNvSpPr txBox="1"/>
      </xdr:nvSpPr>
      <xdr:spPr>
        <a:xfrm>
          <a:off x="13468428" y="135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30652</xdr:rowOff>
    </xdr:from>
    <xdr:to>
      <xdr:col>67</xdr:col>
      <xdr:colOff>101600</xdr:colOff>
      <xdr:row>78</xdr:row>
      <xdr:rowOff>132252</xdr:rowOff>
    </xdr:to>
    <xdr:sp macro="" textlink="">
      <xdr:nvSpPr>
        <xdr:cNvPr id="648" name="楕円 647"/>
        <xdr:cNvSpPr/>
      </xdr:nvSpPr>
      <xdr:spPr>
        <a:xfrm>
          <a:off x="12763500" y="134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123379</xdr:rowOff>
    </xdr:from>
    <xdr:ext cx="469744" cy="259045"/>
    <xdr:sp macro="" textlink="">
      <xdr:nvSpPr>
        <xdr:cNvPr id="649" name="テキスト ボックス 648"/>
        <xdr:cNvSpPr txBox="1"/>
      </xdr:nvSpPr>
      <xdr:spPr>
        <a:xfrm>
          <a:off x="12579428" y="1349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30620</xdr:rowOff>
    </xdr:from>
    <xdr:to>
      <xdr:col>85</xdr:col>
      <xdr:colOff>126364</xdr:colOff>
      <xdr:row>99</xdr:row>
      <xdr:rowOff>5626</xdr:rowOff>
    </xdr:to>
    <xdr:cxnSp macro="">
      <xdr:nvCxnSpPr>
        <xdr:cNvPr id="672" name="直線コネクタ 671"/>
        <xdr:cNvCxnSpPr/>
      </xdr:nvCxnSpPr>
      <xdr:spPr>
        <a:xfrm flipV="1">
          <a:off x="16317595" y="15632570"/>
          <a:ext cx="1269"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9453</xdr:rowOff>
    </xdr:from>
    <xdr:ext cx="534377" cy="259045"/>
    <xdr:sp macro="" textlink="">
      <xdr:nvSpPr>
        <xdr:cNvPr id="673" name="公債費最小値テキスト"/>
        <xdr:cNvSpPr txBox="1"/>
      </xdr:nvSpPr>
      <xdr:spPr>
        <a:xfrm>
          <a:off x="16370300"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5626</xdr:rowOff>
    </xdr:from>
    <xdr:to>
      <xdr:col>86</xdr:col>
      <xdr:colOff>25400</xdr:colOff>
      <xdr:row>99</xdr:row>
      <xdr:rowOff>5626</xdr:rowOff>
    </xdr:to>
    <xdr:cxnSp macro="">
      <xdr:nvCxnSpPr>
        <xdr:cNvPr id="674" name="直線コネクタ 673"/>
        <xdr:cNvCxnSpPr/>
      </xdr:nvCxnSpPr>
      <xdr:spPr>
        <a:xfrm>
          <a:off x="16230600" y="1697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148747</xdr:rowOff>
    </xdr:from>
    <xdr:ext cx="534377" cy="259045"/>
    <xdr:sp macro="" textlink="">
      <xdr:nvSpPr>
        <xdr:cNvPr id="675" name="公債費最大値テキスト"/>
        <xdr:cNvSpPr txBox="1"/>
      </xdr:nvSpPr>
      <xdr:spPr>
        <a:xfrm>
          <a:off x="16370300" y="154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30620</xdr:rowOff>
    </xdr:from>
    <xdr:to>
      <xdr:col>86</xdr:col>
      <xdr:colOff>25400</xdr:colOff>
      <xdr:row>91</xdr:row>
      <xdr:rowOff>30620</xdr:rowOff>
    </xdr:to>
    <xdr:cxnSp macro="">
      <xdr:nvCxnSpPr>
        <xdr:cNvPr id="676" name="直線コネクタ 675"/>
        <xdr:cNvCxnSpPr/>
      </xdr:nvCxnSpPr>
      <xdr:spPr>
        <a:xfrm>
          <a:off x="16230600" y="1563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81445</xdr:rowOff>
    </xdr:from>
    <xdr:to>
      <xdr:col>85</xdr:col>
      <xdr:colOff>127000</xdr:colOff>
      <xdr:row>98</xdr:row>
      <xdr:rowOff>136347</xdr:rowOff>
    </xdr:to>
    <xdr:cxnSp macro="">
      <xdr:nvCxnSpPr>
        <xdr:cNvPr id="677" name="直線コネクタ 676"/>
        <xdr:cNvCxnSpPr/>
      </xdr:nvCxnSpPr>
      <xdr:spPr>
        <a:xfrm>
          <a:off x="15481300" y="16883545"/>
          <a:ext cx="8382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23613</xdr:rowOff>
    </xdr:from>
    <xdr:ext cx="534377" cy="259045"/>
    <xdr:sp macro="" textlink="">
      <xdr:nvSpPr>
        <xdr:cNvPr id="678" name="公債費平均値テキスト"/>
        <xdr:cNvSpPr txBox="1"/>
      </xdr:nvSpPr>
      <xdr:spPr>
        <a:xfrm>
          <a:off x="16370300" y="1631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xdr:rowOff>
    </xdr:from>
    <xdr:to>
      <xdr:col>85</xdr:col>
      <xdr:colOff>177800</xdr:colOff>
      <xdr:row>96</xdr:row>
      <xdr:rowOff>102336</xdr:rowOff>
    </xdr:to>
    <xdr:sp macro="" textlink="">
      <xdr:nvSpPr>
        <xdr:cNvPr id="679" name="フローチャート: 判断 678"/>
        <xdr:cNvSpPr/>
      </xdr:nvSpPr>
      <xdr:spPr>
        <a:xfrm>
          <a:off x="162687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120041</xdr:rowOff>
    </xdr:from>
    <xdr:to>
      <xdr:col>81</xdr:col>
      <xdr:colOff>50800</xdr:colOff>
      <xdr:row>98</xdr:row>
      <xdr:rowOff>81445</xdr:rowOff>
    </xdr:to>
    <xdr:cxnSp macro="">
      <xdr:nvCxnSpPr>
        <xdr:cNvPr id="680" name="直線コネクタ 679"/>
        <xdr:cNvCxnSpPr/>
      </xdr:nvCxnSpPr>
      <xdr:spPr>
        <a:xfrm>
          <a:off x="14592300" y="16750691"/>
          <a:ext cx="889000" cy="1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61621</xdr:rowOff>
    </xdr:from>
    <xdr:to>
      <xdr:col>81</xdr:col>
      <xdr:colOff>101600</xdr:colOff>
      <xdr:row>95</xdr:row>
      <xdr:rowOff>163221</xdr:rowOff>
    </xdr:to>
    <xdr:sp macro="" textlink="">
      <xdr:nvSpPr>
        <xdr:cNvPr id="681" name="フローチャート: 判断 680"/>
        <xdr:cNvSpPr/>
      </xdr:nvSpPr>
      <xdr:spPr>
        <a:xfrm>
          <a:off x="15430500" y="1634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8298</xdr:rowOff>
    </xdr:from>
    <xdr:ext cx="534377" cy="259045"/>
    <xdr:sp macro="" textlink="">
      <xdr:nvSpPr>
        <xdr:cNvPr id="682" name="テキスト ボックス 681"/>
        <xdr:cNvSpPr txBox="1"/>
      </xdr:nvSpPr>
      <xdr:spPr>
        <a:xfrm>
          <a:off x="15201411" y="161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68605</xdr:rowOff>
    </xdr:from>
    <xdr:to>
      <xdr:col>76</xdr:col>
      <xdr:colOff>114300</xdr:colOff>
      <xdr:row>97</xdr:row>
      <xdr:rowOff>120041</xdr:rowOff>
    </xdr:to>
    <xdr:cxnSp macro="">
      <xdr:nvCxnSpPr>
        <xdr:cNvPr id="683" name="直線コネクタ 682"/>
        <xdr:cNvCxnSpPr/>
      </xdr:nvCxnSpPr>
      <xdr:spPr>
        <a:xfrm>
          <a:off x="13703300" y="1669925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61810</xdr:rowOff>
    </xdr:from>
    <xdr:to>
      <xdr:col>76</xdr:col>
      <xdr:colOff>165100</xdr:colOff>
      <xdr:row>94</xdr:row>
      <xdr:rowOff>163410</xdr:rowOff>
    </xdr:to>
    <xdr:sp macro="" textlink="">
      <xdr:nvSpPr>
        <xdr:cNvPr id="684" name="フローチャート: 判断 683"/>
        <xdr:cNvSpPr/>
      </xdr:nvSpPr>
      <xdr:spPr>
        <a:xfrm>
          <a:off x="14541500" y="161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8487</xdr:rowOff>
    </xdr:from>
    <xdr:ext cx="534377" cy="259045"/>
    <xdr:sp macro="" textlink="">
      <xdr:nvSpPr>
        <xdr:cNvPr id="685" name="テキスト ボックス 684"/>
        <xdr:cNvSpPr txBox="1"/>
      </xdr:nvSpPr>
      <xdr:spPr>
        <a:xfrm>
          <a:off x="14325111" y="159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68605</xdr:rowOff>
    </xdr:from>
    <xdr:to>
      <xdr:col>71</xdr:col>
      <xdr:colOff>177800</xdr:colOff>
      <xdr:row>97</xdr:row>
      <xdr:rowOff>73520</xdr:rowOff>
    </xdr:to>
    <xdr:cxnSp macro="">
      <xdr:nvCxnSpPr>
        <xdr:cNvPr id="686" name="直線コネクタ 685"/>
        <xdr:cNvCxnSpPr/>
      </xdr:nvCxnSpPr>
      <xdr:spPr>
        <a:xfrm flipV="1">
          <a:off x="12814300" y="1669925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72670</xdr:rowOff>
    </xdr:from>
    <xdr:to>
      <xdr:col>72</xdr:col>
      <xdr:colOff>38100</xdr:colOff>
      <xdr:row>93</xdr:row>
      <xdr:rowOff>2820</xdr:rowOff>
    </xdr:to>
    <xdr:sp macro="" textlink="">
      <xdr:nvSpPr>
        <xdr:cNvPr id="687" name="フローチャート: 判断 686"/>
        <xdr:cNvSpPr/>
      </xdr:nvSpPr>
      <xdr:spPr>
        <a:xfrm>
          <a:off x="13652500" y="1584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19347</xdr:rowOff>
    </xdr:from>
    <xdr:ext cx="534377" cy="259045"/>
    <xdr:sp macro="" textlink="">
      <xdr:nvSpPr>
        <xdr:cNvPr id="688" name="テキスト ボックス 687"/>
        <xdr:cNvSpPr txBox="1"/>
      </xdr:nvSpPr>
      <xdr:spPr>
        <a:xfrm>
          <a:off x="13436111" y="1562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30798</xdr:rowOff>
    </xdr:from>
    <xdr:to>
      <xdr:col>67</xdr:col>
      <xdr:colOff>101600</xdr:colOff>
      <xdr:row>94</xdr:row>
      <xdr:rowOff>132398</xdr:rowOff>
    </xdr:to>
    <xdr:sp macro="" textlink="">
      <xdr:nvSpPr>
        <xdr:cNvPr id="689" name="フローチャート: 判断 688"/>
        <xdr:cNvSpPr/>
      </xdr:nvSpPr>
      <xdr:spPr>
        <a:xfrm>
          <a:off x="12763500" y="1614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148925</xdr:rowOff>
    </xdr:from>
    <xdr:ext cx="534377" cy="259045"/>
    <xdr:sp macro="" textlink="">
      <xdr:nvSpPr>
        <xdr:cNvPr id="690" name="テキスト ボックス 689"/>
        <xdr:cNvSpPr txBox="1"/>
      </xdr:nvSpPr>
      <xdr:spPr>
        <a:xfrm>
          <a:off x="12547111" y="1592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85547</xdr:rowOff>
    </xdr:from>
    <xdr:to>
      <xdr:col>85</xdr:col>
      <xdr:colOff>177800</xdr:colOff>
      <xdr:row>99</xdr:row>
      <xdr:rowOff>15697</xdr:rowOff>
    </xdr:to>
    <xdr:sp macro="" textlink="">
      <xdr:nvSpPr>
        <xdr:cNvPr id="696" name="楕円 695"/>
        <xdr:cNvSpPr/>
      </xdr:nvSpPr>
      <xdr:spPr>
        <a:xfrm>
          <a:off x="16268700" y="168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474</xdr:rowOff>
    </xdr:from>
    <xdr:ext cx="534377" cy="259045"/>
    <xdr:sp macro="" textlink="">
      <xdr:nvSpPr>
        <xdr:cNvPr id="697" name="公債費該当値テキスト"/>
        <xdr:cNvSpPr txBox="1"/>
      </xdr:nvSpPr>
      <xdr:spPr>
        <a:xfrm>
          <a:off x="16370300" y="168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30645</xdr:rowOff>
    </xdr:from>
    <xdr:to>
      <xdr:col>81</xdr:col>
      <xdr:colOff>101600</xdr:colOff>
      <xdr:row>98</xdr:row>
      <xdr:rowOff>132245</xdr:rowOff>
    </xdr:to>
    <xdr:sp macro="" textlink="">
      <xdr:nvSpPr>
        <xdr:cNvPr id="698" name="楕円 697"/>
        <xdr:cNvSpPr/>
      </xdr:nvSpPr>
      <xdr:spPr>
        <a:xfrm>
          <a:off x="15430500" y="168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123372</xdr:rowOff>
    </xdr:from>
    <xdr:ext cx="534377" cy="259045"/>
    <xdr:sp macro="" textlink="">
      <xdr:nvSpPr>
        <xdr:cNvPr id="699" name="テキスト ボックス 698"/>
        <xdr:cNvSpPr txBox="1"/>
      </xdr:nvSpPr>
      <xdr:spPr>
        <a:xfrm>
          <a:off x="15201411" y="169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69241</xdr:rowOff>
    </xdr:from>
    <xdr:to>
      <xdr:col>76</xdr:col>
      <xdr:colOff>165100</xdr:colOff>
      <xdr:row>97</xdr:row>
      <xdr:rowOff>170841</xdr:rowOff>
    </xdr:to>
    <xdr:sp macro="" textlink="">
      <xdr:nvSpPr>
        <xdr:cNvPr id="700" name="楕円 699"/>
        <xdr:cNvSpPr/>
      </xdr:nvSpPr>
      <xdr:spPr>
        <a:xfrm>
          <a:off x="14541500" y="166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161968</xdr:rowOff>
    </xdr:from>
    <xdr:ext cx="534377" cy="259045"/>
    <xdr:sp macro="" textlink="">
      <xdr:nvSpPr>
        <xdr:cNvPr id="701" name="テキスト ボックス 700"/>
        <xdr:cNvSpPr txBox="1"/>
      </xdr:nvSpPr>
      <xdr:spPr>
        <a:xfrm>
          <a:off x="14325111" y="167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17805</xdr:rowOff>
    </xdr:from>
    <xdr:to>
      <xdr:col>72</xdr:col>
      <xdr:colOff>38100</xdr:colOff>
      <xdr:row>97</xdr:row>
      <xdr:rowOff>119405</xdr:rowOff>
    </xdr:to>
    <xdr:sp macro="" textlink="">
      <xdr:nvSpPr>
        <xdr:cNvPr id="702" name="楕円 701"/>
        <xdr:cNvSpPr/>
      </xdr:nvSpPr>
      <xdr:spPr>
        <a:xfrm>
          <a:off x="13652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110532</xdr:rowOff>
    </xdr:from>
    <xdr:ext cx="534377" cy="259045"/>
    <xdr:sp macro="" textlink="">
      <xdr:nvSpPr>
        <xdr:cNvPr id="703" name="テキスト ボックス 702"/>
        <xdr:cNvSpPr txBox="1"/>
      </xdr:nvSpPr>
      <xdr:spPr>
        <a:xfrm>
          <a:off x="13436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22720</xdr:rowOff>
    </xdr:from>
    <xdr:to>
      <xdr:col>67</xdr:col>
      <xdr:colOff>101600</xdr:colOff>
      <xdr:row>97</xdr:row>
      <xdr:rowOff>124320</xdr:rowOff>
    </xdr:to>
    <xdr:sp macro="" textlink="">
      <xdr:nvSpPr>
        <xdr:cNvPr id="704" name="楕円 703"/>
        <xdr:cNvSpPr/>
      </xdr:nvSpPr>
      <xdr:spPr>
        <a:xfrm>
          <a:off x="12763500" y="166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115447</xdr:rowOff>
    </xdr:from>
    <xdr:ext cx="534377" cy="259045"/>
    <xdr:sp macro="" textlink="">
      <xdr:nvSpPr>
        <xdr:cNvPr id="705" name="テキスト ボックス 704"/>
        <xdr:cNvSpPr txBox="1"/>
      </xdr:nvSpPr>
      <xdr:spPr>
        <a:xfrm>
          <a:off x="12547111" y="167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7" name="テキスト ボックス 71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3" name="テキスト ボックス 72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7" name="直線コネクタ 726"/>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30" name="諸支出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31" name="直線コネクタ 730"/>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42926</xdr:rowOff>
    </xdr:from>
    <xdr:to>
      <xdr:col>116</xdr:col>
      <xdr:colOff>63500</xdr:colOff>
      <xdr:row>39</xdr:row>
      <xdr:rowOff>44450</xdr:rowOff>
    </xdr:to>
    <xdr:cxnSp macro="">
      <xdr:nvCxnSpPr>
        <xdr:cNvPr id="732" name="直線コネクタ 731"/>
        <xdr:cNvCxnSpPr/>
      </xdr:nvCxnSpPr>
      <xdr:spPr>
        <a:xfrm flipV="1">
          <a:off x="21323300" y="67294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27195</xdr:rowOff>
    </xdr:from>
    <xdr:ext cx="378565" cy="259045"/>
    <xdr:sp macro="" textlink="">
      <xdr:nvSpPr>
        <xdr:cNvPr id="733" name="諸支出金平均値テキスト"/>
        <xdr:cNvSpPr txBox="1"/>
      </xdr:nvSpPr>
      <xdr:spPr>
        <a:xfrm>
          <a:off x="22212300" y="6370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4" name="フローチャート: 判断 733"/>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6" name="フローチャート: 判断 735"/>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105681</xdr:rowOff>
    </xdr:from>
    <xdr:ext cx="249299" cy="259045"/>
    <xdr:sp macro="" textlink="">
      <xdr:nvSpPr>
        <xdr:cNvPr id="737" name="テキスト ボックス 736"/>
        <xdr:cNvSpPr txBox="1"/>
      </xdr:nvSpPr>
      <xdr:spPr>
        <a:xfrm>
          <a:off x="211859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42164</xdr:rowOff>
    </xdr:from>
    <xdr:to>
      <xdr:col>107</xdr:col>
      <xdr:colOff>50800</xdr:colOff>
      <xdr:row>39</xdr:row>
      <xdr:rowOff>44450</xdr:rowOff>
    </xdr:to>
    <xdr:cxnSp macro="">
      <xdr:nvCxnSpPr>
        <xdr:cNvPr id="738" name="直線コネクタ 737"/>
        <xdr:cNvCxnSpPr/>
      </xdr:nvCxnSpPr>
      <xdr:spPr>
        <a:xfrm>
          <a:off x="19545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89662</xdr:rowOff>
    </xdr:from>
    <xdr:to>
      <xdr:col>107</xdr:col>
      <xdr:colOff>101600</xdr:colOff>
      <xdr:row>39</xdr:row>
      <xdr:rowOff>19812</xdr:rowOff>
    </xdr:to>
    <xdr:sp macro="" textlink="">
      <xdr:nvSpPr>
        <xdr:cNvPr id="739" name="フローチャート: 判断 738"/>
        <xdr:cNvSpPr/>
      </xdr:nvSpPr>
      <xdr:spPr>
        <a:xfrm>
          <a:off x="20383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36339</xdr:rowOff>
    </xdr:from>
    <xdr:ext cx="313932" cy="259045"/>
    <xdr:sp macro="" textlink="">
      <xdr:nvSpPr>
        <xdr:cNvPr id="740" name="テキスト ボックス 739"/>
        <xdr:cNvSpPr txBox="1"/>
      </xdr:nvSpPr>
      <xdr:spPr>
        <a:xfrm>
          <a:off x="20277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41402</xdr:rowOff>
    </xdr:from>
    <xdr:to>
      <xdr:col>102</xdr:col>
      <xdr:colOff>114300</xdr:colOff>
      <xdr:row>39</xdr:row>
      <xdr:rowOff>42164</xdr:rowOff>
    </xdr:to>
    <xdr:cxnSp macro="">
      <xdr:nvCxnSpPr>
        <xdr:cNvPr id="741" name="直線コネクタ 740"/>
        <xdr:cNvCxnSpPr/>
      </xdr:nvCxnSpPr>
      <xdr:spPr>
        <a:xfrm>
          <a:off x="18656300" y="672795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131572</xdr:rowOff>
    </xdr:from>
    <xdr:to>
      <xdr:col>102</xdr:col>
      <xdr:colOff>165100</xdr:colOff>
      <xdr:row>39</xdr:row>
      <xdr:rowOff>61722</xdr:rowOff>
    </xdr:to>
    <xdr:sp macro="" textlink="">
      <xdr:nvSpPr>
        <xdr:cNvPr id="742" name="フローチャート: 判断 741"/>
        <xdr:cNvSpPr/>
      </xdr:nvSpPr>
      <xdr:spPr>
        <a:xfrm>
          <a:off x="19494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78249</xdr:rowOff>
    </xdr:from>
    <xdr:ext cx="313932" cy="259045"/>
    <xdr:sp macro="" textlink="">
      <xdr:nvSpPr>
        <xdr:cNvPr id="743" name="テキスト ボックス 742"/>
        <xdr:cNvSpPr txBox="1"/>
      </xdr:nvSpPr>
      <xdr:spPr>
        <a:xfrm>
          <a:off x="19388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133096</xdr:rowOff>
    </xdr:from>
    <xdr:to>
      <xdr:col>98</xdr:col>
      <xdr:colOff>38100</xdr:colOff>
      <xdr:row>39</xdr:row>
      <xdr:rowOff>63246</xdr:rowOff>
    </xdr:to>
    <xdr:sp macro="" textlink="">
      <xdr:nvSpPr>
        <xdr:cNvPr id="744" name="フローチャート: 判断 743"/>
        <xdr:cNvSpPr/>
      </xdr:nvSpPr>
      <xdr:spPr>
        <a:xfrm>
          <a:off x="18605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79773</xdr:rowOff>
    </xdr:from>
    <xdr:ext cx="313932" cy="259045"/>
    <xdr:sp macro="" textlink="">
      <xdr:nvSpPr>
        <xdr:cNvPr id="745" name="テキスト ボックス 744"/>
        <xdr:cNvSpPr txBox="1"/>
      </xdr:nvSpPr>
      <xdr:spPr>
        <a:xfrm>
          <a:off x="18499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163576</xdr:rowOff>
    </xdr:from>
    <xdr:to>
      <xdr:col>116</xdr:col>
      <xdr:colOff>114300</xdr:colOff>
      <xdr:row>39</xdr:row>
      <xdr:rowOff>93726</xdr:rowOff>
    </xdr:to>
    <xdr:sp macro="" textlink="">
      <xdr:nvSpPr>
        <xdr:cNvPr id="751" name="楕円 750"/>
        <xdr:cNvSpPr/>
      </xdr:nvSpPr>
      <xdr:spPr>
        <a:xfrm>
          <a:off x="22110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78503</xdr:rowOff>
    </xdr:from>
    <xdr:ext cx="249299" cy="259045"/>
    <xdr:sp macro="" textlink="">
      <xdr:nvSpPr>
        <xdr:cNvPr id="752" name="諸支出金該当値テキスト"/>
        <xdr:cNvSpPr txBox="1"/>
      </xdr:nvSpPr>
      <xdr:spPr>
        <a:xfrm>
          <a:off x="22212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4" name="テキスト ボックス 753"/>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162814</xdr:rowOff>
    </xdr:from>
    <xdr:to>
      <xdr:col>102</xdr:col>
      <xdr:colOff>165100</xdr:colOff>
      <xdr:row>39</xdr:row>
      <xdr:rowOff>92964</xdr:rowOff>
    </xdr:to>
    <xdr:sp macro="" textlink="">
      <xdr:nvSpPr>
        <xdr:cNvPr id="757" name="楕円 756"/>
        <xdr:cNvSpPr/>
      </xdr:nvSpPr>
      <xdr:spPr>
        <a:xfrm>
          <a:off x="19494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84091</xdr:rowOff>
    </xdr:from>
    <xdr:ext cx="249299" cy="259045"/>
    <xdr:sp macro="" textlink="">
      <xdr:nvSpPr>
        <xdr:cNvPr id="758" name="テキスト ボックス 757"/>
        <xdr:cNvSpPr txBox="1"/>
      </xdr:nvSpPr>
      <xdr:spPr>
        <a:xfrm>
          <a:off x="19420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162052</xdr:rowOff>
    </xdr:from>
    <xdr:to>
      <xdr:col>98</xdr:col>
      <xdr:colOff>38100</xdr:colOff>
      <xdr:row>39</xdr:row>
      <xdr:rowOff>92202</xdr:rowOff>
    </xdr:to>
    <xdr:sp macro="" textlink="">
      <xdr:nvSpPr>
        <xdr:cNvPr id="759" name="楕円 758"/>
        <xdr:cNvSpPr/>
      </xdr:nvSpPr>
      <xdr:spPr>
        <a:xfrm>
          <a:off x="18605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83329</xdr:rowOff>
    </xdr:from>
    <xdr:ext cx="249299" cy="259045"/>
    <xdr:sp macro="" textlink="">
      <xdr:nvSpPr>
        <xdr:cNvPr id="760" name="テキスト ボックス 759"/>
        <xdr:cNvSpPr txBox="1"/>
      </xdr:nvSpPr>
      <xdr:spPr>
        <a:xfrm>
          <a:off x="18531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　財政再建戦略（Ｈ２０年４月からＨ２４年４月までの４年間）をはじめとした累次にわたる財政健全化の取組みにより、職員削減による人件費の抑制や、一般行政経費・投資的経費の抑制を実施してき</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たが</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熊本地震への対応や社会保障経費の増等に伴い、</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平均値を超え高い数値となっている項目がある</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150">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　Ｈ</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３０</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公共土木施設、農林水産施設をはじめとした被災施設の災害復旧事業等の増により災害復旧事業費が増となった一方で、復旧から復興へステージが移行していることから、</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総務費</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（主な事業：</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熊本地震復興基金交付金</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民生費</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（主な事業：</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災害救助事業</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商工費</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（中小企業金融総合支援事業）については減となった。</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　また、農林水産業費は、農業生産の向上等を図る施設等の整備に対する助成の増、土木費については</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道路、河川、砂防等の事業費の増などにより</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ぞれぞれ</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150">
            <a:solidFill>
              <a:schemeClr val="tx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　今後ともＨ２８</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熊本</a:t>
          </a:r>
          <a:r>
            <a:rPr kumimoji="1" lang="ja-JP" altLang="en-US" sz="1150">
              <a:solidFill>
                <a:schemeClr val="tx1"/>
              </a:solidFill>
              <a:effectLst/>
              <a:latin typeface="ＭＳ ゴシック" panose="020B0609070205080204" pitchFamily="49" charset="-128"/>
              <a:ea typeface="ＭＳ ゴシック" panose="020B0609070205080204" pitchFamily="49" charset="-128"/>
              <a:cs typeface="+mn-cs"/>
            </a:rPr>
            <a:t>地震から</a:t>
          </a:r>
          <a:r>
            <a:rPr kumimoji="1" lang="ja-JP" altLang="ja-JP" sz="1150">
              <a:solidFill>
                <a:schemeClr val="tx1"/>
              </a:solidFill>
              <a:effectLst/>
              <a:latin typeface="ＭＳ ゴシック" panose="020B0609070205080204" pitchFamily="49" charset="-128"/>
              <a:ea typeface="ＭＳ ゴシック" panose="020B0609070205080204" pitchFamily="49" charset="-128"/>
              <a:cs typeface="+mn-cs"/>
            </a:rPr>
            <a:t>の復旧・復興と更なる発展につながる取組みに重点化しつつ、事業見直しによる通常経費の抑制等も行い、健全な財政運営に努める。</a:t>
          </a:r>
          <a:endParaRPr lang="ja-JP" altLang="ja-JP" sz="115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50">
              <a:solidFill>
                <a:schemeClr val="dk1"/>
              </a:solidFill>
              <a:effectLst/>
              <a:latin typeface="+mn-lt"/>
              <a:ea typeface="+mn-ea"/>
              <a:cs typeface="+mn-cs"/>
            </a:rPr>
            <a:t>　地方税等の一般財源の増に併せ、国の要請等を踏まえた給与削減による人件費の減等により、Ｈ２４年度まで２年連続マイナスだった実質単年度収支はＨ２５年度にプラスとなった。Ｈ</a:t>
          </a:r>
          <a:r>
            <a:rPr kumimoji="1" lang="ja-JP" altLang="en-US" sz="950">
              <a:solidFill>
                <a:schemeClr val="dk1"/>
              </a:solidFill>
              <a:effectLst/>
              <a:latin typeface="+mn-lt"/>
              <a:ea typeface="+mn-ea"/>
              <a:cs typeface="+mn-cs"/>
            </a:rPr>
            <a:t>２７年度は再びマイナスとなったものの、地方税の増等によりＨ２８～２９年度はプラスに転じた。</a:t>
          </a:r>
          <a:endParaRPr kumimoji="1" lang="en-US" altLang="ja-JP" sz="950">
            <a:solidFill>
              <a:schemeClr val="dk1"/>
            </a:solidFill>
            <a:effectLst/>
            <a:latin typeface="+mn-lt"/>
            <a:ea typeface="+mn-ea"/>
            <a:cs typeface="+mn-cs"/>
          </a:endParaRPr>
        </a:p>
        <a:p>
          <a:r>
            <a:rPr kumimoji="1" lang="ja-JP" altLang="en-US" sz="950">
              <a:solidFill>
                <a:schemeClr val="dk1"/>
              </a:solidFill>
              <a:effectLst/>
              <a:latin typeface="+mn-lt"/>
              <a:ea typeface="+mn-ea"/>
              <a:cs typeface="+mn-cs"/>
            </a:rPr>
            <a:t>　Ｈ３０年度は、国際スポーツ大会の準備経費など多額の経費を要する事業もあり、再びマイナスとなっている。</a:t>
          </a:r>
          <a:endParaRPr lang="ja-JP" altLang="ja-JP" sz="950">
            <a:effectLst/>
          </a:endParaRPr>
        </a:p>
        <a:p>
          <a:r>
            <a:rPr kumimoji="1" lang="ja-JP" altLang="ja-JP" sz="950">
              <a:solidFill>
                <a:schemeClr val="dk1"/>
              </a:solidFill>
              <a:effectLst/>
              <a:latin typeface="+mn-lt"/>
              <a:ea typeface="+mn-ea"/>
              <a:cs typeface="+mn-cs"/>
            </a:rPr>
            <a:t>　また、財政調整基金は、</a:t>
          </a:r>
          <a:r>
            <a:rPr kumimoji="1" lang="ja-JP" altLang="en-US" sz="950">
              <a:solidFill>
                <a:schemeClr val="dk1"/>
              </a:solidFill>
              <a:effectLst/>
              <a:latin typeface="+mn-lt"/>
              <a:ea typeface="+mn-ea"/>
              <a:cs typeface="+mn-cs"/>
            </a:rPr>
            <a:t>前年度と同規模の</a:t>
          </a:r>
          <a:r>
            <a:rPr kumimoji="1" lang="ja-JP" altLang="ja-JP" sz="950">
              <a:solidFill>
                <a:schemeClr val="dk1"/>
              </a:solidFill>
              <a:effectLst/>
              <a:latin typeface="+mn-lt"/>
              <a:ea typeface="+mn-ea"/>
              <a:cs typeface="+mn-cs"/>
            </a:rPr>
            <a:t>約１</a:t>
          </a:r>
          <a:r>
            <a:rPr kumimoji="1" lang="ja-JP" altLang="en-US" sz="950">
              <a:solidFill>
                <a:schemeClr val="dk1"/>
              </a:solidFill>
              <a:effectLst/>
              <a:latin typeface="+mn-lt"/>
              <a:ea typeface="+mn-ea"/>
              <a:cs typeface="+mn-cs"/>
            </a:rPr>
            <a:t>８</a:t>
          </a:r>
          <a:r>
            <a:rPr kumimoji="1" lang="ja-JP" altLang="ja-JP" sz="950">
              <a:solidFill>
                <a:schemeClr val="dk1"/>
              </a:solidFill>
              <a:effectLst/>
              <a:latin typeface="+mn-lt"/>
              <a:ea typeface="+mn-ea"/>
              <a:cs typeface="+mn-cs"/>
            </a:rPr>
            <a:t>億円を維持して</a:t>
          </a:r>
          <a:r>
            <a:rPr kumimoji="1" lang="ja-JP" altLang="en-US" sz="950">
              <a:solidFill>
                <a:schemeClr val="dk1"/>
              </a:solidFill>
              <a:effectLst/>
              <a:latin typeface="+mn-lt"/>
              <a:ea typeface="+mn-ea"/>
              <a:cs typeface="+mn-cs"/>
            </a:rPr>
            <a:t>おり、現在の水準を維持するとともに、今後の健全な財政運営を図るうえからも更なる積み増しに努める</a:t>
          </a:r>
          <a:r>
            <a:rPr kumimoji="1" lang="ja-JP" altLang="ja-JP" sz="950">
              <a:solidFill>
                <a:schemeClr val="dk1"/>
              </a:solidFill>
              <a:effectLst/>
              <a:latin typeface="+mn-lt"/>
              <a:ea typeface="+mn-ea"/>
              <a:cs typeface="+mn-cs"/>
            </a:rPr>
            <a:t>。</a:t>
          </a:r>
          <a:endParaRPr lang="ja-JP" altLang="ja-JP" sz="95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熊本県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一般会計、公営企業会計において、これまで赤字は発生していない。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また、各会計、毎年一定程度の黒字を確保しており、資金不足等が発生する状況にもない。 </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今後も、事業見直しによる通常経費の抑制等により、健全な財政運営に努める。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CD13" sqref="CD13:CS13"/>
    </sheetView>
  </sheetViews>
  <sheetFormatPr defaultColWidth="0" defaultRowHeight="11.25" zeroHeight="1" x14ac:dyDescent="0.15"/>
  <cols>
    <col min="1" max="11" width="2.140625" style="159" customWidth="1"/>
    <col min="12" max="12" width="2.28515625" style="159" customWidth="1"/>
    <col min="13" max="17" width="2.42578125" style="159" customWidth="1"/>
    <col min="18" max="119" width="2.140625" style="159" customWidth="1"/>
    <col min="120" max="16384" width="0" style="159" hidden="1"/>
  </cols>
  <sheetData>
    <row r="1" spans="1:119" ht="33" customHeight="1" x14ac:dyDescent="0.15">
      <c r="A1" s="157"/>
      <c r="B1" s="578" t="s">
        <v>77</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75" thickBot="1" x14ac:dyDescent="0.2">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579" t="s">
        <v>79</v>
      </c>
      <c r="C3" s="550"/>
      <c r="D3" s="551"/>
      <c r="E3" s="551"/>
      <c r="F3" s="551"/>
      <c r="G3" s="551"/>
      <c r="H3" s="551"/>
      <c r="I3" s="551"/>
      <c r="J3" s="551"/>
      <c r="K3" s="551"/>
      <c r="L3" s="551" t="s">
        <v>80</v>
      </c>
      <c r="M3" s="551"/>
      <c r="N3" s="551"/>
      <c r="O3" s="551"/>
      <c r="P3" s="551"/>
      <c r="Q3" s="551"/>
      <c r="R3" s="552"/>
      <c r="S3" s="552"/>
      <c r="T3" s="552"/>
      <c r="U3" s="552"/>
      <c r="V3" s="553"/>
      <c r="W3" s="581" t="s">
        <v>81</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82</v>
      </c>
      <c r="BO3" s="549"/>
      <c r="BP3" s="549"/>
      <c r="BQ3" s="549"/>
      <c r="BR3" s="549"/>
      <c r="BS3" s="549"/>
      <c r="BT3" s="549"/>
      <c r="BU3" s="585"/>
      <c r="BV3" s="548" t="s">
        <v>83</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84</v>
      </c>
      <c r="CU3" s="549"/>
      <c r="CV3" s="549"/>
      <c r="CW3" s="549"/>
      <c r="CX3" s="549"/>
      <c r="CY3" s="549"/>
      <c r="CZ3" s="549"/>
      <c r="DA3" s="585"/>
      <c r="DB3" s="548" t="s">
        <v>85</v>
      </c>
      <c r="DC3" s="549"/>
      <c r="DD3" s="549"/>
      <c r="DE3" s="549"/>
      <c r="DF3" s="549"/>
      <c r="DG3" s="549"/>
      <c r="DH3" s="549"/>
      <c r="DI3" s="585"/>
      <c r="DJ3" s="157"/>
      <c r="DK3" s="157"/>
      <c r="DL3" s="157"/>
      <c r="DM3" s="157"/>
      <c r="DN3" s="157"/>
      <c r="DO3" s="157"/>
    </row>
    <row r="4" spans="1:119" ht="18.75" customHeight="1" x14ac:dyDescent="0.15">
      <c r="A4" s="158"/>
      <c r="B4" s="580"/>
      <c r="C4" s="538"/>
      <c r="D4" s="554"/>
      <c r="E4" s="554"/>
      <c r="F4" s="554"/>
      <c r="G4" s="554"/>
      <c r="H4" s="554"/>
      <c r="I4" s="554"/>
      <c r="J4" s="554"/>
      <c r="K4" s="554"/>
      <c r="L4" s="554"/>
      <c r="M4" s="554"/>
      <c r="N4" s="554"/>
      <c r="O4" s="554"/>
      <c r="P4" s="554"/>
      <c r="Q4" s="554"/>
      <c r="R4" s="555"/>
      <c r="S4" s="555"/>
      <c r="T4" s="555"/>
      <c r="U4" s="555"/>
      <c r="V4" s="556"/>
      <c r="W4" s="500" t="s">
        <v>86</v>
      </c>
      <c r="X4" s="501"/>
      <c r="Y4" s="502"/>
      <c r="Z4" s="509" t="s">
        <v>1</v>
      </c>
      <c r="AA4" s="510"/>
      <c r="AB4" s="510"/>
      <c r="AC4" s="510"/>
      <c r="AD4" s="510"/>
      <c r="AE4" s="510"/>
      <c r="AF4" s="510"/>
      <c r="AG4" s="510"/>
      <c r="AH4" s="511"/>
      <c r="AI4" s="509" t="s">
        <v>87</v>
      </c>
      <c r="AJ4" s="559"/>
      <c r="AK4" s="559"/>
      <c r="AL4" s="559"/>
      <c r="AM4" s="559"/>
      <c r="AN4" s="559"/>
      <c r="AO4" s="559"/>
      <c r="AP4" s="560"/>
      <c r="AQ4" s="515" t="s">
        <v>88</v>
      </c>
      <c r="AR4" s="516"/>
      <c r="AS4" s="559"/>
      <c r="AT4" s="559"/>
      <c r="AU4" s="559"/>
      <c r="AV4" s="559"/>
      <c r="AW4" s="559"/>
      <c r="AX4" s="559"/>
      <c r="AY4" s="564"/>
      <c r="AZ4" s="421" t="s">
        <v>89</v>
      </c>
      <c r="BA4" s="422"/>
      <c r="BB4" s="422"/>
      <c r="BC4" s="422"/>
      <c r="BD4" s="422"/>
      <c r="BE4" s="422"/>
      <c r="BF4" s="422"/>
      <c r="BG4" s="422"/>
      <c r="BH4" s="422"/>
      <c r="BI4" s="422"/>
      <c r="BJ4" s="422"/>
      <c r="BK4" s="422"/>
      <c r="BL4" s="422"/>
      <c r="BM4" s="423"/>
      <c r="BN4" s="424">
        <v>920528638</v>
      </c>
      <c r="BO4" s="425"/>
      <c r="BP4" s="425"/>
      <c r="BQ4" s="425"/>
      <c r="BR4" s="425"/>
      <c r="BS4" s="425"/>
      <c r="BT4" s="425"/>
      <c r="BU4" s="426"/>
      <c r="BV4" s="424">
        <v>977425799</v>
      </c>
      <c r="BW4" s="425"/>
      <c r="BX4" s="425"/>
      <c r="BY4" s="425"/>
      <c r="BZ4" s="425"/>
      <c r="CA4" s="425"/>
      <c r="CB4" s="425"/>
      <c r="CC4" s="426"/>
      <c r="CD4" s="533" t="s">
        <v>90</v>
      </c>
      <c r="CE4" s="534"/>
      <c r="CF4" s="534"/>
      <c r="CG4" s="534"/>
      <c r="CH4" s="534"/>
      <c r="CI4" s="534"/>
      <c r="CJ4" s="534"/>
      <c r="CK4" s="534"/>
      <c r="CL4" s="534"/>
      <c r="CM4" s="534"/>
      <c r="CN4" s="534"/>
      <c r="CO4" s="534"/>
      <c r="CP4" s="534"/>
      <c r="CQ4" s="534"/>
      <c r="CR4" s="534"/>
      <c r="CS4" s="535"/>
      <c r="CT4" s="586">
        <v>3.5</v>
      </c>
      <c r="CU4" s="587"/>
      <c r="CV4" s="587"/>
      <c r="CW4" s="587"/>
      <c r="CX4" s="587"/>
      <c r="CY4" s="587"/>
      <c r="CZ4" s="587"/>
      <c r="DA4" s="588"/>
      <c r="DB4" s="586">
        <v>4.7</v>
      </c>
      <c r="DC4" s="587"/>
      <c r="DD4" s="587"/>
      <c r="DE4" s="587"/>
      <c r="DF4" s="587"/>
      <c r="DG4" s="587"/>
      <c r="DH4" s="587"/>
      <c r="DI4" s="588"/>
      <c r="DJ4" s="157"/>
      <c r="DK4" s="157"/>
      <c r="DL4" s="157"/>
      <c r="DM4" s="157"/>
      <c r="DN4" s="157"/>
      <c r="DO4" s="157"/>
    </row>
    <row r="5" spans="1:119" ht="18.75" customHeight="1" thickBot="1" x14ac:dyDescent="0.2">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91</v>
      </c>
      <c r="BA5" s="428"/>
      <c r="BB5" s="428"/>
      <c r="BC5" s="428"/>
      <c r="BD5" s="428"/>
      <c r="BE5" s="428"/>
      <c r="BF5" s="428"/>
      <c r="BG5" s="428"/>
      <c r="BH5" s="428"/>
      <c r="BI5" s="428"/>
      <c r="BJ5" s="428"/>
      <c r="BK5" s="428"/>
      <c r="BL5" s="428"/>
      <c r="BM5" s="429"/>
      <c r="BN5" s="430">
        <v>891259360</v>
      </c>
      <c r="BO5" s="431"/>
      <c r="BP5" s="431"/>
      <c r="BQ5" s="431"/>
      <c r="BR5" s="431"/>
      <c r="BS5" s="431"/>
      <c r="BT5" s="431"/>
      <c r="BU5" s="432"/>
      <c r="BV5" s="430">
        <v>942850999</v>
      </c>
      <c r="BW5" s="431"/>
      <c r="BX5" s="431"/>
      <c r="BY5" s="431"/>
      <c r="BZ5" s="431"/>
      <c r="CA5" s="431"/>
      <c r="CB5" s="431"/>
      <c r="CC5" s="432"/>
      <c r="CD5" s="477" t="s">
        <v>92</v>
      </c>
      <c r="CE5" s="478"/>
      <c r="CF5" s="478"/>
      <c r="CG5" s="478"/>
      <c r="CH5" s="478"/>
      <c r="CI5" s="478"/>
      <c r="CJ5" s="478"/>
      <c r="CK5" s="478"/>
      <c r="CL5" s="478"/>
      <c r="CM5" s="478"/>
      <c r="CN5" s="478"/>
      <c r="CO5" s="478"/>
      <c r="CP5" s="478"/>
      <c r="CQ5" s="478"/>
      <c r="CR5" s="478"/>
      <c r="CS5" s="479"/>
      <c r="CT5" s="409">
        <v>93.6</v>
      </c>
      <c r="CU5" s="410"/>
      <c r="CV5" s="410"/>
      <c r="CW5" s="410"/>
      <c r="CX5" s="410"/>
      <c r="CY5" s="410"/>
      <c r="CZ5" s="410"/>
      <c r="DA5" s="411"/>
      <c r="DB5" s="409">
        <v>93.1</v>
      </c>
      <c r="DC5" s="410"/>
      <c r="DD5" s="410"/>
      <c r="DE5" s="410"/>
      <c r="DF5" s="410"/>
      <c r="DG5" s="410"/>
      <c r="DH5" s="410"/>
      <c r="DI5" s="411"/>
      <c r="DJ5" s="157"/>
      <c r="DK5" s="157"/>
      <c r="DL5" s="157"/>
      <c r="DM5" s="157"/>
      <c r="DN5" s="157"/>
      <c r="DO5" s="157"/>
    </row>
    <row r="6" spans="1:119" ht="18.75" customHeight="1" x14ac:dyDescent="0.15">
      <c r="A6" s="158"/>
      <c r="B6" s="548" t="s">
        <v>93</v>
      </c>
      <c r="C6" s="549"/>
      <c r="D6" s="549"/>
      <c r="E6" s="549"/>
      <c r="F6" s="549"/>
      <c r="G6" s="549"/>
      <c r="H6" s="549"/>
      <c r="I6" s="549"/>
      <c r="J6" s="549"/>
      <c r="K6" s="550"/>
      <c r="L6" s="551" t="s">
        <v>94</v>
      </c>
      <c r="M6" s="551"/>
      <c r="N6" s="551"/>
      <c r="O6" s="551"/>
      <c r="P6" s="551"/>
      <c r="Q6" s="551"/>
      <c r="R6" s="552"/>
      <c r="S6" s="552"/>
      <c r="T6" s="552"/>
      <c r="U6" s="552"/>
      <c r="V6" s="553"/>
      <c r="W6" s="503"/>
      <c r="X6" s="504"/>
      <c r="Y6" s="505"/>
      <c r="Z6" s="530" t="s">
        <v>95</v>
      </c>
      <c r="AA6" s="531"/>
      <c r="AB6" s="531"/>
      <c r="AC6" s="531"/>
      <c r="AD6" s="531"/>
      <c r="AE6" s="531"/>
      <c r="AF6" s="531"/>
      <c r="AG6" s="531"/>
      <c r="AH6" s="532"/>
      <c r="AI6" s="455">
        <v>1</v>
      </c>
      <c r="AJ6" s="456"/>
      <c r="AK6" s="456"/>
      <c r="AL6" s="456"/>
      <c r="AM6" s="456"/>
      <c r="AN6" s="456"/>
      <c r="AO6" s="456"/>
      <c r="AP6" s="457"/>
      <c r="AQ6" s="455">
        <v>12400</v>
      </c>
      <c r="AR6" s="456"/>
      <c r="AS6" s="456"/>
      <c r="AT6" s="456"/>
      <c r="AU6" s="456"/>
      <c r="AV6" s="456"/>
      <c r="AW6" s="456"/>
      <c r="AX6" s="456"/>
      <c r="AY6" s="458"/>
      <c r="AZ6" s="427" t="s">
        <v>96</v>
      </c>
      <c r="BA6" s="428"/>
      <c r="BB6" s="428"/>
      <c r="BC6" s="428"/>
      <c r="BD6" s="428"/>
      <c r="BE6" s="428"/>
      <c r="BF6" s="428"/>
      <c r="BG6" s="428"/>
      <c r="BH6" s="428"/>
      <c r="BI6" s="428"/>
      <c r="BJ6" s="428"/>
      <c r="BK6" s="428"/>
      <c r="BL6" s="428"/>
      <c r="BM6" s="429"/>
      <c r="BN6" s="430">
        <v>29269278</v>
      </c>
      <c r="BO6" s="431"/>
      <c r="BP6" s="431"/>
      <c r="BQ6" s="431"/>
      <c r="BR6" s="431"/>
      <c r="BS6" s="431"/>
      <c r="BT6" s="431"/>
      <c r="BU6" s="432"/>
      <c r="BV6" s="430">
        <v>34574800</v>
      </c>
      <c r="BW6" s="431"/>
      <c r="BX6" s="431"/>
      <c r="BY6" s="431"/>
      <c r="BZ6" s="431"/>
      <c r="CA6" s="431"/>
      <c r="CB6" s="431"/>
      <c r="CC6" s="432"/>
      <c r="CD6" s="477" t="s">
        <v>97</v>
      </c>
      <c r="CE6" s="478"/>
      <c r="CF6" s="478"/>
      <c r="CG6" s="478"/>
      <c r="CH6" s="478"/>
      <c r="CI6" s="478"/>
      <c r="CJ6" s="478"/>
      <c r="CK6" s="478"/>
      <c r="CL6" s="478"/>
      <c r="CM6" s="478"/>
      <c r="CN6" s="478"/>
      <c r="CO6" s="478"/>
      <c r="CP6" s="478"/>
      <c r="CQ6" s="478"/>
      <c r="CR6" s="478"/>
      <c r="CS6" s="479"/>
      <c r="CT6" s="575">
        <v>101.2</v>
      </c>
      <c r="CU6" s="576"/>
      <c r="CV6" s="576"/>
      <c r="CW6" s="576"/>
      <c r="CX6" s="576"/>
      <c r="CY6" s="576"/>
      <c r="CZ6" s="576"/>
      <c r="DA6" s="577"/>
      <c r="DB6" s="575">
        <v>101.4</v>
      </c>
      <c r="DC6" s="576"/>
      <c r="DD6" s="576"/>
      <c r="DE6" s="576"/>
      <c r="DF6" s="576"/>
      <c r="DG6" s="576"/>
      <c r="DH6" s="576"/>
      <c r="DI6" s="577"/>
      <c r="DJ6" s="157"/>
      <c r="DK6" s="157"/>
      <c r="DL6" s="157"/>
      <c r="DM6" s="157"/>
      <c r="DN6" s="157"/>
      <c r="DO6" s="157"/>
    </row>
    <row r="7" spans="1:119" ht="18.75" customHeight="1" x14ac:dyDescent="0.15">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98</v>
      </c>
      <c r="AA7" s="531"/>
      <c r="AB7" s="531"/>
      <c r="AC7" s="531"/>
      <c r="AD7" s="531"/>
      <c r="AE7" s="531"/>
      <c r="AF7" s="531"/>
      <c r="AG7" s="531"/>
      <c r="AH7" s="532"/>
      <c r="AI7" s="455">
        <v>2</v>
      </c>
      <c r="AJ7" s="456"/>
      <c r="AK7" s="456"/>
      <c r="AL7" s="456"/>
      <c r="AM7" s="456"/>
      <c r="AN7" s="456"/>
      <c r="AO7" s="456"/>
      <c r="AP7" s="457"/>
      <c r="AQ7" s="455">
        <v>9700</v>
      </c>
      <c r="AR7" s="456"/>
      <c r="AS7" s="456"/>
      <c r="AT7" s="456"/>
      <c r="AU7" s="456"/>
      <c r="AV7" s="456"/>
      <c r="AW7" s="456"/>
      <c r="AX7" s="456"/>
      <c r="AY7" s="458"/>
      <c r="AZ7" s="427" t="s">
        <v>99</v>
      </c>
      <c r="BA7" s="428"/>
      <c r="BB7" s="428"/>
      <c r="BC7" s="428"/>
      <c r="BD7" s="428"/>
      <c r="BE7" s="428"/>
      <c r="BF7" s="428"/>
      <c r="BG7" s="428"/>
      <c r="BH7" s="428"/>
      <c r="BI7" s="428"/>
      <c r="BJ7" s="428"/>
      <c r="BK7" s="428"/>
      <c r="BL7" s="428"/>
      <c r="BM7" s="429"/>
      <c r="BN7" s="430">
        <v>14725342</v>
      </c>
      <c r="BO7" s="431"/>
      <c r="BP7" s="431"/>
      <c r="BQ7" s="431"/>
      <c r="BR7" s="431"/>
      <c r="BS7" s="431"/>
      <c r="BT7" s="431"/>
      <c r="BU7" s="432"/>
      <c r="BV7" s="430">
        <v>15096308</v>
      </c>
      <c r="BW7" s="431"/>
      <c r="BX7" s="431"/>
      <c r="BY7" s="431"/>
      <c r="BZ7" s="431"/>
      <c r="CA7" s="431"/>
      <c r="CB7" s="431"/>
      <c r="CC7" s="432"/>
      <c r="CD7" s="477" t="s">
        <v>100</v>
      </c>
      <c r="CE7" s="478"/>
      <c r="CF7" s="478"/>
      <c r="CG7" s="478"/>
      <c r="CH7" s="478"/>
      <c r="CI7" s="478"/>
      <c r="CJ7" s="478"/>
      <c r="CK7" s="478"/>
      <c r="CL7" s="478"/>
      <c r="CM7" s="478"/>
      <c r="CN7" s="478"/>
      <c r="CO7" s="478"/>
      <c r="CP7" s="478"/>
      <c r="CQ7" s="478"/>
      <c r="CR7" s="478"/>
      <c r="CS7" s="479"/>
      <c r="CT7" s="430">
        <v>417142684</v>
      </c>
      <c r="CU7" s="431"/>
      <c r="CV7" s="431"/>
      <c r="CW7" s="431"/>
      <c r="CX7" s="431"/>
      <c r="CY7" s="431"/>
      <c r="CZ7" s="431"/>
      <c r="DA7" s="432"/>
      <c r="DB7" s="430">
        <v>417802656</v>
      </c>
      <c r="DC7" s="431"/>
      <c r="DD7" s="431"/>
      <c r="DE7" s="431"/>
      <c r="DF7" s="431"/>
      <c r="DG7" s="431"/>
      <c r="DH7" s="431"/>
      <c r="DI7" s="432"/>
      <c r="DJ7" s="157"/>
      <c r="DK7" s="157"/>
      <c r="DL7" s="157"/>
      <c r="DM7" s="157"/>
      <c r="DN7" s="157"/>
      <c r="DO7" s="157"/>
    </row>
    <row r="8" spans="1:119" ht="18.75" customHeight="1" thickBot="1" x14ac:dyDescent="0.2">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101</v>
      </c>
      <c r="AA8" s="531"/>
      <c r="AB8" s="531"/>
      <c r="AC8" s="531"/>
      <c r="AD8" s="531"/>
      <c r="AE8" s="531"/>
      <c r="AF8" s="531"/>
      <c r="AG8" s="531"/>
      <c r="AH8" s="532"/>
      <c r="AI8" s="455">
        <v>1</v>
      </c>
      <c r="AJ8" s="456"/>
      <c r="AK8" s="456"/>
      <c r="AL8" s="456"/>
      <c r="AM8" s="456"/>
      <c r="AN8" s="456"/>
      <c r="AO8" s="456"/>
      <c r="AP8" s="457"/>
      <c r="AQ8" s="455">
        <v>7700</v>
      </c>
      <c r="AR8" s="456"/>
      <c r="AS8" s="456"/>
      <c r="AT8" s="456"/>
      <c r="AU8" s="456"/>
      <c r="AV8" s="456"/>
      <c r="AW8" s="456"/>
      <c r="AX8" s="456"/>
      <c r="AY8" s="458"/>
      <c r="AZ8" s="427" t="s">
        <v>102</v>
      </c>
      <c r="BA8" s="428"/>
      <c r="BB8" s="428"/>
      <c r="BC8" s="428"/>
      <c r="BD8" s="428"/>
      <c r="BE8" s="428"/>
      <c r="BF8" s="428"/>
      <c r="BG8" s="428"/>
      <c r="BH8" s="428"/>
      <c r="BI8" s="428"/>
      <c r="BJ8" s="428"/>
      <c r="BK8" s="428"/>
      <c r="BL8" s="428"/>
      <c r="BM8" s="429"/>
      <c r="BN8" s="430">
        <v>14543936</v>
      </c>
      <c r="BO8" s="431"/>
      <c r="BP8" s="431"/>
      <c r="BQ8" s="431"/>
      <c r="BR8" s="431"/>
      <c r="BS8" s="431"/>
      <c r="BT8" s="431"/>
      <c r="BU8" s="432"/>
      <c r="BV8" s="430">
        <v>19478492</v>
      </c>
      <c r="BW8" s="431"/>
      <c r="BX8" s="431"/>
      <c r="BY8" s="431"/>
      <c r="BZ8" s="431"/>
      <c r="CA8" s="431"/>
      <c r="CB8" s="431"/>
      <c r="CC8" s="432"/>
      <c r="CD8" s="477" t="s">
        <v>103</v>
      </c>
      <c r="CE8" s="478"/>
      <c r="CF8" s="478"/>
      <c r="CG8" s="478"/>
      <c r="CH8" s="478"/>
      <c r="CI8" s="478"/>
      <c r="CJ8" s="478"/>
      <c r="CK8" s="478"/>
      <c r="CL8" s="478"/>
      <c r="CM8" s="478"/>
      <c r="CN8" s="478"/>
      <c r="CO8" s="478"/>
      <c r="CP8" s="478"/>
      <c r="CQ8" s="478"/>
      <c r="CR8" s="478"/>
      <c r="CS8" s="479"/>
      <c r="CT8" s="572">
        <v>0.41148000000000001</v>
      </c>
      <c r="CU8" s="573"/>
      <c r="CV8" s="573"/>
      <c r="CW8" s="573"/>
      <c r="CX8" s="573"/>
      <c r="CY8" s="573"/>
      <c r="CZ8" s="573"/>
      <c r="DA8" s="574"/>
      <c r="DB8" s="572">
        <v>0.40699000000000002</v>
      </c>
      <c r="DC8" s="573"/>
      <c r="DD8" s="573"/>
      <c r="DE8" s="573"/>
      <c r="DF8" s="573"/>
      <c r="DG8" s="573"/>
      <c r="DH8" s="573"/>
      <c r="DI8" s="574"/>
      <c r="DJ8" s="157"/>
      <c r="DK8" s="157"/>
      <c r="DL8" s="157"/>
      <c r="DM8" s="157"/>
      <c r="DN8" s="157"/>
      <c r="DO8" s="157"/>
    </row>
    <row r="9" spans="1:119" ht="18.75" customHeight="1" thickBot="1" x14ac:dyDescent="0.2">
      <c r="A9" s="158"/>
      <c r="B9" s="536" t="s">
        <v>104</v>
      </c>
      <c r="C9" s="510"/>
      <c r="D9" s="510"/>
      <c r="E9" s="510"/>
      <c r="F9" s="510"/>
      <c r="G9" s="510"/>
      <c r="H9" s="510"/>
      <c r="I9" s="510"/>
      <c r="J9" s="510"/>
      <c r="K9" s="511"/>
      <c r="L9" s="542" t="s">
        <v>105</v>
      </c>
      <c r="M9" s="543"/>
      <c r="N9" s="543"/>
      <c r="O9" s="543"/>
      <c r="P9" s="543"/>
      <c r="Q9" s="544"/>
      <c r="R9" s="545">
        <v>1786170</v>
      </c>
      <c r="S9" s="546"/>
      <c r="T9" s="546"/>
      <c r="U9" s="546"/>
      <c r="V9" s="547"/>
      <c r="W9" s="503"/>
      <c r="X9" s="504"/>
      <c r="Y9" s="505"/>
      <c r="Z9" s="530" t="s">
        <v>106</v>
      </c>
      <c r="AA9" s="531"/>
      <c r="AB9" s="531"/>
      <c r="AC9" s="531"/>
      <c r="AD9" s="531"/>
      <c r="AE9" s="531"/>
      <c r="AF9" s="531"/>
      <c r="AG9" s="531"/>
      <c r="AH9" s="532"/>
      <c r="AI9" s="455">
        <v>1</v>
      </c>
      <c r="AJ9" s="456"/>
      <c r="AK9" s="456"/>
      <c r="AL9" s="456"/>
      <c r="AM9" s="456"/>
      <c r="AN9" s="456"/>
      <c r="AO9" s="456"/>
      <c r="AP9" s="457"/>
      <c r="AQ9" s="455">
        <v>9700</v>
      </c>
      <c r="AR9" s="456"/>
      <c r="AS9" s="456"/>
      <c r="AT9" s="456"/>
      <c r="AU9" s="456"/>
      <c r="AV9" s="456"/>
      <c r="AW9" s="456"/>
      <c r="AX9" s="456"/>
      <c r="AY9" s="458"/>
      <c r="AZ9" s="427" t="s">
        <v>107</v>
      </c>
      <c r="BA9" s="428"/>
      <c r="BB9" s="428"/>
      <c r="BC9" s="428"/>
      <c r="BD9" s="428"/>
      <c r="BE9" s="428"/>
      <c r="BF9" s="428"/>
      <c r="BG9" s="428"/>
      <c r="BH9" s="428"/>
      <c r="BI9" s="428"/>
      <c r="BJ9" s="428"/>
      <c r="BK9" s="428"/>
      <c r="BL9" s="428"/>
      <c r="BM9" s="429"/>
      <c r="BN9" s="430">
        <v>-4934556</v>
      </c>
      <c r="BO9" s="431"/>
      <c r="BP9" s="431"/>
      <c r="BQ9" s="431"/>
      <c r="BR9" s="431"/>
      <c r="BS9" s="431"/>
      <c r="BT9" s="431"/>
      <c r="BU9" s="432"/>
      <c r="BV9" s="430">
        <v>3231588</v>
      </c>
      <c r="BW9" s="431"/>
      <c r="BX9" s="431"/>
      <c r="BY9" s="431"/>
      <c r="BZ9" s="431"/>
      <c r="CA9" s="431"/>
      <c r="CB9" s="431"/>
      <c r="CC9" s="432"/>
      <c r="CD9" s="401" t="s">
        <v>108</v>
      </c>
      <c r="CE9" s="402"/>
      <c r="CF9" s="402"/>
      <c r="CG9" s="402"/>
      <c r="CH9" s="402"/>
      <c r="CI9" s="402"/>
      <c r="CJ9" s="402"/>
      <c r="CK9" s="402"/>
      <c r="CL9" s="402"/>
      <c r="CM9" s="402"/>
      <c r="CN9" s="402"/>
      <c r="CO9" s="402"/>
      <c r="CP9" s="402"/>
      <c r="CQ9" s="402"/>
      <c r="CR9" s="402"/>
      <c r="CS9" s="403"/>
      <c r="CT9" s="409">
        <v>19.7</v>
      </c>
      <c r="CU9" s="410"/>
      <c r="CV9" s="410"/>
      <c r="CW9" s="410"/>
      <c r="CX9" s="410"/>
      <c r="CY9" s="410"/>
      <c r="CZ9" s="410"/>
      <c r="DA9" s="411"/>
      <c r="DB9" s="409">
        <v>19.8</v>
      </c>
      <c r="DC9" s="410"/>
      <c r="DD9" s="410"/>
      <c r="DE9" s="410"/>
      <c r="DF9" s="410"/>
      <c r="DG9" s="410"/>
      <c r="DH9" s="410"/>
      <c r="DI9" s="411"/>
      <c r="DJ9" s="157"/>
      <c r="DK9" s="157"/>
      <c r="DL9" s="157"/>
      <c r="DM9" s="157"/>
      <c r="DN9" s="157"/>
      <c r="DO9" s="157"/>
    </row>
    <row r="10" spans="1:119" ht="18.75" customHeight="1" x14ac:dyDescent="0.15">
      <c r="A10" s="158"/>
      <c r="B10" s="537"/>
      <c r="C10" s="400"/>
      <c r="D10" s="400"/>
      <c r="E10" s="400"/>
      <c r="F10" s="400"/>
      <c r="G10" s="400"/>
      <c r="H10" s="400"/>
      <c r="I10" s="400"/>
      <c r="J10" s="400"/>
      <c r="K10" s="538"/>
      <c r="L10" s="452" t="s">
        <v>109</v>
      </c>
      <c r="M10" s="453"/>
      <c r="N10" s="453"/>
      <c r="O10" s="453"/>
      <c r="P10" s="453"/>
      <c r="Q10" s="454"/>
      <c r="R10" s="455">
        <v>1817426</v>
      </c>
      <c r="S10" s="456"/>
      <c r="T10" s="456"/>
      <c r="U10" s="456"/>
      <c r="V10" s="458"/>
      <c r="W10" s="503"/>
      <c r="X10" s="504"/>
      <c r="Y10" s="505"/>
      <c r="Z10" s="530" t="s">
        <v>110</v>
      </c>
      <c r="AA10" s="531"/>
      <c r="AB10" s="531"/>
      <c r="AC10" s="531"/>
      <c r="AD10" s="531"/>
      <c r="AE10" s="531"/>
      <c r="AF10" s="531"/>
      <c r="AG10" s="531"/>
      <c r="AH10" s="532"/>
      <c r="AI10" s="455">
        <v>1</v>
      </c>
      <c r="AJ10" s="456"/>
      <c r="AK10" s="456"/>
      <c r="AL10" s="456"/>
      <c r="AM10" s="456"/>
      <c r="AN10" s="456"/>
      <c r="AO10" s="456"/>
      <c r="AP10" s="457"/>
      <c r="AQ10" s="455">
        <v>8700</v>
      </c>
      <c r="AR10" s="456"/>
      <c r="AS10" s="456"/>
      <c r="AT10" s="456"/>
      <c r="AU10" s="456"/>
      <c r="AV10" s="456"/>
      <c r="AW10" s="456"/>
      <c r="AX10" s="456"/>
      <c r="AY10" s="458"/>
      <c r="AZ10" s="427" t="s">
        <v>111</v>
      </c>
      <c r="BA10" s="428"/>
      <c r="BB10" s="428"/>
      <c r="BC10" s="428"/>
      <c r="BD10" s="428"/>
      <c r="BE10" s="428"/>
      <c r="BF10" s="428"/>
      <c r="BG10" s="428"/>
      <c r="BH10" s="428"/>
      <c r="BI10" s="428"/>
      <c r="BJ10" s="428"/>
      <c r="BK10" s="428"/>
      <c r="BL10" s="428"/>
      <c r="BM10" s="429"/>
      <c r="BN10" s="430">
        <v>6262</v>
      </c>
      <c r="BO10" s="431"/>
      <c r="BP10" s="431"/>
      <c r="BQ10" s="431"/>
      <c r="BR10" s="431"/>
      <c r="BS10" s="431"/>
      <c r="BT10" s="431"/>
      <c r="BU10" s="432"/>
      <c r="BV10" s="430">
        <v>6248</v>
      </c>
      <c r="BW10" s="431"/>
      <c r="BX10" s="431"/>
      <c r="BY10" s="431"/>
      <c r="BZ10" s="431"/>
      <c r="CA10" s="431"/>
      <c r="CB10" s="431"/>
      <c r="CC10" s="432"/>
      <c r="CD10" s="533" t="s">
        <v>112</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539"/>
      <c r="C11" s="540"/>
      <c r="D11" s="540"/>
      <c r="E11" s="540"/>
      <c r="F11" s="540"/>
      <c r="G11" s="540"/>
      <c r="H11" s="540"/>
      <c r="I11" s="540"/>
      <c r="J11" s="540"/>
      <c r="K11" s="541"/>
      <c r="L11" s="566" t="s">
        <v>113</v>
      </c>
      <c r="M11" s="567"/>
      <c r="N11" s="567"/>
      <c r="O11" s="567"/>
      <c r="P11" s="567"/>
      <c r="Q11" s="568"/>
      <c r="R11" s="569" t="s">
        <v>114</v>
      </c>
      <c r="S11" s="570"/>
      <c r="T11" s="570"/>
      <c r="U11" s="570"/>
      <c r="V11" s="571"/>
      <c r="W11" s="506"/>
      <c r="X11" s="507"/>
      <c r="Y11" s="508"/>
      <c r="Z11" s="530" t="s">
        <v>115</v>
      </c>
      <c r="AA11" s="531"/>
      <c r="AB11" s="531"/>
      <c r="AC11" s="531"/>
      <c r="AD11" s="531"/>
      <c r="AE11" s="531"/>
      <c r="AF11" s="531"/>
      <c r="AG11" s="531"/>
      <c r="AH11" s="532"/>
      <c r="AI11" s="455">
        <v>46</v>
      </c>
      <c r="AJ11" s="456"/>
      <c r="AK11" s="456"/>
      <c r="AL11" s="456"/>
      <c r="AM11" s="456"/>
      <c r="AN11" s="456"/>
      <c r="AO11" s="456"/>
      <c r="AP11" s="457"/>
      <c r="AQ11" s="455">
        <v>7800</v>
      </c>
      <c r="AR11" s="456"/>
      <c r="AS11" s="456"/>
      <c r="AT11" s="456"/>
      <c r="AU11" s="456"/>
      <c r="AV11" s="456"/>
      <c r="AW11" s="456"/>
      <c r="AX11" s="456"/>
      <c r="AY11" s="458"/>
      <c r="AZ11" s="427" t="s">
        <v>116</v>
      </c>
      <c r="BA11" s="428"/>
      <c r="BB11" s="428"/>
      <c r="BC11" s="428"/>
      <c r="BD11" s="428"/>
      <c r="BE11" s="428"/>
      <c r="BF11" s="428"/>
      <c r="BG11" s="428"/>
      <c r="BH11" s="428"/>
      <c r="BI11" s="428"/>
      <c r="BJ11" s="428"/>
      <c r="BK11" s="428"/>
      <c r="BL11" s="428"/>
      <c r="BM11" s="429"/>
      <c r="BN11" s="430">
        <v>2454296</v>
      </c>
      <c r="BO11" s="431"/>
      <c r="BP11" s="431"/>
      <c r="BQ11" s="431"/>
      <c r="BR11" s="431"/>
      <c r="BS11" s="431"/>
      <c r="BT11" s="431"/>
      <c r="BU11" s="432"/>
      <c r="BV11" s="430">
        <v>1373</v>
      </c>
      <c r="BW11" s="431"/>
      <c r="BX11" s="431"/>
      <c r="BY11" s="431"/>
      <c r="BZ11" s="431"/>
      <c r="CA11" s="431"/>
      <c r="CB11" s="431"/>
      <c r="CC11" s="432"/>
      <c r="CD11" s="477" t="s">
        <v>117</v>
      </c>
      <c r="CE11" s="478"/>
      <c r="CF11" s="478"/>
      <c r="CG11" s="478"/>
      <c r="CH11" s="478"/>
      <c r="CI11" s="478"/>
      <c r="CJ11" s="478"/>
      <c r="CK11" s="478"/>
      <c r="CL11" s="478"/>
      <c r="CM11" s="478"/>
      <c r="CN11" s="478"/>
      <c r="CO11" s="478"/>
      <c r="CP11" s="478"/>
      <c r="CQ11" s="478"/>
      <c r="CR11" s="478"/>
      <c r="CS11" s="479"/>
      <c r="CT11" s="480" t="s">
        <v>118</v>
      </c>
      <c r="CU11" s="481"/>
      <c r="CV11" s="481"/>
      <c r="CW11" s="481"/>
      <c r="CX11" s="481"/>
      <c r="CY11" s="481"/>
      <c r="CZ11" s="481"/>
      <c r="DA11" s="482"/>
      <c r="DB11" s="480" t="s">
        <v>118</v>
      </c>
      <c r="DC11" s="481"/>
      <c r="DD11" s="481"/>
      <c r="DE11" s="481"/>
      <c r="DF11" s="481"/>
      <c r="DG11" s="481"/>
      <c r="DH11" s="481"/>
      <c r="DI11" s="482"/>
      <c r="DJ11" s="157"/>
      <c r="DK11" s="157"/>
      <c r="DL11" s="157"/>
      <c r="DM11" s="157"/>
      <c r="DN11" s="157"/>
      <c r="DO11" s="157"/>
    </row>
    <row r="12" spans="1:119" ht="18.75" customHeight="1" x14ac:dyDescent="0.15">
      <c r="A12" s="158"/>
      <c r="B12" s="485" t="s">
        <v>119</v>
      </c>
      <c r="C12" s="486"/>
      <c r="D12" s="486"/>
      <c r="E12" s="486"/>
      <c r="F12" s="486"/>
      <c r="G12" s="486"/>
      <c r="H12" s="486"/>
      <c r="I12" s="486"/>
      <c r="J12" s="486"/>
      <c r="K12" s="487"/>
      <c r="L12" s="494" t="s">
        <v>120</v>
      </c>
      <c r="M12" s="495"/>
      <c r="N12" s="495"/>
      <c r="O12" s="495"/>
      <c r="P12" s="495"/>
      <c r="Q12" s="496"/>
      <c r="R12" s="497">
        <v>1780079</v>
      </c>
      <c r="S12" s="498"/>
      <c r="T12" s="498"/>
      <c r="U12" s="498"/>
      <c r="V12" s="499"/>
      <c r="W12" s="500" t="s">
        <v>121</v>
      </c>
      <c r="X12" s="501"/>
      <c r="Y12" s="502"/>
      <c r="Z12" s="509" t="s">
        <v>1</v>
      </c>
      <c r="AA12" s="510"/>
      <c r="AB12" s="510"/>
      <c r="AC12" s="510"/>
      <c r="AD12" s="510"/>
      <c r="AE12" s="510"/>
      <c r="AF12" s="510"/>
      <c r="AG12" s="510"/>
      <c r="AH12" s="511"/>
      <c r="AI12" s="515" t="s">
        <v>122</v>
      </c>
      <c r="AJ12" s="510"/>
      <c r="AK12" s="510"/>
      <c r="AL12" s="510"/>
      <c r="AM12" s="511"/>
      <c r="AN12" s="515" t="s">
        <v>123</v>
      </c>
      <c r="AO12" s="516"/>
      <c r="AP12" s="516"/>
      <c r="AQ12" s="516"/>
      <c r="AR12" s="516"/>
      <c r="AS12" s="517"/>
      <c r="AT12" s="524" t="s">
        <v>124</v>
      </c>
      <c r="AU12" s="525"/>
      <c r="AV12" s="525"/>
      <c r="AW12" s="525"/>
      <c r="AX12" s="525"/>
      <c r="AY12" s="526"/>
      <c r="AZ12" s="427" t="s">
        <v>125</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0</v>
      </c>
      <c r="BW12" s="431"/>
      <c r="BX12" s="431"/>
      <c r="BY12" s="431"/>
      <c r="BZ12" s="431"/>
      <c r="CA12" s="431"/>
      <c r="CB12" s="431"/>
      <c r="CC12" s="432"/>
      <c r="CD12" s="477" t="s">
        <v>126</v>
      </c>
      <c r="CE12" s="478"/>
      <c r="CF12" s="478"/>
      <c r="CG12" s="478"/>
      <c r="CH12" s="478"/>
      <c r="CI12" s="478"/>
      <c r="CJ12" s="478"/>
      <c r="CK12" s="478"/>
      <c r="CL12" s="478"/>
      <c r="CM12" s="478"/>
      <c r="CN12" s="478"/>
      <c r="CO12" s="478"/>
      <c r="CP12" s="478"/>
      <c r="CQ12" s="478"/>
      <c r="CR12" s="478"/>
      <c r="CS12" s="479"/>
      <c r="CT12" s="480" t="s">
        <v>127</v>
      </c>
      <c r="CU12" s="481"/>
      <c r="CV12" s="481"/>
      <c r="CW12" s="481"/>
      <c r="CX12" s="481"/>
      <c r="CY12" s="481"/>
      <c r="CZ12" s="481"/>
      <c r="DA12" s="482"/>
      <c r="DB12" s="480" t="s">
        <v>127</v>
      </c>
      <c r="DC12" s="481"/>
      <c r="DD12" s="481"/>
      <c r="DE12" s="481"/>
      <c r="DF12" s="481"/>
      <c r="DG12" s="481"/>
      <c r="DH12" s="481"/>
      <c r="DI12" s="482"/>
      <c r="DJ12" s="157"/>
      <c r="DK12" s="157"/>
      <c r="DL12" s="157"/>
      <c r="DM12" s="157"/>
      <c r="DN12" s="157"/>
      <c r="DO12" s="157"/>
    </row>
    <row r="13" spans="1:119" ht="18.75" customHeight="1" thickBot="1" x14ac:dyDescent="0.2">
      <c r="A13" s="158"/>
      <c r="B13" s="488"/>
      <c r="C13" s="489"/>
      <c r="D13" s="489"/>
      <c r="E13" s="489"/>
      <c r="F13" s="489"/>
      <c r="G13" s="489"/>
      <c r="H13" s="489"/>
      <c r="I13" s="489"/>
      <c r="J13" s="489"/>
      <c r="K13" s="490"/>
      <c r="L13" s="165"/>
      <c r="M13" s="471" t="s">
        <v>128</v>
      </c>
      <c r="N13" s="472"/>
      <c r="O13" s="472"/>
      <c r="P13" s="472"/>
      <c r="Q13" s="473"/>
      <c r="R13" s="521">
        <v>1764768</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129</v>
      </c>
      <c r="BA13" s="439"/>
      <c r="BB13" s="439"/>
      <c r="BC13" s="439"/>
      <c r="BD13" s="439"/>
      <c r="BE13" s="439"/>
      <c r="BF13" s="439"/>
      <c r="BG13" s="439"/>
      <c r="BH13" s="439"/>
      <c r="BI13" s="439"/>
      <c r="BJ13" s="439"/>
      <c r="BK13" s="439"/>
      <c r="BL13" s="439"/>
      <c r="BM13" s="440"/>
      <c r="BN13" s="430">
        <v>-2473998</v>
      </c>
      <c r="BO13" s="431"/>
      <c r="BP13" s="431"/>
      <c r="BQ13" s="431"/>
      <c r="BR13" s="431"/>
      <c r="BS13" s="431"/>
      <c r="BT13" s="431"/>
      <c r="BU13" s="432"/>
      <c r="BV13" s="430">
        <v>3239209</v>
      </c>
      <c r="BW13" s="431"/>
      <c r="BX13" s="431"/>
      <c r="BY13" s="431"/>
      <c r="BZ13" s="431"/>
      <c r="CA13" s="431"/>
      <c r="CB13" s="431"/>
      <c r="CC13" s="432"/>
      <c r="CD13" s="477" t="s">
        <v>130</v>
      </c>
      <c r="CE13" s="478"/>
      <c r="CF13" s="478"/>
      <c r="CG13" s="478"/>
      <c r="CH13" s="478"/>
      <c r="CI13" s="478"/>
      <c r="CJ13" s="478"/>
      <c r="CK13" s="478"/>
      <c r="CL13" s="478"/>
      <c r="CM13" s="478"/>
      <c r="CN13" s="478"/>
      <c r="CO13" s="478"/>
      <c r="CP13" s="478"/>
      <c r="CQ13" s="478"/>
      <c r="CR13" s="478"/>
      <c r="CS13" s="479"/>
      <c r="CT13" s="409">
        <v>9.4</v>
      </c>
      <c r="CU13" s="410"/>
      <c r="CV13" s="410"/>
      <c r="CW13" s="410"/>
      <c r="CX13" s="410"/>
      <c r="CY13" s="410"/>
      <c r="CZ13" s="410"/>
      <c r="DA13" s="411"/>
      <c r="DB13" s="409">
        <v>10.4</v>
      </c>
      <c r="DC13" s="410"/>
      <c r="DD13" s="410"/>
      <c r="DE13" s="410"/>
      <c r="DF13" s="410"/>
      <c r="DG13" s="410"/>
      <c r="DH13" s="410"/>
      <c r="DI13" s="411"/>
      <c r="DJ13" s="157"/>
      <c r="DK13" s="157"/>
      <c r="DL13" s="157"/>
      <c r="DM13" s="157"/>
      <c r="DN13" s="157"/>
      <c r="DO13" s="157"/>
    </row>
    <row r="14" spans="1:119" ht="18.75" customHeight="1" thickBot="1" x14ac:dyDescent="0.2">
      <c r="A14" s="158"/>
      <c r="B14" s="488"/>
      <c r="C14" s="489"/>
      <c r="D14" s="489"/>
      <c r="E14" s="489"/>
      <c r="F14" s="489"/>
      <c r="G14" s="489"/>
      <c r="H14" s="489"/>
      <c r="I14" s="489"/>
      <c r="J14" s="489"/>
      <c r="K14" s="490"/>
      <c r="L14" s="465" t="s">
        <v>131</v>
      </c>
      <c r="M14" s="483"/>
      <c r="N14" s="483"/>
      <c r="O14" s="483"/>
      <c r="P14" s="483"/>
      <c r="Q14" s="484"/>
      <c r="R14" s="474">
        <v>1789184</v>
      </c>
      <c r="S14" s="475"/>
      <c r="T14" s="475"/>
      <c r="U14" s="475"/>
      <c r="V14" s="476"/>
      <c r="W14" s="503"/>
      <c r="X14" s="504"/>
      <c r="Y14" s="505"/>
      <c r="Z14" s="452" t="s">
        <v>132</v>
      </c>
      <c r="AA14" s="453"/>
      <c r="AB14" s="453"/>
      <c r="AC14" s="453"/>
      <c r="AD14" s="453"/>
      <c r="AE14" s="453"/>
      <c r="AF14" s="453"/>
      <c r="AG14" s="453"/>
      <c r="AH14" s="454"/>
      <c r="AI14" s="455">
        <v>5650</v>
      </c>
      <c r="AJ14" s="456"/>
      <c r="AK14" s="456"/>
      <c r="AL14" s="456"/>
      <c r="AM14" s="457"/>
      <c r="AN14" s="455">
        <v>18678900</v>
      </c>
      <c r="AO14" s="456"/>
      <c r="AP14" s="456"/>
      <c r="AQ14" s="456"/>
      <c r="AR14" s="456"/>
      <c r="AS14" s="457"/>
      <c r="AT14" s="455">
        <v>3306</v>
      </c>
      <c r="AU14" s="456"/>
      <c r="AV14" s="456"/>
      <c r="AW14" s="456"/>
      <c r="AX14" s="456"/>
      <c r="AY14" s="458"/>
      <c r="AZ14" s="421" t="s">
        <v>133</v>
      </c>
      <c r="BA14" s="422"/>
      <c r="BB14" s="422"/>
      <c r="BC14" s="422"/>
      <c r="BD14" s="422"/>
      <c r="BE14" s="422"/>
      <c r="BF14" s="422"/>
      <c r="BG14" s="422"/>
      <c r="BH14" s="422"/>
      <c r="BI14" s="422"/>
      <c r="BJ14" s="422"/>
      <c r="BK14" s="422"/>
      <c r="BL14" s="422"/>
      <c r="BM14" s="423"/>
      <c r="BN14" s="424">
        <v>147646008</v>
      </c>
      <c r="BO14" s="425"/>
      <c r="BP14" s="425"/>
      <c r="BQ14" s="425"/>
      <c r="BR14" s="425"/>
      <c r="BS14" s="425"/>
      <c r="BT14" s="425"/>
      <c r="BU14" s="426"/>
      <c r="BV14" s="424">
        <v>139202903</v>
      </c>
      <c r="BW14" s="425"/>
      <c r="BX14" s="425"/>
      <c r="BY14" s="425"/>
      <c r="BZ14" s="425"/>
      <c r="CA14" s="425"/>
      <c r="CB14" s="425"/>
      <c r="CC14" s="426"/>
      <c r="CD14" s="401" t="s">
        <v>134</v>
      </c>
      <c r="CE14" s="402"/>
      <c r="CF14" s="402"/>
      <c r="CG14" s="402"/>
      <c r="CH14" s="402"/>
      <c r="CI14" s="402"/>
      <c r="CJ14" s="402"/>
      <c r="CK14" s="402"/>
      <c r="CL14" s="402"/>
      <c r="CM14" s="402"/>
      <c r="CN14" s="402"/>
      <c r="CO14" s="402"/>
      <c r="CP14" s="402"/>
      <c r="CQ14" s="402"/>
      <c r="CR14" s="402"/>
      <c r="CS14" s="403"/>
      <c r="CT14" s="435">
        <v>194.9</v>
      </c>
      <c r="CU14" s="436"/>
      <c r="CV14" s="436"/>
      <c r="CW14" s="436"/>
      <c r="CX14" s="436"/>
      <c r="CY14" s="436"/>
      <c r="CZ14" s="436"/>
      <c r="DA14" s="437"/>
      <c r="DB14" s="435">
        <v>185</v>
      </c>
      <c r="DC14" s="436"/>
      <c r="DD14" s="436"/>
      <c r="DE14" s="436"/>
      <c r="DF14" s="436"/>
      <c r="DG14" s="436"/>
      <c r="DH14" s="436"/>
      <c r="DI14" s="437"/>
      <c r="DJ14" s="157"/>
      <c r="DK14" s="157"/>
      <c r="DL14" s="157"/>
      <c r="DM14" s="157"/>
      <c r="DN14" s="157"/>
      <c r="DO14" s="157"/>
    </row>
    <row r="15" spans="1:119" ht="18.75" customHeight="1" x14ac:dyDescent="0.15">
      <c r="A15" s="158"/>
      <c r="B15" s="488"/>
      <c r="C15" s="489"/>
      <c r="D15" s="489"/>
      <c r="E15" s="489"/>
      <c r="F15" s="489"/>
      <c r="G15" s="489"/>
      <c r="H15" s="489"/>
      <c r="I15" s="489"/>
      <c r="J15" s="489"/>
      <c r="K15" s="490"/>
      <c r="L15" s="165"/>
      <c r="M15" s="471" t="s">
        <v>128</v>
      </c>
      <c r="N15" s="472"/>
      <c r="O15" s="472"/>
      <c r="P15" s="472"/>
      <c r="Q15" s="473"/>
      <c r="R15" s="474">
        <v>1775773</v>
      </c>
      <c r="S15" s="475"/>
      <c r="T15" s="475"/>
      <c r="U15" s="475"/>
      <c r="V15" s="476"/>
      <c r="W15" s="503"/>
      <c r="X15" s="504"/>
      <c r="Y15" s="505"/>
      <c r="Z15" s="452" t="s">
        <v>135</v>
      </c>
      <c r="AA15" s="453"/>
      <c r="AB15" s="453"/>
      <c r="AC15" s="453"/>
      <c r="AD15" s="453"/>
      <c r="AE15" s="453"/>
      <c r="AF15" s="453"/>
      <c r="AG15" s="453"/>
      <c r="AH15" s="454"/>
      <c r="AI15" s="455" t="s">
        <v>127</v>
      </c>
      <c r="AJ15" s="456"/>
      <c r="AK15" s="456"/>
      <c r="AL15" s="456"/>
      <c r="AM15" s="457"/>
      <c r="AN15" s="455" t="s">
        <v>118</v>
      </c>
      <c r="AO15" s="456"/>
      <c r="AP15" s="456"/>
      <c r="AQ15" s="456"/>
      <c r="AR15" s="456"/>
      <c r="AS15" s="457"/>
      <c r="AT15" s="455" t="s">
        <v>127</v>
      </c>
      <c r="AU15" s="456"/>
      <c r="AV15" s="456"/>
      <c r="AW15" s="456"/>
      <c r="AX15" s="456"/>
      <c r="AY15" s="458"/>
      <c r="AZ15" s="427" t="s">
        <v>136</v>
      </c>
      <c r="BA15" s="428"/>
      <c r="BB15" s="428"/>
      <c r="BC15" s="428"/>
      <c r="BD15" s="428"/>
      <c r="BE15" s="428"/>
      <c r="BF15" s="428"/>
      <c r="BG15" s="428"/>
      <c r="BH15" s="428"/>
      <c r="BI15" s="428"/>
      <c r="BJ15" s="428"/>
      <c r="BK15" s="428"/>
      <c r="BL15" s="428"/>
      <c r="BM15" s="429"/>
      <c r="BN15" s="430">
        <v>345469586</v>
      </c>
      <c r="BO15" s="431"/>
      <c r="BP15" s="431"/>
      <c r="BQ15" s="431"/>
      <c r="BR15" s="431"/>
      <c r="BS15" s="431"/>
      <c r="BT15" s="431"/>
      <c r="BU15" s="432"/>
      <c r="BV15" s="430">
        <v>346186561</v>
      </c>
      <c r="BW15" s="431"/>
      <c r="BX15" s="431"/>
      <c r="BY15" s="431"/>
      <c r="BZ15" s="431"/>
      <c r="CA15" s="431"/>
      <c r="CB15" s="431"/>
      <c r="CC15" s="432"/>
      <c r="CD15" s="468" t="s">
        <v>137</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488"/>
      <c r="C16" s="489"/>
      <c r="D16" s="489"/>
      <c r="E16" s="489"/>
      <c r="F16" s="489"/>
      <c r="G16" s="489"/>
      <c r="H16" s="489"/>
      <c r="I16" s="489"/>
      <c r="J16" s="489"/>
      <c r="K16" s="490"/>
      <c r="L16" s="465" t="s">
        <v>138</v>
      </c>
      <c r="M16" s="466"/>
      <c r="N16" s="466"/>
      <c r="O16" s="466"/>
      <c r="P16" s="466"/>
      <c r="Q16" s="467"/>
      <c r="R16" s="462" t="s">
        <v>139</v>
      </c>
      <c r="S16" s="463"/>
      <c r="T16" s="463"/>
      <c r="U16" s="463"/>
      <c r="V16" s="464"/>
      <c r="W16" s="503"/>
      <c r="X16" s="504"/>
      <c r="Y16" s="505"/>
      <c r="Z16" s="452" t="s">
        <v>140</v>
      </c>
      <c r="AA16" s="453"/>
      <c r="AB16" s="453"/>
      <c r="AC16" s="453"/>
      <c r="AD16" s="453"/>
      <c r="AE16" s="453"/>
      <c r="AF16" s="453"/>
      <c r="AG16" s="453"/>
      <c r="AH16" s="454"/>
      <c r="AI16" s="455">
        <v>250</v>
      </c>
      <c r="AJ16" s="456"/>
      <c r="AK16" s="456"/>
      <c r="AL16" s="456"/>
      <c r="AM16" s="457"/>
      <c r="AN16" s="455">
        <v>839250</v>
      </c>
      <c r="AO16" s="456"/>
      <c r="AP16" s="456"/>
      <c r="AQ16" s="456"/>
      <c r="AR16" s="456"/>
      <c r="AS16" s="457"/>
      <c r="AT16" s="455">
        <v>3357</v>
      </c>
      <c r="AU16" s="456"/>
      <c r="AV16" s="456"/>
      <c r="AW16" s="456"/>
      <c r="AX16" s="456"/>
      <c r="AY16" s="458"/>
      <c r="AZ16" s="427" t="s">
        <v>141</v>
      </c>
      <c r="BA16" s="428"/>
      <c r="BB16" s="428"/>
      <c r="BC16" s="428"/>
      <c r="BD16" s="428"/>
      <c r="BE16" s="428"/>
      <c r="BF16" s="428"/>
      <c r="BG16" s="428"/>
      <c r="BH16" s="428"/>
      <c r="BI16" s="428"/>
      <c r="BJ16" s="428"/>
      <c r="BK16" s="428"/>
      <c r="BL16" s="428"/>
      <c r="BM16" s="429"/>
      <c r="BN16" s="430">
        <v>187721231</v>
      </c>
      <c r="BO16" s="431"/>
      <c r="BP16" s="431"/>
      <c r="BQ16" s="431"/>
      <c r="BR16" s="431"/>
      <c r="BS16" s="431"/>
      <c r="BT16" s="431"/>
      <c r="BU16" s="432"/>
      <c r="BV16" s="430">
        <v>176745128</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
      <c r="A17" s="158"/>
      <c r="B17" s="491"/>
      <c r="C17" s="492"/>
      <c r="D17" s="492"/>
      <c r="E17" s="492"/>
      <c r="F17" s="492"/>
      <c r="G17" s="492"/>
      <c r="H17" s="492"/>
      <c r="I17" s="492"/>
      <c r="J17" s="492"/>
      <c r="K17" s="493"/>
      <c r="L17" s="170"/>
      <c r="M17" s="459" t="s">
        <v>142</v>
      </c>
      <c r="N17" s="460"/>
      <c r="O17" s="460"/>
      <c r="P17" s="460"/>
      <c r="Q17" s="461"/>
      <c r="R17" s="462" t="s">
        <v>143</v>
      </c>
      <c r="S17" s="463"/>
      <c r="T17" s="463"/>
      <c r="U17" s="463"/>
      <c r="V17" s="464"/>
      <c r="W17" s="503"/>
      <c r="X17" s="504"/>
      <c r="Y17" s="505"/>
      <c r="Z17" s="452" t="s">
        <v>144</v>
      </c>
      <c r="AA17" s="453"/>
      <c r="AB17" s="453"/>
      <c r="AC17" s="453"/>
      <c r="AD17" s="453"/>
      <c r="AE17" s="453"/>
      <c r="AF17" s="453"/>
      <c r="AG17" s="453"/>
      <c r="AH17" s="454"/>
      <c r="AI17" s="455">
        <v>3096</v>
      </c>
      <c r="AJ17" s="456"/>
      <c r="AK17" s="456"/>
      <c r="AL17" s="456"/>
      <c r="AM17" s="457"/>
      <c r="AN17" s="455">
        <v>9755496</v>
      </c>
      <c r="AO17" s="456"/>
      <c r="AP17" s="456"/>
      <c r="AQ17" s="456"/>
      <c r="AR17" s="456"/>
      <c r="AS17" s="457"/>
      <c r="AT17" s="455">
        <v>3151</v>
      </c>
      <c r="AU17" s="456"/>
      <c r="AV17" s="456"/>
      <c r="AW17" s="456"/>
      <c r="AX17" s="456"/>
      <c r="AY17" s="458"/>
      <c r="AZ17" s="427" t="s">
        <v>145</v>
      </c>
      <c r="BA17" s="428"/>
      <c r="BB17" s="428"/>
      <c r="BC17" s="428"/>
      <c r="BD17" s="428"/>
      <c r="BE17" s="428"/>
      <c r="BF17" s="428"/>
      <c r="BG17" s="428"/>
      <c r="BH17" s="428"/>
      <c r="BI17" s="428"/>
      <c r="BJ17" s="428"/>
      <c r="BK17" s="428"/>
      <c r="BL17" s="428"/>
      <c r="BM17" s="429"/>
      <c r="BN17" s="430">
        <v>391795390</v>
      </c>
      <c r="BO17" s="431"/>
      <c r="BP17" s="431"/>
      <c r="BQ17" s="431"/>
      <c r="BR17" s="431"/>
      <c r="BS17" s="431"/>
      <c r="BT17" s="431"/>
      <c r="BU17" s="432"/>
      <c r="BV17" s="430">
        <v>391010938</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
      <c r="A18" s="158"/>
      <c r="B18" s="447" t="s">
        <v>146</v>
      </c>
      <c r="C18" s="448"/>
      <c r="D18" s="448"/>
      <c r="E18" s="448"/>
      <c r="F18" s="448"/>
      <c r="G18" s="448"/>
      <c r="H18" s="448"/>
      <c r="I18" s="448"/>
      <c r="J18" s="448"/>
      <c r="K18" s="449"/>
      <c r="L18" s="450">
        <v>7410</v>
      </c>
      <c r="M18" s="451"/>
      <c r="N18" s="451"/>
      <c r="O18" s="451"/>
      <c r="P18" s="451"/>
      <c r="Q18" s="451"/>
      <c r="R18" s="451"/>
      <c r="S18" s="451"/>
      <c r="T18" s="451"/>
      <c r="U18" s="451"/>
      <c r="V18" s="451"/>
      <c r="W18" s="503"/>
      <c r="X18" s="504"/>
      <c r="Y18" s="505"/>
      <c r="Z18" s="452" t="s">
        <v>147</v>
      </c>
      <c r="AA18" s="453"/>
      <c r="AB18" s="453"/>
      <c r="AC18" s="453"/>
      <c r="AD18" s="453"/>
      <c r="AE18" s="453"/>
      <c r="AF18" s="453"/>
      <c r="AG18" s="453"/>
      <c r="AH18" s="454"/>
      <c r="AI18" s="455">
        <v>9713</v>
      </c>
      <c r="AJ18" s="456"/>
      <c r="AK18" s="456"/>
      <c r="AL18" s="456"/>
      <c r="AM18" s="457"/>
      <c r="AN18" s="455">
        <v>36718386</v>
      </c>
      <c r="AO18" s="456"/>
      <c r="AP18" s="456"/>
      <c r="AQ18" s="456"/>
      <c r="AR18" s="456"/>
      <c r="AS18" s="457"/>
      <c r="AT18" s="455">
        <v>3780</v>
      </c>
      <c r="AU18" s="456"/>
      <c r="AV18" s="456"/>
      <c r="AW18" s="456"/>
      <c r="AX18" s="456"/>
      <c r="AY18" s="458"/>
      <c r="AZ18" s="438" t="s">
        <v>148</v>
      </c>
      <c r="BA18" s="439"/>
      <c r="BB18" s="439"/>
      <c r="BC18" s="439"/>
      <c r="BD18" s="439"/>
      <c r="BE18" s="439"/>
      <c r="BF18" s="439"/>
      <c r="BG18" s="439"/>
      <c r="BH18" s="439"/>
      <c r="BI18" s="439"/>
      <c r="BJ18" s="439"/>
      <c r="BK18" s="439"/>
      <c r="BL18" s="439"/>
      <c r="BM18" s="440"/>
      <c r="BN18" s="404">
        <v>507070815</v>
      </c>
      <c r="BO18" s="405"/>
      <c r="BP18" s="405"/>
      <c r="BQ18" s="405"/>
      <c r="BR18" s="405"/>
      <c r="BS18" s="405"/>
      <c r="BT18" s="405"/>
      <c r="BU18" s="406"/>
      <c r="BV18" s="404">
        <v>520753404</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
      <c r="A19" s="158"/>
      <c r="B19" s="447" t="s">
        <v>149</v>
      </c>
      <c r="C19" s="448"/>
      <c r="D19" s="448"/>
      <c r="E19" s="448"/>
      <c r="F19" s="448"/>
      <c r="G19" s="448"/>
      <c r="H19" s="448"/>
      <c r="I19" s="448"/>
      <c r="J19" s="448"/>
      <c r="K19" s="449"/>
      <c r="L19" s="450">
        <v>240</v>
      </c>
      <c r="M19" s="451"/>
      <c r="N19" s="451"/>
      <c r="O19" s="451"/>
      <c r="P19" s="451"/>
      <c r="Q19" s="451"/>
      <c r="R19" s="451"/>
      <c r="S19" s="451"/>
      <c r="T19" s="451"/>
      <c r="U19" s="451"/>
      <c r="V19" s="451"/>
      <c r="W19" s="503"/>
      <c r="X19" s="504"/>
      <c r="Y19" s="505"/>
      <c r="Z19" s="452" t="s">
        <v>150</v>
      </c>
      <c r="AA19" s="453"/>
      <c r="AB19" s="453"/>
      <c r="AC19" s="453"/>
      <c r="AD19" s="453"/>
      <c r="AE19" s="453"/>
      <c r="AF19" s="453"/>
      <c r="AG19" s="453"/>
      <c r="AH19" s="454"/>
      <c r="AI19" s="455">
        <v>2</v>
      </c>
      <c r="AJ19" s="456"/>
      <c r="AK19" s="456"/>
      <c r="AL19" s="456"/>
      <c r="AM19" s="457"/>
      <c r="AN19" s="455" t="s">
        <v>151</v>
      </c>
      <c r="AO19" s="456"/>
      <c r="AP19" s="456"/>
      <c r="AQ19" s="456"/>
      <c r="AR19" s="456"/>
      <c r="AS19" s="457"/>
      <c r="AT19" s="455" t="s">
        <v>152</v>
      </c>
      <c r="AU19" s="456"/>
      <c r="AV19" s="456"/>
      <c r="AW19" s="456"/>
      <c r="AX19" s="456"/>
      <c r="AY19" s="458"/>
      <c r="AZ19" s="421" t="s">
        <v>153</v>
      </c>
      <c r="BA19" s="422"/>
      <c r="BB19" s="422"/>
      <c r="BC19" s="422"/>
      <c r="BD19" s="422"/>
      <c r="BE19" s="422"/>
      <c r="BF19" s="422"/>
      <c r="BG19" s="422"/>
      <c r="BH19" s="422"/>
      <c r="BI19" s="422"/>
      <c r="BJ19" s="422"/>
      <c r="BK19" s="422"/>
      <c r="BL19" s="422"/>
      <c r="BM19" s="423"/>
      <c r="BN19" s="424">
        <v>1567987221</v>
      </c>
      <c r="BO19" s="425"/>
      <c r="BP19" s="425"/>
      <c r="BQ19" s="425"/>
      <c r="BR19" s="425"/>
      <c r="BS19" s="425"/>
      <c r="BT19" s="425"/>
      <c r="BU19" s="426"/>
      <c r="BV19" s="424">
        <v>1526058436</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
      <c r="A20" s="158"/>
      <c r="B20" s="447" t="s">
        <v>154</v>
      </c>
      <c r="C20" s="448"/>
      <c r="D20" s="448"/>
      <c r="E20" s="448"/>
      <c r="F20" s="448"/>
      <c r="G20" s="448"/>
      <c r="H20" s="448"/>
      <c r="I20" s="448"/>
      <c r="J20" s="448"/>
      <c r="K20" s="449"/>
      <c r="L20" s="450">
        <v>704730</v>
      </c>
      <c r="M20" s="451"/>
      <c r="N20" s="451"/>
      <c r="O20" s="451"/>
      <c r="P20" s="451"/>
      <c r="Q20" s="451"/>
      <c r="R20" s="451"/>
      <c r="S20" s="451"/>
      <c r="T20" s="451"/>
      <c r="U20" s="451"/>
      <c r="V20" s="451"/>
      <c r="W20" s="506"/>
      <c r="X20" s="507"/>
      <c r="Y20" s="508"/>
      <c r="Z20" s="452" t="s">
        <v>155</v>
      </c>
      <c r="AA20" s="453"/>
      <c r="AB20" s="453"/>
      <c r="AC20" s="453"/>
      <c r="AD20" s="453"/>
      <c r="AE20" s="453"/>
      <c r="AF20" s="453"/>
      <c r="AG20" s="453"/>
      <c r="AH20" s="454"/>
      <c r="AI20" s="455">
        <v>18461</v>
      </c>
      <c r="AJ20" s="456"/>
      <c r="AK20" s="456"/>
      <c r="AL20" s="456"/>
      <c r="AM20" s="457"/>
      <c r="AN20" s="455">
        <v>65156662</v>
      </c>
      <c r="AO20" s="456"/>
      <c r="AP20" s="456"/>
      <c r="AQ20" s="456"/>
      <c r="AR20" s="456"/>
      <c r="AS20" s="457"/>
      <c r="AT20" s="455">
        <v>3529</v>
      </c>
      <c r="AU20" s="456"/>
      <c r="AV20" s="456"/>
      <c r="AW20" s="456"/>
      <c r="AX20" s="456"/>
      <c r="AY20" s="458"/>
      <c r="AZ20" s="438" t="s">
        <v>156</v>
      </c>
      <c r="BA20" s="439"/>
      <c r="BB20" s="439"/>
      <c r="BC20" s="439"/>
      <c r="BD20" s="439"/>
      <c r="BE20" s="439"/>
      <c r="BF20" s="439"/>
      <c r="BG20" s="439"/>
      <c r="BH20" s="439"/>
      <c r="BI20" s="439"/>
      <c r="BJ20" s="439"/>
      <c r="BK20" s="439"/>
      <c r="BL20" s="439"/>
      <c r="BM20" s="440"/>
      <c r="BN20" s="404">
        <v>553766426</v>
      </c>
      <c r="BO20" s="405"/>
      <c r="BP20" s="405"/>
      <c r="BQ20" s="405"/>
      <c r="BR20" s="405"/>
      <c r="BS20" s="405"/>
      <c r="BT20" s="405"/>
      <c r="BU20" s="406"/>
      <c r="BV20" s="404">
        <v>565873775</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157</v>
      </c>
      <c r="X21" s="442"/>
      <c r="Y21" s="442"/>
      <c r="Z21" s="442"/>
      <c r="AA21" s="442"/>
      <c r="AB21" s="442"/>
      <c r="AC21" s="442"/>
      <c r="AD21" s="442"/>
      <c r="AE21" s="442"/>
      <c r="AF21" s="442"/>
      <c r="AG21" s="442"/>
      <c r="AH21" s="443"/>
      <c r="AI21" s="444">
        <v>99.9</v>
      </c>
      <c r="AJ21" s="445"/>
      <c r="AK21" s="445"/>
      <c r="AL21" s="445"/>
      <c r="AM21" s="445"/>
      <c r="AN21" s="445"/>
      <c r="AO21" s="445"/>
      <c r="AP21" s="445"/>
      <c r="AQ21" s="445"/>
      <c r="AR21" s="445"/>
      <c r="AS21" s="445"/>
      <c r="AT21" s="445"/>
      <c r="AU21" s="445"/>
      <c r="AV21" s="445"/>
      <c r="AW21" s="445"/>
      <c r="AX21" s="445"/>
      <c r="AY21" s="446"/>
      <c r="AZ21" s="421" t="s">
        <v>158</v>
      </c>
      <c r="BA21" s="422"/>
      <c r="BB21" s="422"/>
      <c r="BC21" s="422"/>
      <c r="BD21" s="422"/>
      <c r="BE21" s="422"/>
      <c r="BF21" s="422"/>
      <c r="BG21" s="422"/>
      <c r="BH21" s="422"/>
      <c r="BI21" s="422"/>
      <c r="BJ21" s="422"/>
      <c r="BK21" s="422"/>
      <c r="BL21" s="422"/>
      <c r="BM21" s="423"/>
      <c r="BN21" s="424">
        <v>57611578</v>
      </c>
      <c r="BO21" s="425"/>
      <c r="BP21" s="425"/>
      <c r="BQ21" s="425"/>
      <c r="BR21" s="425"/>
      <c r="BS21" s="425"/>
      <c r="BT21" s="425"/>
      <c r="BU21" s="426"/>
      <c r="BV21" s="424">
        <v>50627827</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3053078</v>
      </c>
      <c r="BO22" s="431"/>
      <c r="BP22" s="431"/>
      <c r="BQ22" s="431"/>
      <c r="BR22" s="431"/>
      <c r="BS22" s="431"/>
      <c r="BT22" s="431"/>
      <c r="BU22" s="432"/>
      <c r="BV22" s="430">
        <v>3428995</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223342</v>
      </c>
      <c r="BO23" s="431"/>
      <c r="BP23" s="431"/>
      <c r="BQ23" s="431"/>
      <c r="BR23" s="431"/>
      <c r="BS23" s="431"/>
      <c r="BT23" s="431"/>
      <c r="BU23" s="432"/>
      <c r="BV23" s="430">
        <v>231154</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161</v>
      </c>
      <c r="BA24" s="402"/>
      <c r="BB24" s="402"/>
      <c r="BC24" s="402"/>
      <c r="BD24" s="402"/>
      <c r="BE24" s="402"/>
      <c r="BF24" s="402"/>
      <c r="BG24" s="402"/>
      <c r="BH24" s="402"/>
      <c r="BI24" s="402"/>
      <c r="BJ24" s="402"/>
      <c r="BK24" s="402"/>
      <c r="BL24" s="402"/>
      <c r="BM24" s="403"/>
      <c r="BN24" s="404" t="s">
        <v>162</v>
      </c>
      <c r="BO24" s="405"/>
      <c r="BP24" s="405"/>
      <c r="BQ24" s="405"/>
      <c r="BR24" s="405"/>
      <c r="BS24" s="405"/>
      <c r="BT24" s="405"/>
      <c r="BU24" s="406"/>
      <c r="BV24" s="404" t="s">
        <v>162</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163</v>
      </c>
      <c r="BA25" s="413"/>
      <c r="BB25" s="413"/>
      <c r="BC25" s="414"/>
      <c r="BD25" s="421" t="s">
        <v>44</v>
      </c>
      <c r="BE25" s="422"/>
      <c r="BF25" s="422"/>
      <c r="BG25" s="422"/>
      <c r="BH25" s="422"/>
      <c r="BI25" s="422"/>
      <c r="BJ25" s="422"/>
      <c r="BK25" s="422"/>
      <c r="BL25" s="422"/>
      <c r="BM25" s="423"/>
      <c r="BN25" s="424">
        <v>1755071</v>
      </c>
      <c r="BO25" s="425"/>
      <c r="BP25" s="425"/>
      <c r="BQ25" s="425"/>
      <c r="BR25" s="425"/>
      <c r="BS25" s="425"/>
      <c r="BT25" s="425"/>
      <c r="BU25" s="426"/>
      <c r="BV25" s="424">
        <v>1748809</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164</v>
      </c>
      <c r="BE26" s="428"/>
      <c r="BF26" s="428"/>
      <c r="BG26" s="428"/>
      <c r="BH26" s="428"/>
      <c r="BI26" s="428"/>
      <c r="BJ26" s="428"/>
      <c r="BK26" s="428"/>
      <c r="BL26" s="428"/>
      <c r="BM26" s="429"/>
      <c r="BN26" s="430">
        <v>38342222</v>
      </c>
      <c r="BO26" s="431"/>
      <c r="BP26" s="431"/>
      <c r="BQ26" s="431"/>
      <c r="BR26" s="431"/>
      <c r="BS26" s="431"/>
      <c r="BT26" s="431"/>
      <c r="BU26" s="432"/>
      <c r="BV26" s="430">
        <v>36781545</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46</v>
      </c>
      <c r="BE27" s="439"/>
      <c r="BF27" s="439"/>
      <c r="BG27" s="439"/>
      <c r="BH27" s="439"/>
      <c r="BI27" s="439"/>
      <c r="BJ27" s="439"/>
      <c r="BK27" s="439"/>
      <c r="BL27" s="439"/>
      <c r="BM27" s="440"/>
      <c r="BN27" s="404">
        <v>60747541</v>
      </c>
      <c r="BO27" s="405"/>
      <c r="BP27" s="405"/>
      <c r="BQ27" s="405"/>
      <c r="BR27" s="405"/>
      <c r="BS27" s="405"/>
      <c r="BT27" s="405"/>
      <c r="BU27" s="406"/>
      <c r="BV27" s="404">
        <v>70776890</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165</v>
      </c>
      <c r="D29" s="199"/>
      <c r="E29" s="191"/>
      <c r="F29" s="191"/>
      <c r="G29" s="191"/>
      <c r="H29" s="191"/>
      <c r="I29" s="191"/>
      <c r="J29" s="191"/>
      <c r="K29" s="191"/>
      <c r="L29" s="191"/>
      <c r="M29" s="191"/>
      <c r="N29" s="191"/>
      <c r="O29" s="191"/>
      <c r="P29" s="191"/>
      <c r="Q29" s="191"/>
      <c r="R29" s="191"/>
      <c r="S29" s="191"/>
      <c r="T29" s="191"/>
      <c r="U29" s="191" t="s">
        <v>166</v>
      </c>
      <c r="V29" s="191"/>
      <c r="W29" s="191"/>
      <c r="X29" s="191"/>
      <c r="Y29" s="191"/>
      <c r="Z29" s="191"/>
      <c r="AA29" s="191"/>
      <c r="AB29" s="191"/>
      <c r="AC29" s="191"/>
      <c r="AD29" s="191"/>
      <c r="AE29" s="191"/>
      <c r="AF29" s="191"/>
      <c r="AG29" s="191"/>
      <c r="AH29" s="191"/>
      <c r="AI29" s="191"/>
      <c r="AJ29" s="191"/>
      <c r="AK29" s="191"/>
      <c r="AL29" s="191"/>
      <c r="AM29" s="181" t="s">
        <v>167</v>
      </c>
      <c r="AN29" s="191"/>
      <c r="AO29" s="191"/>
      <c r="AP29" s="191"/>
      <c r="AQ29" s="191"/>
      <c r="AR29" s="181"/>
      <c r="AS29" s="181"/>
      <c r="AT29" s="181"/>
      <c r="AU29" s="181"/>
      <c r="AV29" s="181"/>
      <c r="AW29" s="181"/>
      <c r="AX29" s="181"/>
      <c r="AY29" s="181"/>
      <c r="AZ29" s="181"/>
      <c r="BA29" s="181"/>
      <c r="BB29" s="191"/>
      <c r="BC29" s="181"/>
      <c r="BD29" s="181"/>
      <c r="BE29" s="181" t="s">
        <v>168</v>
      </c>
      <c r="BF29" s="191"/>
      <c r="BG29" s="191"/>
      <c r="BH29" s="191"/>
      <c r="BI29" s="191"/>
      <c r="BJ29" s="181"/>
      <c r="BK29" s="181"/>
      <c r="BL29" s="181"/>
      <c r="BM29" s="181"/>
      <c r="BN29" s="181"/>
      <c r="BO29" s="181"/>
      <c r="BP29" s="181"/>
      <c r="BQ29" s="181"/>
      <c r="BR29" s="191"/>
      <c r="BS29" s="191"/>
      <c r="BT29" s="191"/>
      <c r="BU29" s="191"/>
      <c r="BV29" s="191"/>
      <c r="BW29" s="191" t="s">
        <v>169</v>
      </c>
      <c r="BX29" s="191"/>
      <c r="BY29" s="191"/>
      <c r="BZ29" s="191"/>
      <c r="CA29" s="191"/>
      <c r="CB29" s="181"/>
      <c r="CC29" s="181"/>
      <c r="CD29" s="181"/>
      <c r="CE29" s="181"/>
      <c r="CF29" s="181"/>
      <c r="CG29" s="181"/>
      <c r="CH29" s="181"/>
      <c r="CI29" s="181"/>
      <c r="CJ29" s="181"/>
      <c r="CK29" s="181"/>
      <c r="CL29" s="181"/>
      <c r="CM29" s="181"/>
      <c r="CN29" s="181"/>
      <c r="CO29" s="181" t="s">
        <v>170</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399" t="s">
        <v>171</v>
      </c>
      <c r="D30" s="399"/>
      <c r="E30" s="400" t="s">
        <v>172</v>
      </c>
      <c r="F30" s="400"/>
      <c r="G30" s="400"/>
      <c r="H30" s="400"/>
      <c r="I30" s="400"/>
      <c r="J30" s="400"/>
      <c r="K30" s="400"/>
      <c r="L30" s="400"/>
      <c r="M30" s="400"/>
      <c r="N30" s="400"/>
      <c r="O30" s="400"/>
      <c r="P30" s="400"/>
      <c r="Q30" s="400"/>
      <c r="R30" s="400"/>
      <c r="S30" s="400"/>
      <c r="T30" s="175"/>
      <c r="U30" s="399" t="s">
        <v>171</v>
      </c>
      <c r="V30" s="399"/>
      <c r="W30" s="400" t="s">
        <v>173</v>
      </c>
      <c r="X30" s="400"/>
      <c r="Y30" s="400"/>
      <c r="Z30" s="400"/>
      <c r="AA30" s="400"/>
      <c r="AB30" s="400"/>
      <c r="AC30" s="400"/>
      <c r="AD30" s="400"/>
      <c r="AE30" s="400"/>
      <c r="AF30" s="400"/>
      <c r="AG30" s="400"/>
      <c r="AH30" s="400"/>
      <c r="AI30" s="400"/>
      <c r="AJ30" s="400"/>
      <c r="AK30" s="400"/>
      <c r="AL30" s="175"/>
      <c r="AM30" s="399" t="s">
        <v>171</v>
      </c>
      <c r="AN30" s="399"/>
      <c r="AO30" s="400" t="s">
        <v>173</v>
      </c>
      <c r="AP30" s="400"/>
      <c r="AQ30" s="400"/>
      <c r="AR30" s="400"/>
      <c r="AS30" s="400"/>
      <c r="AT30" s="400"/>
      <c r="AU30" s="400"/>
      <c r="AV30" s="400"/>
      <c r="AW30" s="400"/>
      <c r="AX30" s="400"/>
      <c r="AY30" s="400"/>
      <c r="AZ30" s="400"/>
      <c r="BA30" s="400"/>
      <c r="BB30" s="400"/>
      <c r="BC30" s="400"/>
      <c r="BD30" s="200"/>
      <c r="BE30" s="399" t="s">
        <v>171</v>
      </c>
      <c r="BF30" s="399"/>
      <c r="BG30" s="400" t="s">
        <v>173</v>
      </c>
      <c r="BH30" s="400"/>
      <c r="BI30" s="400"/>
      <c r="BJ30" s="400"/>
      <c r="BK30" s="400"/>
      <c r="BL30" s="400"/>
      <c r="BM30" s="400"/>
      <c r="BN30" s="400"/>
      <c r="BO30" s="400"/>
      <c r="BP30" s="400"/>
      <c r="BQ30" s="400"/>
      <c r="BR30" s="400"/>
      <c r="BS30" s="400"/>
      <c r="BT30" s="400"/>
      <c r="BU30" s="400"/>
      <c r="BV30" s="201"/>
      <c r="BW30" s="399" t="s">
        <v>171</v>
      </c>
      <c r="BX30" s="399"/>
      <c r="BY30" s="400" t="s">
        <v>174</v>
      </c>
      <c r="BZ30" s="400"/>
      <c r="CA30" s="400"/>
      <c r="CB30" s="400"/>
      <c r="CC30" s="400"/>
      <c r="CD30" s="400"/>
      <c r="CE30" s="400"/>
      <c r="CF30" s="400"/>
      <c r="CG30" s="400"/>
      <c r="CH30" s="400"/>
      <c r="CI30" s="400"/>
      <c r="CJ30" s="400"/>
      <c r="CK30" s="400"/>
      <c r="CL30" s="400"/>
      <c r="CM30" s="400"/>
      <c r="CN30" s="175"/>
      <c r="CO30" s="399" t="s">
        <v>171</v>
      </c>
      <c r="CP30" s="399"/>
      <c r="CQ30" s="400" t="s">
        <v>175</v>
      </c>
      <c r="CR30" s="400"/>
      <c r="CS30" s="400"/>
      <c r="CT30" s="400"/>
      <c r="CU30" s="400"/>
      <c r="CV30" s="400"/>
      <c r="CW30" s="400"/>
      <c r="CX30" s="400"/>
      <c r="CY30" s="400"/>
      <c r="CZ30" s="400"/>
      <c r="DA30" s="400"/>
      <c r="DB30" s="400"/>
      <c r="DC30" s="400"/>
      <c r="DD30" s="400"/>
      <c r="DE30" s="400"/>
      <c r="DF30" s="175"/>
      <c r="DG30" s="398" t="s">
        <v>176</v>
      </c>
      <c r="DH30" s="398"/>
      <c r="DI30" s="202"/>
      <c r="DJ30" s="157"/>
      <c r="DK30" s="157"/>
      <c r="DL30" s="157"/>
      <c r="DM30" s="157"/>
      <c r="DN30" s="157"/>
      <c r="DO30" s="157"/>
    </row>
    <row r="31" spans="1:119" ht="32.25" customHeight="1" x14ac:dyDescent="0.15">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国民健康保険事業特別会計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電気事業会計</v>
      </c>
      <c r="AP31" s="395"/>
      <c r="AQ31" s="395"/>
      <c r="AR31" s="395"/>
      <c r="AS31" s="395"/>
      <c r="AT31" s="395"/>
      <c r="AU31" s="395"/>
      <c r="AV31" s="395"/>
      <c r="AW31" s="395"/>
      <c r="AX31" s="395"/>
      <c r="AY31" s="395"/>
      <c r="AZ31" s="395"/>
      <c r="BA31" s="395"/>
      <c r="BB31" s="395"/>
      <c r="BC31" s="395"/>
      <c r="BD31" s="199"/>
      <c r="BE31" s="396">
        <f>IF(BG31="","",MAX(C31:D40,U31:V40,AM31:AN40)+1)</f>
        <v>16</v>
      </c>
      <c r="BF31" s="396"/>
      <c r="BG31" s="395" t="str">
        <f>IF('各会計、関係団体の財政状況及び健全化判断比率'!B33="","",'各会計、関係団体の財政状況及び健全化判断比率'!B33)</f>
        <v>港湾整備事業特別会計</v>
      </c>
      <c r="BH31" s="395"/>
      <c r="BI31" s="395"/>
      <c r="BJ31" s="395"/>
      <c r="BK31" s="395"/>
      <c r="BL31" s="395"/>
      <c r="BM31" s="395"/>
      <c r="BN31" s="395"/>
      <c r="BO31" s="395"/>
      <c r="BP31" s="395"/>
      <c r="BQ31" s="395"/>
      <c r="BR31" s="395"/>
      <c r="BS31" s="395"/>
      <c r="BT31" s="395"/>
      <c r="BU31" s="395"/>
      <c r="BV31" s="199"/>
      <c r="BW31" s="396">
        <f>IF(BY31="","",MAX(C31:D40,U31:V40,AM31:AN40,BE31:BF40)+1)</f>
        <v>20</v>
      </c>
      <c r="BX31" s="396"/>
      <c r="BY31" s="395" t="str">
        <f>IF('各会計、関係団体の財政状況及び健全化判断比率'!B68="","",'各会計、関係団体の財政状況及び健全化判断比率'!B68)</f>
        <v>有明海自動車航送船組合</v>
      </c>
      <c r="BZ31" s="395"/>
      <c r="CA31" s="395"/>
      <c r="CB31" s="395"/>
      <c r="CC31" s="395"/>
      <c r="CD31" s="395"/>
      <c r="CE31" s="395"/>
      <c r="CF31" s="395"/>
      <c r="CG31" s="395"/>
      <c r="CH31" s="395"/>
      <c r="CI31" s="395"/>
      <c r="CJ31" s="395"/>
      <c r="CK31" s="395"/>
      <c r="CL31" s="395"/>
      <c r="CM31" s="395"/>
      <c r="CN31" s="199"/>
      <c r="CO31" s="396">
        <f>IF(CQ31="","",MAX(C31:D40,U31:V40,AM31:AN40,BE31:BF40,BW31:BX40)+1)</f>
        <v>21</v>
      </c>
      <c r="CP31" s="396"/>
      <c r="CQ31" s="395" t="str">
        <f>IF('各会計、関係団体の財政状況及び健全化判断比率'!BS7="","",'各会計、関係団体の財政状況及び健全化判断比率'!BS7)</f>
        <v>熊本県立劇場</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15">
      <c r="A32" s="158"/>
      <c r="B32" s="198"/>
      <c r="C32" s="396">
        <f>IF(E32="","",C31+1)</f>
        <v>2</v>
      </c>
      <c r="D32" s="396"/>
      <c r="E32" s="395" t="str">
        <f>IF('各会計、関係団体の財政状況及び健全化判断比率'!B8="","",'各会計、関係団体の財政状況及び健全化判断比率'!B8)</f>
        <v>中小企業振興資金特別会計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工業用水道事業会計</v>
      </c>
      <c r="AP32" s="395"/>
      <c r="AQ32" s="395"/>
      <c r="AR32" s="395"/>
      <c r="AS32" s="395"/>
      <c r="AT32" s="395"/>
      <c r="AU32" s="395"/>
      <c r="AV32" s="395"/>
      <c r="AW32" s="395"/>
      <c r="AX32" s="395"/>
      <c r="AY32" s="395"/>
      <c r="AZ32" s="395"/>
      <c r="BA32" s="395"/>
      <c r="BB32" s="395"/>
      <c r="BC32" s="395"/>
      <c r="BD32" s="199"/>
      <c r="BE32" s="396">
        <f t="shared" ref="BE32:BE40" si="2">IF(BG32="","",BE31+1)</f>
        <v>17</v>
      </c>
      <c r="BF32" s="396"/>
      <c r="BG32" s="395" t="str">
        <f>IF('各会計、関係団体の財政状況及び健全化判断比率'!B34="","",'各会計、関係団体の財政状況及び健全化判断比率'!B34)</f>
        <v>流域下水道事業特別会計</v>
      </c>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22</v>
      </c>
      <c r="CP32" s="396"/>
      <c r="CQ32" s="395" t="str">
        <f>IF('各会計、関係団体の財政状況及び健全化判断比率'!BS8="","",'各会計、関係団体の財政状況及び健全化判断比率'!BS8)</f>
        <v>熊本空港ビルディング</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15">
      <c r="A33" s="158"/>
      <c r="B33" s="198"/>
      <c r="C33" s="396">
        <f>IF(E33="","",C32+1)</f>
        <v>3</v>
      </c>
      <c r="D33" s="396"/>
      <c r="E33" s="395" t="str">
        <f>IF('各会計、関係団体の財政状況及び健全化判断比率'!B9="","",'各会計、関係団体の財政状況及び健全化判断比率'!B9)</f>
        <v>母子父子寡婦福祉資金特別会計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14</v>
      </c>
      <c r="AN33" s="396"/>
      <c r="AO33" s="395" t="str">
        <f>IF('各会計、関係団体の財政状況及び健全化判断比率'!B31="","",'各会計、関係団体の財政状況及び健全化判断比率'!B31)</f>
        <v>有料駐車場事業会計</v>
      </c>
      <c r="AP33" s="395"/>
      <c r="AQ33" s="395"/>
      <c r="AR33" s="395"/>
      <c r="AS33" s="395"/>
      <c r="AT33" s="395"/>
      <c r="AU33" s="395"/>
      <c r="AV33" s="395"/>
      <c r="AW33" s="395"/>
      <c r="AX33" s="395"/>
      <c r="AY33" s="395"/>
      <c r="AZ33" s="395"/>
      <c r="BA33" s="395"/>
      <c r="BB33" s="395"/>
      <c r="BC33" s="395"/>
      <c r="BD33" s="199"/>
      <c r="BE33" s="396">
        <f t="shared" si="2"/>
        <v>18</v>
      </c>
      <c r="BF33" s="396"/>
      <c r="BG33" s="395" t="str">
        <f>IF('各会計、関係団体の財政状況及び健全化判断比率'!B35="","",'各会計、関係団体の財政状況及び健全化判断比率'!B35)</f>
        <v>臨海工業用地造成事業特別会計</v>
      </c>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23</v>
      </c>
      <c r="CP33" s="396"/>
      <c r="CQ33" s="395" t="str">
        <f>IF('各会計、関係団体の財政状況及び健全化判断比率'!BS9="","",'各会計、関係団体の財政状況及び健全化判断比率'!BS9)</f>
        <v>天草エアライン</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15">
      <c r="A34" s="158"/>
      <c r="B34" s="198"/>
      <c r="C34" s="396">
        <f>IF(E34="","",C33+1)</f>
        <v>4</v>
      </c>
      <c r="D34" s="396"/>
      <c r="E34" s="395" t="str">
        <f>IF('各会計、関係団体の財政状況及び健全化判断比率'!B10="","",'各会計、関係団体の財政状況及び健全化判断比率'!B10)</f>
        <v>収入証紙特別会計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f t="shared" si="1"/>
        <v>15</v>
      </c>
      <c r="AN34" s="396"/>
      <c r="AO34" s="395" t="str">
        <f>IF('各会計、関係団体の財政状況及び健全化判断比率'!B32="","",'各会計、関係団体の財政状況及び健全化判断比率'!B32)</f>
        <v>病院事業会計</v>
      </c>
      <c r="AP34" s="395"/>
      <c r="AQ34" s="395"/>
      <c r="AR34" s="395"/>
      <c r="AS34" s="395"/>
      <c r="AT34" s="395"/>
      <c r="AU34" s="395"/>
      <c r="AV34" s="395"/>
      <c r="AW34" s="395"/>
      <c r="AX34" s="395"/>
      <c r="AY34" s="395"/>
      <c r="AZ34" s="395"/>
      <c r="BA34" s="395"/>
      <c r="BB34" s="395"/>
      <c r="BC34" s="395"/>
      <c r="BD34" s="199"/>
      <c r="BE34" s="396">
        <f t="shared" si="2"/>
        <v>19</v>
      </c>
      <c r="BF34" s="396"/>
      <c r="BG34" s="395" t="str">
        <f>IF('各会計、関係団体の財政状況及び健全化判断比率'!B36="","",'各会計、関係団体の財政状況及び健全化判断比率'!B36)</f>
        <v>高度技術研究開発基盤整備事業等特別会計</v>
      </c>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24</v>
      </c>
      <c r="CP34" s="396"/>
      <c r="CQ34" s="395" t="str">
        <f>IF('各会計、関係団体の財政状況及び健全化判断比率'!BS10="","",'各会計、関係団体の財政状況及び健全化判断比率'!BS10)</f>
        <v>肥薩おれんじ鉄道</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15">
      <c r="A35" s="158"/>
      <c r="B35" s="198"/>
      <c r="C35" s="396">
        <f t="shared" ref="C35:C40" si="5">IF(E35="","",C34+1)</f>
        <v>5</v>
      </c>
      <c r="D35" s="396"/>
      <c r="E35" s="395" t="str">
        <f>IF('各会計、関係団体の財政状況及び健全化判断比率'!B11="","",'各会計、関係団体の財政状況及び健全化判断比率'!B11)</f>
        <v>県立高等学校実習資金特別会計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25</v>
      </c>
      <c r="CP35" s="396"/>
      <c r="CQ35" s="395" t="str">
        <f>IF('各会計、関係団体の財政状況及び健全化判断比率'!BS11="","",'各会計、関係団体の財政状況及び健全化判断比率'!BS11)</f>
        <v>豊肥本線高速鉄道保有</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15">
      <c r="A36" s="158"/>
      <c r="B36" s="198"/>
      <c r="C36" s="396">
        <f t="shared" si="5"/>
        <v>6</v>
      </c>
      <c r="D36" s="396"/>
      <c r="E36" s="395" t="str">
        <f>IF('各会計、関係団体の財政状況及び健全化判断比率'!B12="","",'各会計、関係団体の財政状況及び健全化判断比率'!B12)</f>
        <v>育英資金等貸与特別会計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26</v>
      </c>
      <c r="CP36" s="396"/>
      <c r="CQ36" s="395" t="str">
        <f>IF('各会計、関係団体の財政状況及び健全化判断比率'!BS12="","",'各会計、関係団体の財政状況及び健全化判断比率'!BS12)</f>
        <v>熊本県移植医療推進財団</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15">
      <c r="A37" s="158"/>
      <c r="B37" s="198"/>
      <c r="C37" s="396">
        <f t="shared" si="5"/>
        <v>7</v>
      </c>
      <c r="D37" s="396"/>
      <c r="E37" s="395" t="str">
        <f>IF('各会計、関係団体の財政状況及び健全化判断比率'!B13="","",'各会計、関係団体の財政状況及び健全化判断比率'!B13)</f>
        <v>林業改善資金特別会計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27</v>
      </c>
      <c r="CP37" s="396"/>
      <c r="CQ37" s="395" t="str">
        <f>IF('各会計、関係団体の財政状況及び健全化判断比率'!BS13="","",'各会計、関係団体の財政状況及び健全化判断比率'!BS13)</f>
        <v>熊本県総合保健センター</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15">
      <c r="A38" s="158"/>
      <c r="B38" s="198"/>
      <c r="C38" s="396">
        <f t="shared" si="5"/>
        <v>8</v>
      </c>
      <c r="D38" s="396"/>
      <c r="E38" s="395" t="str">
        <f>IF('各会計、関係団体の財政状況及び健全化判断比率'!B14="","",'各会計、関係団体の財政状況及び健全化判断比率'!B14)</f>
        <v>沿岸漁業改善資金特別会計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28</v>
      </c>
      <c r="CP38" s="396"/>
      <c r="CQ38" s="395" t="str">
        <f>IF('各会計、関係団体の財政状況及び健全化判断比率'!BS14="","",'各会計、関係団体の財政状況及び健全化判断比率'!BS14)</f>
        <v>熊本さわやか長寿財団</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15">
      <c r="A39" s="158"/>
      <c r="B39" s="198"/>
      <c r="C39" s="396">
        <f t="shared" si="5"/>
        <v>9</v>
      </c>
      <c r="D39" s="396"/>
      <c r="E39" s="395" t="str">
        <f>IF('各会計、関係団体の財政状況及び健全化判断比率'!B15="","",'各会計、関係団体の財政状況及び健全化判断比率'!B15)</f>
        <v>市町村振興資金貸付事業特別会計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29</v>
      </c>
      <c r="CP39" s="396"/>
      <c r="CQ39" s="395" t="str">
        <f>IF('各会計、関係団体の財政状況及び健全化判断比率'!BS15="","",'各会計、関係団体の財政状況及び健全化判断比率'!BS15)</f>
        <v>熊本県生活衛生営業指導センター</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15">
      <c r="A40" s="158"/>
      <c r="B40" s="198"/>
      <c r="C40" s="396">
        <f t="shared" si="5"/>
        <v>10</v>
      </c>
      <c r="D40" s="396"/>
      <c r="E40" s="395" t="str">
        <f>IF('各会計、関係団体の財政状況及び健全化判断比率'!B16="","",'各会計、関係団体の財政状況及び健全化判断比率'!B16)</f>
        <v>チッソ県債償還等特別会計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30</v>
      </c>
      <c r="CP40" s="396"/>
      <c r="CQ40" s="395" t="str">
        <f>IF('各会計、関係団体の財政状況及び健全化判断比率'!BS16="","",'各会計、関係団体の財政状況及び健全化判断比率'!BS16)</f>
        <v>水俣・芦北地域振興財団</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177</v>
      </c>
      <c r="C43" s="157"/>
      <c r="D43" s="157"/>
      <c r="E43" s="157" t="s">
        <v>178</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179</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180</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181</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182</v>
      </c>
    </row>
    <row r="48" spans="1:119" x14ac:dyDescent="0.15">
      <c r="E48" s="159" t="s">
        <v>183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lBhEH750RysJGDWjJPmM3CNbRYA8JgBqs8BiwbOlHFTW0qNUbmULGM+uwfKASeSfdajrhiZ+H2C2P5Jtg8cTUA==" saltValue="nmsn3R2U26Ptd9i60Afi7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F31" zoomScaleSheetLayoutView="100" workbookViewId="0"/>
  </sheetViews>
  <sheetFormatPr defaultColWidth="0" defaultRowHeight="12.95" customHeight="1" zeroHeight="1" x14ac:dyDescent="0.15"/>
  <cols>
    <col min="1" max="1" width="6.5703125" style="11" customWidth="1"/>
    <col min="2" max="2" width="11" style="11" customWidth="1"/>
    <col min="3" max="3" width="17" style="11" customWidth="1"/>
    <col min="4" max="5" width="16.57031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514</v>
      </c>
      <c r="G33" s="17" t="s">
        <v>515</v>
      </c>
      <c r="H33" s="17" t="s">
        <v>516</v>
      </c>
      <c r="I33" s="17" t="s">
        <v>517</v>
      </c>
      <c r="J33" s="18" t="s">
        <v>518</v>
      </c>
      <c r="K33" s="10"/>
      <c r="L33" s="10"/>
      <c r="M33" s="10"/>
      <c r="N33" s="10"/>
      <c r="O33" s="10"/>
      <c r="P33" s="10"/>
    </row>
    <row r="34" spans="1:16" ht="39" customHeight="1" x14ac:dyDescent="0.15">
      <c r="A34" s="10"/>
      <c r="B34" s="19"/>
      <c r="C34" s="1162" t="s">
        <v>521</v>
      </c>
      <c r="D34" s="1162"/>
      <c r="E34" s="1163"/>
      <c r="F34" s="20">
        <v>3.07</v>
      </c>
      <c r="G34" s="21">
        <v>2.3199999999999998</v>
      </c>
      <c r="H34" s="21">
        <v>3.09</v>
      </c>
      <c r="I34" s="21">
        <v>3.99</v>
      </c>
      <c r="J34" s="22">
        <v>2.94</v>
      </c>
      <c r="K34" s="10"/>
      <c r="L34" s="10"/>
      <c r="M34" s="10"/>
      <c r="N34" s="10"/>
      <c r="O34" s="10"/>
      <c r="P34" s="10"/>
    </row>
    <row r="35" spans="1:16" ht="39" customHeight="1" x14ac:dyDescent="0.15">
      <c r="A35" s="10"/>
      <c r="B35" s="23"/>
      <c r="C35" s="1156" t="s">
        <v>522</v>
      </c>
      <c r="D35" s="1157"/>
      <c r="E35" s="1158"/>
      <c r="F35" s="24">
        <v>1.25</v>
      </c>
      <c r="G35" s="25">
        <v>1.2</v>
      </c>
      <c r="H35" s="25">
        <v>1.18</v>
      </c>
      <c r="I35" s="25">
        <v>1.17</v>
      </c>
      <c r="J35" s="26">
        <v>1.17</v>
      </c>
      <c r="K35" s="10"/>
      <c r="L35" s="10"/>
      <c r="M35" s="10"/>
      <c r="N35" s="10"/>
      <c r="O35" s="10"/>
      <c r="P35" s="10"/>
    </row>
    <row r="36" spans="1:16" ht="39" customHeight="1" x14ac:dyDescent="0.15">
      <c r="A36" s="10"/>
      <c r="B36" s="23"/>
      <c r="C36" s="1156" t="s">
        <v>523</v>
      </c>
      <c r="D36" s="1157"/>
      <c r="E36" s="1158"/>
      <c r="F36" s="24" t="s">
        <v>474</v>
      </c>
      <c r="G36" s="25" t="s">
        <v>474</v>
      </c>
      <c r="H36" s="25" t="s">
        <v>474</v>
      </c>
      <c r="I36" s="25" t="s">
        <v>474</v>
      </c>
      <c r="J36" s="26">
        <v>0.72</v>
      </c>
      <c r="K36" s="10"/>
      <c r="L36" s="10"/>
      <c r="M36" s="10"/>
      <c r="N36" s="10"/>
      <c r="O36" s="10"/>
      <c r="P36" s="10"/>
    </row>
    <row r="37" spans="1:16" ht="39" customHeight="1" x14ac:dyDescent="0.15">
      <c r="A37" s="10"/>
      <c r="B37" s="23"/>
      <c r="C37" s="1156" t="s">
        <v>524</v>
      </c>
      <c r="D37" s="1157"/>
      <c r="E37" s="1158"/>
      <c r="F37" s="24">
        <v>0.62</v>
      </c>
      <c r="G37" s="25">
        <v>0.59</v>
      </c>
      <c r="H37" s="25">
        <v>0.59</v>
      </c>
      <c r="I37" s="25">
        <v>0.64</v>
      </c>
      <c r="J37" s="26">
        <v>0.51</v>
      </c>
      <c r="K37" s="10"/>
      <c r="L37" s="10"/>
      <c r="M37" s="10"/>
      <c r="N37" s="10"/>
      <c r="O37" s="10"/>
      <c r="P37" s="10"/>
    </row>
    <row r="38" spans="1:16" ht="39" customHeight="1" x14ac:dyDescent="0.15">
      <c r="A38" s="10"/>
      <c r="B38" s="23"/>
      <c r="C38" s="1156" t="s">
        <v>525</v>
      </c>
      <c r="D38" s="1157"/>
      <c r="E38" s="1158"/>
      <c r="F38" s="24">
        <v>0.59</v>
      </c>
      <c r="G38" s="25">
        <v>0.53</v>
      </c>
      <c r="H38" s="25">
        <v>0.44</v>
      </c>
      <c r="I38" s="25">
        <v>0.5</v>
      </c>
      <c r="J38" s="26">
        <v>0.47</v>
      </c>
      <c r="K38" s="10"/>
      <c r="L38" s="10"/>
      <c r="M38" s="10"/>
      <c r="N38" s="10"/>
      <c r="O38" s="10"/>
      <c r="P38" s="10"/>
    </row>
    <row r="39" spans="1:16" ht="39" customHeight="1" x14ac:dyDescent="0.15">
      <c r="A39" s="10"/>
      <c r="B39" s="23"/>
      <c r="C39" s="1156" t="s">
        <v>526</v>
      </c>
      <c r="D39" s="1157"/>
      <c r="E39" s="1158"/>
      <c r="F39" s="24">
        <v>0.5</v>
      </c>
      <c r="G39" s="25">
        <v>0.49</v>
      </c>
      <c r="H39" s="25">
        <v>0.49</v>
      </c>
      <c r="I39" s="25">
        <v>0.43</v>
      </c>
      <c r="J39" s="26">
        <v>0.39</v>
      </c>
      <c r="K39" s="10"/>
      <c r="L39" s="10"/>
      <c r="M39" s="10"/>
      <c r="N39" s="10"/>
      <c r="O39" s="10"/>
      <c r="P39" s="10"/>
    </row>
    <row r="40" spans="1:16" ht="39" customHeight="1" x14ac:dyDescent="0.15">
      <c r="A40" s="10"/>
      <c r="B40" s="23"/>
      <c r="C40" s="1156" t="s">
        <v>527</v>
      </c>
      <c r="D40" s="1157"/>
      <c r="E40" s="1158"/>
      <c r="F40" s="24">
        <v>0.22</v>
      </c>
      <c r="G40" s="25">
        <v>0.2</v>
      </c>
      <c r="H40" s="25">
        <v>0.21</v>
      </c>
      <c r="I40" s="25">
        <v>0.25</v>
      </c>
      <c r="J40" s="26">
        <v>0.26</v>
      </c>
      <c r="K40" s="10"/>
      <c r="L40" s="10"/>
      <c r="M40" s="10"/>
      <c r="N40" s="10"/>
      <c r="O40" s="10"/>
      <c r="P40" s="10"/>
    </row>
    <row r="41" spans="1:16" ht="39" customHeight="1" x14ac:dyDescent="0.15">
      <c r="A41" s="10"/>
      <c r="B41" s="23"/>
      <c r="C41" s="1156" t="s">
        <v>528</v>
      </c>
      <c r="D41" s="1157"/>
      <c r="E41" s="1158"/>
      <c r="F41" s="24">
        <v>0.21</v>
      </c>
      <c r="G41" s="25">
        <v>0.23</v>
      </c>
      <c r="H41" s="25">
        <v>0.23</v>
      </c>
      <c r="I41" s="25">
        <v>0.25</v>
      </c>
      <c r="J41" s="26">
        <v>0.25</v>
      </c>
      <c r="K41" s="10"/>
      <c r="L41" s="10"/>
      <c r="M41" s="10"/>
      <c r="N41" s="10"/>
      <c r="O41" s="10"/>
      <c r="P41" s="10"/>
    </row>
    <row r="42" spans="1:16" ht="39" customHeight="1" x14ac:dyDescent="0.15">
      <c r="A42" s="10"/>
      <c r="B42" s="27"/>
      <c r="C42" s="1156" t="s">
        <v>529</v>
      </c>
      <c r="D42" s="1157"/>
      <c r="E42" s="1158"/>
      <c r="F42" s="24" t="s">
        <v>474</v>
      </c>
      <c r="G42" s="25" t="s">
        <v>474</v>
      </c>
      <c r="H42" s="25" t="s">
        <v>474</v>
      </c>
      <c r="I42" s="25" t="s">
        <v>474</v>
      </c>
      <c r="J42" s="26" t="s">
        <v>474</v>
      </c>
      <c r="K42" s="10"/>
      <c r="L42" s="10"/>
      <c r="M42" s="10"/>
      <c r="N42" s="10"/>
      <c r="O42" s="10"/>
      <c r="P42" s="10"/>
    </row>
    <row r="43" spans="1:16" ht="39" customHeight="1" thickBot="1" x14ac:dyDescent="0.2">
      <c r="A43" s="10"/>
      <c r="B43" s="28"/>
      <c r="C43" s="1159" t="s">
        <v>530</v>
      </c>
      <c r="D43" s="1160"/>
      <c r="E43" s="1161"/>
      <c r="F43" s="29">
        <v>0.32</v>
      </c>
      <c r="G43" s="30">
        <v>0.28999999999999998</v>
      </c>
      <c r="H43" s="30">
        <v>0.28999999999999998</v>
      </c>
      <c r="I43" s="30">
        <v>0.27</v>
      </c>
      <c r="J43" s="31">
        <v>0.28000000000000003</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tOWz7w4DdTaS8Kf1Sb7uDzlkbI57XPDb1Fcl+p4eVxBx6OGKzUte4ECQzlo9X7sppo80YE9/Im3w/Ubdn5Q8xQ==" saltValue="61I6E93GF+2hCfwBJ+Ai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H43" zoomScaleSheetLayoutView="55" workbookViewId="0">
      <selection activeCell="P60" sqref="P60"/>
    </sheetView>
  </sheetViews>
  <sheetFormatPr defaultColWidth="0" defaultRowHeight="12.6" customHeight="1" zeroHeight="1" x14ac:dyDescent="0.15"/>
  <cols>
    <col min="1" max="1" width="6.5703125" style="37" customWidth="1"/>
    <col min="2" max="3" width="10.85546875" style="37" customWidth="1"/>
    <col min="4" max="4" width="10" style="37" customWidth="1"/>
    <col min="5" max="10" width="11" style="37" customWidth="1"/>
    <col min="11" max="15" width="13.140625" style="37" customWidth="1"/>
    <col min="16" max="21" width="11.4257812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514</v>
      </c>
      <c r="L44" s="44" t="s">
        <v>515</v>
      </c>
      <c r="M44" s="44" t="s">
        <v>516</v>
      </c>
      <c r="N44" s="44" t="s">
        <v>517</v>
      </c>
      <c r="O44" s="45" t="s">
        <v>518</v>
      </c>
      <c r="P44" s="36"/>
      <c r="Q44" s="36"/>
      <c r="R44" s="36"/>
      <c r="S44" s="36"/>
      <c r="T44" s="36"/>
      <c r="U44" s="36"/>
    </row>
    <row r="45" spans="1:21" ht="30.75" customHeight="1" x14ac:dyDescent="0.15">
      <c r="A45" s="36"/>
      <c r="B45" s="1182" t="s">
        <v>9</v>
      </c>
      <c r="C45" s="1183"/>
      <c r="D45" s="46"/>
      <c r="E45" s="1188" t="s">
        <v>10</v>
      </c>
      <c r="F45" s="1188"/>
      <c r="G45" s="1188"/>
      <c r="H45" s="1188"/>
      <c r="I45" s="1188"/>
      <c r="J45" s="1189"/>
      <c r="K45" s="47">
        <v>103256</v>
      </c>
      <c r="L45" s="48">
        <v>101594</v>
      </c>
      <c r="M45" s="48">
        <v>96916</v>
      </c>
      <c r="N45" s="48">
        <v>91360</v>
      </c>
      <c r="O45" s="49">
        <v>86354</v>
      </c>
      <c r="P45" s="36"/>
      <c r="Q45" s="36"/>
      <c r="R45" s="36"/>
      <c r="S45" s="36"/>
      <c r="T45" s="36"/>
      <c r="U45" s="36"/>
    </row>
    <row r="46" spans="1:21" ht="30.75" customHeight="1" x14ac:dyDescent="0.15">
      <c r="A46" s="36"/>
      <c r="B46" s="1184"/>
      <c r="C46" s="1185"/>
      <c r="D46" s="50"/>
      <c r="E46" s="1166" t="s">
        <v>11</v>
      </c>
      <c r="F46" s="1166"/>
      <c r="G46" s="1166"/>
      <c r="H46" s="1166"/>
      <c r="I46" s="1166"/>
      <c r="J46" s="1167"/>
      <c r="K46" s="51" t="s">
        <v>474</v>
      </c>
      <c r="L46" s="52" t="s">
        <v>474</v>
      </c>
      <c r="M46" s="52" t="s">
        <v>474</v>
      </c>
      <c r="N46" s="52" t="s">
        <v>474</v>
      </c>
      <c r="O46" s="53" t="s">
        <v>474</v>
      </c>
      <c r="P46" s="36"/>
      <c r="Q46" s="36"/>
      <c r="R46" s="36"/>
      <c r="S46" s="36"/>
      <c r="T46" s="36"/>
      <c r="U46" s="36"/>
    </row>
    <row r="47" spans="1:21" ht="30.75" customHeight="1" x14ac:dyDescent="0.15">
      <c r="A47" s="36"/>
      <c r="B47" s="1184"/>
      <c r="C47" s="1185"/>
      <c r="D47" s="50"/>
      <c r="E47" s="1166" t="s">
        <v>12</v>
      </c>
      <c r="F47" s="1166"/>
      <c r="G47" s="1166"/>
      <c r="H47" s="1166"/>
      <c r="I47" s="1166"/>
      <c r="J47" s="1167"/>
      <c r="K47" s="51">
        <v>20218</v>
      </c>
      <c r="L47" s="52">
        <v>22135</v>
      </c>
      <c r="M47" s="52">
        <v>23290</v>
      </c>
      <c r="N47" s="52">
        <v>22019</v>
      </c>
      <c r="O47" s="53">
        <v>21387</v>
      </c>
      <c r="P47" s="36"/>
      <c r="Q47" s="36"/>
      <c r="R47" s="36"/>
      <c r="S47" s="36"/>
      <c r="T47" s="36"/>
      <c r="U47" s="36"/>
    </row>
    <row r="48" spans="1:21" ht="30.75" customHeight="1" x14ac:dyDescent="0.15">
      <c r="A48" s="36"/>
      <c r="B48" s="1184"/>
      <c r="C48" s="1185"/>
      <c r="D48" s="50"/>
      <c r="E48" s="1166" t="s">
        <v>13</v>
      </c>
      <c r="F48" s="1166"/>
      <c r="G48" s="1166"/>
      <c r="H48" s="1166"/>
      <c r="I48" s="1166"/>
      <c r="J48" s="1167"/>
      <c r="K48" s="51">
        <v>1925</v>
      </c>
      <c r="L48" s="52">
        <v>1634</v>
      </c>
      <c r="M48" s="52">
        <v>1741</v>
      </c>
      <c r="N48" s="52">
        <v>2011</v>
      </c>
      <c r="O48" s="53">
        <v>1567</v>
      </c>
      <c r="P48" s="36"/>
      <c r="Q48" s="36"/>
      <c r="R48" s="36"/>
      <c r="S48" s="36"/>
      <c r="T48" s="36"/>
      <c r="U48" s="36"/>
    </row>
    <row r="49" spans="1:21" ht="30.75" customHeight="1" x14ac:dyDescent="0.15">
      <c r="A49" s="36"/>
      <c r="B49" s="1184"/>
      <c r="C49" s="1185"/>
      <c r="D49" s="50"/>
      <c r="E49" s="1166" t="s">
        <v>14</v>
      </c>
      <c r="F49" s="1166"/>
      <c r="G49" s="1166"/>
      <c r="H49" s="1166"/>
      <c r="I49" s="1166"/>
      <c r="J49" s="1167"/>
      <c r="K49" s="51" t="s">
        <v>474</v>
      </c>
      <c r="L49" s="52" t="s">
        <v>474</v>
      </c>
      <c r="M49" s="52" t="s">
        <v>474</v>
      </c>
      <c r="N49" s="52" t="s">
        <v>474</v>
      </c>
      <c r="O49" s="53" t="s">
        <v>474</v>
      </c>
      <c r="P49" s="36"/>
      <c r="Q49" s="36"/>
      <c r="R49" s="36"/>
      <c r="S49" s="36"/>
      <c r="T49" s="36"/>
      <c r="U49" s="36"/>
    </row>
    <row r="50" spans="1:21" ht="30.75" customHeight="1" x14ac:dyDescent="0.15">
      <c r="A50" s="36"/>
      <c r="B50" s="1184"/>
      <c r="C50" s="1185"/>
      <c r="D50" s="50"/>
      <c r="E50" s="1166" t="s">
        <v>15</v>
      </c>
      <c r="F50" s="1166"/>
      <c r="G50" s="1166"/>
      <c r="H50" s="1166"/>
      <c r="I50" s="1166"/>
      <c r="J50" s="1167"/>
      <c r="K50" s="51">
        <v>2061</v>
      </c>
      <c r="L50" s="52">
        <v>1546</v>
      </c>
      <c r="M50" s="52">
        <v>1398</v>
      </c>
      <c r="N50" s="52">
        <v>1341</v>
      </c>
      <c r="O50" s="53">
        <v>1308</v>
      </c>
      <c r="P50" s="36"/>
      <c r="Q50" s="36"/>
      <c r="R50" s="36"/>
      <c r="S50" s="36"/>
      <c r="T50" s="36"/>
      <c r="U50" s="36"/>
    </row>
    <row r="51" spans="1:21" ht="30.75" customHeight="1" x14ac:dyDescent="0.15">
      <c r="A51" s="36"/>
      <c r="B51" s="1186"/>
      <c r="C51" s="1187"/>
      <c r="D51" s="54"/>
      <c r="E51" s="1166" t="s">
        <v>16</v>
      </c>
      <c r="F51" s="1166"/>
      <c r="G51" s="1166"/>
      <c r="H51" s="1166"/>
      <c r="I51" s="1166"/>
      <c r="J51" s="1167"/>
      <c r="K51" s="51">
        <v>4</v>
      </c>
      <c r="L51" s="52">
        <v>6</v>
      </c>
      <c r="M51" s="52">
        <v>1</v>
      </c>
      <c r="N51" s="52">
        <v>0</v>
      </c>
      <c r="O51" s="53">
        <v>1</v>
      </c>
      <c r="P51" s="36"/>
      <c r="Q51" s="36"/>
      <c r="R51" s="36"/>
      <c r="S51" s="36"/>
      <c r="T51" s="36"/>
      <c r="U51" s="36"/>
    </row>
    <row r="52" spans="1:21" ht="30.75" customHeight="1" x14ac:dyDescent="0.15">
      <c r="A52" s="36"/>
      <c r="B52" s="1164" t="s">
        <v>17</v>
      </c>
      <c r="C52" s="1165"/>
      <c r="D52" s="54"/>
      <c r="E52" s="1166" t="s">
        <v>18</v>
      </c>
      <c r="F52" s="1166"/>
      <c r="G52" s="1166"/>
      <c r="H52" s="1166"/>
      <c r="I52" s="1166"/>
      <c r="J52" s="1167"/>
      <c r="K52" s="51">
        <v>82820</v>
      </c>
      <c r="L52" s="52">
        <v>84033</v>
      </c>
      <c r="M52" s="52">
        <v>85554</v>
      </c>
      <c r="N52" s="52">
        <v>83659</v>
      </c>
      <c r="O52" s="53">
        <v>81606</v>
      </c>
      <c r="P52" s="36"/>
      <c r="Q52" s="36"/>
      <c r="R52" s="36"/>
      <c r="S52" s="36"/>
      <c r="T52" s="36"/>
      <c r="U52" s="36"/>
    </row>
    <row r="53" spans="1:21" ht="30.75" customHeight="1" thickBot="1" x14ac:dyDescent="0.2">
      <c r="A53" s="36"/>
      <c r="B53" s="1168" t="s">
        <v>19</v>
      </c>
      <c r="C53" s="1169"/>
      <c r="D53" s="55"/>
      <c r="E53" s="1170" t="s">
        <v>20</v>
      </c>
      <c r="F53" s="1170"/>
      <c r="G53" s="1170"/>
      <c r="H53" s="1170"/>
      <c r="I53" s="1170"/>
      <c r="J53" s="1171"/>
      <c r="K53" s="56">
        <v>44644</v>
      </c>
      <c r="L53" s="57">
        <v>42882</v>
      </c>
      <c r="M53" s="57">
        <v>37792</v>
      </c>
      <c r="N53" s="57">
        <v>33072</v>
      </c>
      <c r="O53" s="58">
        <v>29011</v>
      </c>
      <c r="P53" s="36"/>
      <c r="Q53" s="36"/>
      <c r="R53" s="36"/>
      <c r="S53" s="36"/>
      <c r="T53" s="36"/>
      <c r="U53" s="36"/>
    </row>
    <row r="54" spans="1:21" ht="24" customHeight="1" thickBot="1" x14ac:dyDescent="0.2">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531</v>
      </c>
      <c r="L55" s="65" t="s">
        <v>532</v>
      </c>
      <c r="M55" s="65" t="s">
        <v>533</v>
      </c>
      <c r="N55" s="65" t="s">
        <v>534</v>
      </c>
      <c r="O55" s="66" t="s">
        <v>535</v>
      </c>
      <c r="P55" s="36"/>
      <c r="Q55" s="36"/>
      <c r="R55" s="36"/>
      <c r="S55" s="36"/>
      <c r="T55" s="36"/>
      <c r="U55" s="36"/>
    </row>
    <row r="56" spans="1:21" ht="30.75" customHeight="1" x14ac:dyDescent="0.15">
      <c r="A56" s="36"/>
      <c r="B56" s="1172" t="s">
        <v>22</v>
      </c>
      <c r="C56" s="1173"/>
      <c r="D56" s="1176" t="s">
        <v>23</v>
      </c>
      <c r="E56" s="1177"/>
      <c r="F56" s="1177"/>
      <c r="G56" s="1177"/>
      <c r="H56" s="1177"/>
      <c r="I56" s="1177"/>
      <c r="J56" s="1178"/>
      <c r="K56" s="67">
        <v>104731</v>
      </c>
      <c r="L56" s="68">
        <v>124014</v>
      </c>
      <c r="M56" s="68">
        <v>138308</v>
      </c>
      <c r="N56" s="68">
        <v>136033</v>
      </c>
      <c r="O56" s="69">
        <v>132072</v>
      </c>
      <c r="P56" s="36"/>
      <c r="Q56" s="36"/>
      <c r="R56" s="36"/>
      <c r="S56" s="36"/>
      <c r="T56" s="36"/>
      <c r="U56" s="36"/>
    </row>
    <row r="57" spans="1:21" ht="30.75" customHeight="1" thickBot="1" x14ac:dyDescent="0.2">
      <c r="A57" s="36"/>
      <c r="B57" s="1174"/>
      <c r="C57" s="1175"/>
      <c r="D57" s="1179" t="s">
        <v>24</v>
      </c>
      <c r="E57" s="1180"/>
      <c r="F57" s="1180"/>
      <c r="G57" s="1180"/>
      <c r="H57" s="1180"/>
      <c r="I57" s="1180"/>
      <c r="J57" s="1181"/>
      <c r="K57" s="70">
        <v>87936</v>
      </c>
      <c r="L57" s="71">
        <v>108154</v>
      </c>
      <c r="M57" s="71">
        <v>130289</v>
      </c>
      <c r="N57" s="71">
        <v>104457</v>
      </c>
      <c r="O57" s="72">
        <v>96352</v>
      </c>
      <c r="P57" s="36"/>
      <c r="Q57" s="36"/>
      <c r="R57" s="36"/>
      <c r="S57" s="36"/>
      <c r="T57" s="36"/>
      <c r="U57" s="36"/>
    </row>
    <row r="58" spans="1:21" ht="17.25" customHeight="1" x14ac:dyDescent="0.15">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VNivR9E2s52EJnI1fIDc4TNLr77E53uxubSv/M9F5hCte4GEpvutadS9HToxUZ7t0ue9CssDZ5q7/ELojIYOOw==" saltValue="C5xFVCwfxBRR5kDz0j6W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I37" zoomScaleSheetLayoutView="100" workbookViewId="0">
      <selection activeCell="K50" sqref="K50"/>
    </sheetView>
  </sheetViews>
  <sheetFormatPr defaultColWidth="0" defaultRowHeight="13.5" customHeight="1" zeroHeight="1" x14ac:dyDescent="0.15"/>
  <cols>
    <col min="1" max="1" width="6.5703125" style="77" customWidth="1"/>
    <col min="2" max="3" width="12.5703125" style="77" customWidth="1"/>
    <col min="4" max="4" width="11.5703125" style="77" customWidth="1"/>
    <col min="5" max="8" width="10.42578125" style="77" customWidth="1"/>
    <col min="9" max="13" width="16.42578125" style="77" customWidth="1"/>
    <col min="14" max="19" width="12.57031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7</v>
      </c>
    </row>
    <row r="40" spans="2:13" ht="27.75" customHeight="1" thickBot="1" x14ac:dyDescent="0.2">
      <c r="B40" s="79" t="s">
        <v>8</v>
      </c>
      <c r="C40" s="80"/>
      <c r="D40" s="80"/>
      <c r="E40" s="81"/>
      <c r="F40" s="81"/>
      <c r="G40" s="81"/>
      <c r="H40" s="82" t="s">
        <v>2</v>
      </c>
      <c r="I40" s="383" t="s">
        <v>514</v>
      </c>
      <c r="J40" s="384" t="s">
        <v>515</v>
      </c>
      <c r="K40" s="384" t="s">
        <v>516</v>
      </c>
      <c r="L40" s="384" t="s">
        <v>517</v>
      </c>
      <c r="M40" s="385" t="s">
        <v>518</v>
      </c>
    </row>
    <row r="41" spans="2:13" ht="27.75" customHeight="1" x14ac:dyDescent="0.15">
      <c r="B41" s="1202" t="s">
        <v>27</v>
      </c>
      <c r="C41" s="1203"/>
      <c r="D41" s="83"/>
      <c r="E41" s="1204" t="s">
        <v>28</v>
      </c>
      <c r="F41" s="1204"/>
      <c r="G41" s="1204"/>
      <c r="H41" s="1205"/>
      <c r="I41" s="386">
        <v>1551112</v>
      </c>
      <c r="J41" s="387">
        <v>1560739</v>
      </c>
      <c r="K41" s="387">
        <v>1593518</v>
      </c>
      <c r="L41" s="387">
        <v>1623229</v>
      </c>
      <c r="M41" s="388">
        <v>1659835</v>
      </c>
    </row>
    <row r="42" spans="2:13" ht="27.75" customHeight="1" x14ac:dyDescent="0.15">
      <c r="B42" s="1192"/>
      <c r="C42" s="1193"/>
      <c r="D42" s="84"/>
      <c r="E42" s="1196" t="s">
        <v>29</v>
      </c>
      <c r="F42" s="1196"/>
      <c r="G42" s="1196"/>
      <c r="H42" s="1197"/>
      <c r="I42" s="389">
        <v>7054</v>
      </c>
      <c r="J42" s="390">
        <v>5650</v>
      </c>
      <c r="K42" s="390">
        <v>4419</v>
      </c>
      <c r="L42" s="390">
        <v>3260</v>
      </c>
      <c r="M42" s="391">
        <v>2161</v>
      </c>
    </row>
    <row r="43" spans="2:13" ht="27.75" customHeight="1" x14ac:dyDescent="0.15">
      <c r="B43" s="1192"/>
      <c r="C43" s="1193"/>
      <c r="D43" s="84"/>
      <c r="E43" s="1196" t="s">
        <v>30</v>
      </c>
      <c r="F43" s="1196"/>
      <c r="G43" s="1196"/>
      <c r="H43" s="1197"/>
      <c r="I43" s="389">
        <v>21311</v>
      </c>
      <c r="J43" s="390">
        <v>19167</v>
      </c>
      <c r="K43" s="390">
        <v>17439</v>
      </c>
      <c r="L43" s="390">
        <v>16142</v>
      </c>
      <c r="M43" s="391">
        <v>15193</v>
      </c>
    </row>
    <row r="44" spans="2:13" ht="27.75" customHeight="1" x14ac:dyDescent="0.15">
      <c r="B44" s="1192"/>
      <c r="C44" s="1193"/>
      <c r="D44" s="84"/>
      <c r="E44" s="1196" t="s">
        <v>31</v>
      </c>
      <c r="F44" s="1196"/>
      <c r="G44" s="1196"/>
      <c r="H44" s="1197"/>
      <c r="I44" s="389" t="s">
        <v>474</v>
      </c>
      <c r="J44" s="390" t="s">
        <v>474</v>
      </c>
      <c r="K44" s="390" t="s">
        <v>474</v>
      </c>
      <c r="L44" s="390" t="s">
        <v>474</v>
      </c>
      <c r="M44" s="391" t="s">
        <v>474</v>
      </c>
    </row>
    <row r="45" spans="2:13" ht="27.75" customHeight="1" x14ac:dyDescent="0.15">
      <c r="B45" s="1192"/>
      <c r="C45" s="1193"/>
      <c r="D45" s="84"/>
      <c r="E45" s="1196" t="s">
        <v>32</v>
      </c>
      <c r="F45" s="1196"/>
      <c r="G45" s="1196"/>
      <c r="H45" s="1197"/>
      <c r="I45" s="389">
        <v>186836</v>
      </c>
      <c r="J45" s="390">
        <v>184033</v>
      </c>
      <c r="K45" s="390">
        <v>175125</v>
      </c>
      <c r="L45" s="390">
        <v>143159</v>
      </c>
      <c r="M45" s="391">
        <v>144134</v>
      </c>
    </row>
    <row r="46" spans="2:13" ht="27.75" customHeight="1" x14ac:dyDescent="0.15">
      <c r="B46" s="1192"/>
      <c r="C46" s="1193"/>
      <c r="D46" s="85"/>
      <c r="E46" s="1206" t="s">
        <v>33</v>
      </c>
      <c r="F46" s="1206"/>
      <c r="G46" s="1206"/>
      <c r="H46" s="1207"/>
      <c r="I46" s="389">
        <v>6757</v>
      </c>
      <c r="J46" s="390">
        <v>6672</v>
      </c>
      <c r="K46" s="390">
        <v>6331</v>
      </c>
      <c r="L46" s="390">
        <v>6057</v>
      </c>
      <c r="M46" s="391">
        <v>5881</v>
      </c>
    </row>
    <row r="47" spans="2:13" ht="27.75" customHeight="1" x14ac:dyDescent="0.15">
      <c r="B47" s="1192"/>
      <c r="C47" s="1193"/>
      <c r="D47" s="86"/>
      <c r="E47" s="1208" t="s">
        <v>34</v>
      </c>
      <c r="F47" s="1209"/>
      <c r="G47" s="1209"/>
      <c r="H47" s="1210"/>
      <c r="I47" s="389" t="s">
        <v>474</v>
      </c>
      <c r="J47" s="390" t="s">
        <v>474</v>
      </c>
      <c r="K47" s="390" t="s">
        <v>474</v>
      </c>
      <c r="L47" s="390" t="s">
        <v>474</v>
      </c>
      <c r="M47" s="391" t="s">
        <v>474</v>
      </c>
    </row>
    <row r="48" spans="2:13" ht="27.75" customHeight="1" x14ac:dyDescent="0.15">
      <c r="B48" s="1192"/>
      <c r="C48" s="1193"/>
      <c r="D48" s="84"/>
      <c r="E48" s="1196" t="s">
        <v>35</v>
      </c>
      <c r="F48" s="1196"/>
      <c r="G48" s="1196"/>
      <c r="H48" s="1197"/>
      <c r="I48" s="389" t="s">
        <v>474</v>
      </c>
      <c r="J48" s="390" t="s">
        <v>474</v>
      </c>
      <c r="K48" s="390" t="s">
        <v>474</v>
      </c>
      <c r="L48" s="390" t="s">
        <v>474</v>
      </c>
      <c r="M48" s="391" t="s">
        <v>474</v>
      </c>
    </row>
    <row r="49" spans="2:13" ht="27.75" customHeight="1" x14ac:dyDescent="0.15">
      <c r="B49" s="1194"/>
      <c r="C49" s="1195"/>
      <c r="D49" s="84"/>
      <c r="E49" s="1196" t="s">
        <v>36</v>
      </c>
      <c r="F49" s="1196"/>
      <c r="G49" s="1196"/>
      <c r="H49" s="1197"/>
      <c r="I49" s="389" t="s">
        <v>474</v>
      </c>
      <c r="J49" s="390" t="s">
        <v>474</v>
      </c>
      <c r="K49" s="390" t="s">
        <v>474</v>
      </c>
      <c r="L49" s="390" t="s">
        <v>474</v>
      </c>
      <c r="M49" s="391" t="s">
        <v>474</v>
      </c>
    </row>
    <row r="50" spans="2:13" ht="27.75" customHeight="1" x14ac:dyDescent="0.15">
      <c r="B50" s="1190" t="s">
        <v>37</v>
      </c>
      <c r="C50" s="1191"/>
      <c r="D50" s="87"/>
      <c r="E50" s="1196" t="s">
        <v>38</v>
      </c>
      <c r="F50" s="1196"/>
      <c r="G50" s="1196"/>
      <c r="H50" s="1197"/>
      <c r="I50" s="389">
        <v>138390</v>
      </c>
      <c r="J50" s="390">
        <v>153081</v>
      </c>
      <c r="K50" s="390">
        <v>207909</v>
      </c>
      <c r="L50" s="390">
        <v>191608</v>
      </c>
      <c r="M50" s="391">
        <v>177736</v>
      </c>
    </row>
    <row r="51" spans="2:13" ht="27.75" customHeight="1" x14ac:dyDescent="0.15">
      <c r="B51" s="1192"/>
      <c r="C51" s="1193"/>
      <c r="D51" s="84"/>
      <c r="E51" s="1196" t="s">
        <v>39</v>
      </c>
      <c r="F51" s="1196"/>
      <c r="G51" s="1196"/>
      <c r="H51" s="1197"/>
      <c r="I51" s="389">
        <v>69067</v>
      </c>
      <c r="J51" s="390">
        <v>59938</v>
      </c>
      <c r="K51" s="390">
        <v>72872</v>
      </c>
      <c r="L51" s="390">
        <v>73820</v>
      </c>
      <c r="M51" s="391">
        <v>66383</v>
      </c>
    </row>
    <row r="52" spans="2:13" ht="27.75" customHeight="1" x14ac:dyDescent="0.15">
      <c r="B52" s="1194"/>
      <c r="C52" s="1195"/>
      <c r="D52" s="84"/>
      <c r="E52" s="1196" t="s">
        <v>40</v>
      </c>
      <c r="F52" s="1196"/>
      <c r="G52" s="1196"/>
      <c r="H52" s="1197"/>
      <c r="I52" s="389">
        <v>863621</v>
      </c>
      <c r="J52" s="390">
        <v>860130</v>
      </c>
      <c r="K52" s="390">
        <v>871381</v>
      </c>
      <c r="L52" s="390">
        <v>889172</v>
      </c>
      <c r="M52" s="391">
        <v>911586</v>
      </c>
    </row>
    <row r="53" spans="2:13" ht="27.75" customHeight="1" thickBot="1" x14ac:dyDescent="0.2">
      <c r="B53" s="1198" t="s">
        <v>41</v>
      </c>
      <c r="C53" s="1199"/>
      <c r="D53" s="88"/>
      <c r="E53" s="1200" t="s">
        <v>42</v>
      </c>
      <c r="F53" s="1200"/>
      <c r="G53" s="1200"/>
      <c r="H53" s="1201"/>
      <c r="I53" s="392">
        <v>701993</v>
      </c>
      <c r="J53" s="393">
        <v>703112</v>
      </c>
      <c r="K53" s="393">
        <v>644672</v>
      </c>
      <c r="L53" s="393">
        <v>637247</v>
      </c>
      <c r="M53" s="394">
        <v>671499</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tE1ti3IohheGb759aV/1CPGV1oqaWWfEQibqSZiPPH+jH62+YspVylV8GqyjaUoqI7JgpaGmgYJOnACJSBF6A==" saltValue="Eb67zZhUywYQHyM+J2we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topLeftCell="A52" zoomScale="70" zoomScaleNormal="70" zoomScaleSheetLayoutView="100" workbookViewId="0">
      <selection activeCell="F63" sqref="F63"/>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43</v>
      </c>
    </row>
    <row r="54" spans="2:8" ht="29.25" customHeight="1" thickBot="1" x14ac:dyDescent="0.25">
      <c r="B54" s="93" t="s">
        <v>1</v>
      </c>
      <c r="C54" s="94"/>
      <c r="D54" s="94"/>
      <c r="E54" s="95" t="s">
        <v>2</v>
      </c>
      <c r="F54" s="96" t="s">
        <v>516</v>
      </c>
      <c r="G54" s="96" t="s">
        <v>517</v>
      </c>
      <c r="H54" s="97" t="s">
        <v>518</v>
      </c>
    </row>
    <row r="55" spans="2:8" ht="52.5" customHeight="1" x14ac:dyDescent="0.15">
      <c r="B55" s="98"/>
      <c r="C55" s="1219" t="s">
        <v>44</v>
      </c>
      <c r="D55" s="1219"/>
      <c r="E55" s="1220"/>
      <c r="F55" s="99">
        <v>1743</v>
      </c>
      <c r="G55" s="99">
        <v>1749</v>
      </c>
      <c r="H55" s="100">
        <v>1755</v>
      </c>
    </row>
    <row r="56" spans="2:8" ht="52.5" customHeight="1" x14ac:dyDescent="0.15">
      <c r="B56" s="101"/>
      <c r="C56" s="1221" t="s">
        <v>45</v>
      </c>
      <c r="D56" s="1221"/>
      <c r="E56" s="1222"/>
      <c r="F56" s="102">
        <v>36927</v>
      </c>
      <c r="G56" s="102">
        <v>36782</v>
      </c>
      <c r="H56" s="103">
        <v>38342</v>
      </c>
    </row>
    <row r="57" spans="2:8" ht="53.25" customHeight="1" x14ac:dyDescent="0.15">
      <c r="B57" s="101"/>
      <c r="C57" s="1223" t="s">
        <v>46</v>
      </c>
      <c r="D57" s="1223"/>
      <c r="E57" s="1224"/>
      <c r="F57" s="104">
        <v>97545</v>
      </c>
      <c r="G57" s="104">
        <v>70777</v>
      </c>
      <c r="H57" s="105">
        <v>60748</v>
      </c>
    </row>
    <row r="58" spans="2:8" ht="45.75" customHeight="1" x14ac:dyDescent="0.15">
      <c r="B58" s="106"/>
      <c r="C58" s="1211" t="s">
        <v>575</v>
      </c>
      <c r="D58" s="1212"/>
      <c r="E58" s="1213"/>
      <c r="F58" s="107">
        <v>51816</v>
      </c>
      <c r="G58" s="107">
        <v>39134</v>
      </c>
      <c r="H58" s="108">
        <v>30908</v>
      </c>
    </row>
    <row r="59" spans="2:8" ht="45.75" customHeight="1" x14ac:dyDescent="0.15">
      <c r="B59" s="106"/>
      <c r="C59" s="1211" t="s">
        <v>576</v>
      </c>
      <c r="D59" s="1212"/>
      <c r="E59" s="1213"/>
      <c r="F59" s="107">
        <v>6009</v>
      </c>
      <c r="G59" s="107">
        <v>5492</v>
      </c>
      <c r="H59" s="108">
        <v>4580</v>
      </c>
    </row>
    <row r="60" spans="2:8" ht="45.75" customHeight="1" x14ac:dyDescent="0.15">
      <c r="B60" s="106"/>
      <c r="C60" s="1211" t="s">
        <v>577</v>
      </c>
      <c r="D60" s="1212"/>
      <c r="E60" s="1213"/>
      <c r="F60" s="107">
        <v>2876</v>
      </c>
      <c r="G60" s="107">
        <v>3470</v>
      </c>
      <c r="H60" s="108">
        <v>4272</v>
      </c>
    </row>
    <row r="61" spans="2:8" ht="45.75" customHeight="1" x14ac:dyDescent="0.15">
      <c r="B61" s="106"/>
      <c r="C61" s="1211" t="s">
        <v>578</v>
      </c>
      <c r="D61" s="1212"/>
      <c r="E61" s="1213"/>
      <c r="F61" s="107">
        <v>4212</v>
      </c>
      <c r="G61" s="107">
        <v>4227</v>
      </c>
      <c r="H61" s="108">
        <v>4242</v>
      </c>
    </row>
    <row r="62" spans="2:8" ht="45.75" customHeight="1" thickBot="1" x14ac:dyDescent="0.2">
      <c r="B62" s="109"/>
      <c r="C62" s="1214" t="s">
        <v>605</v>
      </c>
      <c r="D62" s="1215"/>
      <c r="E62" s="1216"/>
      <c r="F62" s="110">
        <v>2611</v>
      </c>
      <c r="G62" s="110">
        <v>3510</v>
      </c>
      <c r="H62" s="111">
        <v>2955</v>
      </c>
    </row>
    <row r="63" spans="2:8" ht="52.5" customHeight="1" thickBot="1" x14ac:dyDescent="0.2">
      <c r="B63" s="112"/>
      <c r="C63" s="1217" t="s">
        <v>47</v>
      </c>
      <c r="D63" s="1217"/>
      <c r="E63" s="1218"/>
      <c r="F63" s="113">
        <v>136214</v>
      </c>
      <c r="G63" s="113">
        <v>109307</v>
      </c>
      <c r="H63" s="114">
        <v>100845</v>
      </c>
    </row>
    <row r="64" spans="2:8" ht="15" customHeight="1" x14ac:dyDescent="0.15"/>
    <row r="65" ht="0" hidden="1" customHeight="1" x14ac:dyDescent="0.15"/>
    <row r="66" ht="0" hidden="1" customHeight="1" x14ac:dyDescent="0.15"/>
  </sheetData>
  <sheetProtection algorithmName="SHA-512" hashValue="/nNe4Hww3EPh4MEIKQQFRQijS8ZP2RSG70sdgptAWQrmlP7Q5D/eRE9vpY0c805MEpYmg/J8r0n4SyP7dS1bow==" saltValue="urFcZuaOO7zDyCAj8GeN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1" customWidth="1"/>
    <col min="2" max="8" width="13.42578125" style="121" customWidth="1"/>
    <col min="9" max="16384" width="11.140625" style="121"/>
  </cols>
  <sheetData>
    <row r="1" spans="1:8" x14ac:dyDescent="0.15">
      <c r="A1" s="115"/>
      <c r="B1" s="116"/>
      <c r="C1" s="117"/>
      <c r="D1" s="118"/>
      <c r="E1" s="119"/>
      <c r="F1" s="119"/>
      <c r="G1" s="119"/>
      <c r="H1" s="120"/>
    </row>
    <row r="2" spans="1:8" x14ac:dyDescent="0.15">
      <c r="A2" s="122"/>
      <c r="B2" s="123"/>
      <c r="C2" s="124"/>
      <c r="D2" s="125" t="s">
        <v>48</v>
      </c>
      <c r="E2" s="126"/>
      <c r="F2" s="127" t="s">
        <v>49</v>
      </c>
      <c r="G2" s="128"/>
      <c r="H2" s="129"/>
    </row>
    <row r="3" spans="1:8" x14ac:dyDescent="0.15">
      <c r="A3" s="125" t="s">
        <v>505</v>
      </c>
      <c r="B3" s="130"/>
      <c r="C3" s="131"/>
      <c r="D3" s="132">
        <v>86570</v>
      </c>
      <c r="E3" s="133"/>
      <c r="F3" s="134">
        <v>94715</v>
      </c>
      <c r="G3" s="135"/>
      <c r="H3" s="136"/>
    </row>
    <row r="4" spans="1:8" x14ac:dyDescent="0.15">
      <c r="A4" s="137"/>
      <c r="B4" s="138"/>
      <c r="C4" s="139"/>
      <c r="D4" s="140">
        <v>22019</v>
      </c>
      <c r="E4" s="141"/>
      <c r="F4" s="142">
        <v>24902</v>
      </c>
      <c r="G4" s="143"/>
      <c r="H4" s="144"/>
    </row>
    <row r="5" spans="1:8" x14ac:dyDescent="0.15">
      <c r="A5" s="125" t="s">
        <v>507</v>
      </c>
      <c r="B5" s="130"/>
      <c r="C5" s="131"/>
      <c r="D5" s="132">
        <v>68411</v>
      </c>
      <c r="E5" s="133"/>
      <c r="F5" s="134">
        <v>97161</v>
      </c>
      <c r="G5" s="135"/>
      <c r="H5" s="136"/>
    </row>
    <row r="6" spans="1:8" x14ac:dyDescent="0.15">
      <c r="A6" s="137"/>
      <c r="B6" s="138"/>
      <c r="C6" s="139"/>
      <c r="D6" s="140">
        <v>16736</v>
      </c>
      <c r="E6" s="141"/>
      <c r="F6" s="142">
        <v>26543</v>
      </c>
      <c r="G6" s="143"/>
      <c r="H6" s="144"/>
    </row>
    <row r="7" spans="1:8" x14ac:dyDescent="0.15">
      <c r="A7" s="125" t="s">
        <v>508</v>
      </c>
      <c r="B7" s="130"/>
      <c r="C7" s="131"/>
      <c r="D7" s="132">
        <v>69412</v>
      </c>
      <c r="E7" s="133"/>
      <c r="F7" s="134">
        <v>101731</v>
      </c>
      <c r="G7" s="135"/>
      <c r="H7" s="136"/>
    </row>
    <row r="8" spans="1:8" x14ac:dyDescent="0.15">
      <c r="A8" s="137"/>
      <c r="B8" s="138"/>
      <c r="C8" s="139"/>
      <c r="D8" s="140">
        <v>15484</v>
      </c>
      <c r="E8" s="141"/>
      <c r="F8" s="142">
        <v>26906</v>
      </c>
      <c r="G8" s="143"/>
      <c r="H8" s="144"/>
    </row>
    <row r="9" spans="1:8" x14ac:dyDescent="0.15">
      <c r="A9" s="125" t="s">
        <v>509</v>
      </c>
      <c r="B9" s="130"/>
      <c r="C9" s="131"/>
      <c r="D9" s="132">
        <v>80331</v>
      </c>
      <c r="E9" s="133"/>
      <c r="F9" s="134">
        <v>77936</v>
      </c>
      <c r="G9" s="135"/>
      <c r="H9" s="136"/>
    </row>
    <row r="10" spans="1:8" x14ac:dyDescent="0.15">
      <c r="A10" s="137"/>
      <c r="B10" s="138"/>
      <c r="C10" s="139"/>
      <c r="D10" s="140">
        <v>16782</v>
      </c>
      <c r="E10" s="141"/>
      <c r="F10" s="142">
        <v>19401</v>
      </c>
      <c r="G10" s="143"/>
      <c r="H10" s="144"/>
    </row>
    <row r="11" spans="1:8" x14ac:dyDescent="0.15">
      <c r="A11" s="125" t="s">
        <v>510</v>
      </c>
      <c r="B11" s="130"/>
      <c r="C11" s="131"/>
      <c r="D11" s="132">
        <v>97011</v>
      </c>
      <c r="E11" s="133"/>
      <c r="F11" s="134">
        <v>82531</v>
      </c>
      <c r="G11" s="135"/>
      <c r="H11" s="136"/>
    </row>
    <row r="12" spans="1:8" x14ac:dyDescent="0.15">
      <c r="A12" s="137"/>
      <c r="B12" s="138"/>
      <c r="C12" s="145"/>
      <c r="D12" s="140">
        <v>19361</v>
      </c>
      <c r="E12" s="141"/>
      <c r="F12" s="142">
        <v>19102</v>
      </c>
      <c r="G12" s="143"/>
      <c r="H12" s="144"/>
    </row>
    <row r="13" spans="1:8" x14ac:dyDescent="0.15">
      <c r="A13" s="125"/>
      <c r="B13" s="130"/>
      <c r="C13" s="146"/>
      <c r="D13" s="147">
        <v>80347</v>
      </c>
      <c r="E13" s="148"/>
      <c r="F13" s="149">
        <v>90815</v>
      </c>
      <c r="G13" s="150"/>
      <c r="H13" s="136"/>
    </row>
    <row r="14" spans="1:8" x14ac:dyDescent="0.15">
      <c r="A14" s="137"/>
      <c r="B14" s="138"/>
      <c r="C14" s="139"/>
      <c r="D14" s="140">
        <v>18076</v>
      </c>
      <c r="E14" s="141"/>
      <c r="F14" s="142">
        <v>23371</v>
      </c>
      <c r="G14" s="143"/>
      <c r="H14" s="144"/>
    </row>
    <row r="17" spans="1:11" x14ac:dyDescent="0.15">
      <c r="A17" s="121" t="s">
        <v>50</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51</v>
      </c>
      <c r="B19" s="151">
        <f>ROUND(VALUE(SUBSTITUTE(実質収支比率等に係る経年分析!F$48,"▲","-")),2)</f>
        <v>3.71</v>
      </c>
      <c r="C19" s="151">
        <f>ROUND(VALUE(SUBSTITUTE(実質収支比率等に係る経年分析!G$48,"▲","-")),2)</f>
        <v>2.94</v>
      </c>
      <c r="D19" s="151">
        <f>ROUND(VALUE(SUBSTITUTE(実質収支比率等に係る経年分析!H$48,"▲","-")),2)</f>
        <v>3.68</v>
      </c>
      <c r="E19" s="151">
        <f>ROUND(VALUE(SUBSTITUTE(実質収支比率等に係る経年分析!I$48,"▲","-")),2)</f>
        <v>4.66</v>
      </c>
      <c r="F19" s="151">
        <f>ROUND(VALUE(SUBSTITUTE(実質収支比率等に係る経年分析!J$48,"▲","-")),2)</f>
        <v>3.49</v>
      </c>
    </row>
    <row r="20" spans="1:11" x14ac:dyDescent="0.15">
      <c r="A20" s="151" t="s">
        <v>52</v>
      </c>
      <c r="B20" s="151">
        <f>ROUND(VALUE(SUBSTITUTE(実質収支比率等に係る経年分析!F$47,"▲","-")),2)</f>
        <v>0.4</v>
      </c>
      <c r="C20" s="151">
        <f>ROUND(VALUE(SUBSTITUTE(実質収支比率等に係る経年分析!G$47,"▲","-")),2)</f>
        <v>0.39</v>
      </c>
      <c r="D20" s="151">
        <f>ROUND(VALUE(SUBSTITUTE(実質収支比率等に係る経年分析!H$47,"▲","-")),2)</f>
        <v>0.39</v>
      </c>
      <c r="E20" s="151">
        <f>ROUND(VALUE(SUBSTITUTE(実質収支比率等に係る経年分析!I$47,"▲","-")),2)</f>
        <v>0.42</v>
      </c>
      <c r="F20" s="151">
        <f>ROUND(VALUE(SUBSTITUTE(実質収支比率等に係る経年分析!J$47,"▲","-")),2)</f>
        <v>0.42</v>
      </c>
    </row>
    <row r="21" spans="1:11" x14ac:dyDescent="0.15">
      <c r="A21" s="151" t="s">
        <v>53</v>
      </c>
      <c r="B21" s="151">
        <f>IF(ISNUMBER(VALUE(SUBSTITUTE(実質収支比率等に係る経年分析!F$49,"▲","-"))),ROUND(VALUE(SUBSTITUTE(実質収支比率等に係る経年分析!F$49,"▲","-")),2),NA())</f>
        <v>0.19</v>
      </c>
      <c r="C21" s="151">
        <f>IF(ISNUMBER(VALUE(SUBSTITUTE(実質収支比率等に係る経年分析!G$49,"▲","-"))),ROUND(VALUE(SUBSTITUTE(実質収支比率等に係る経年分析!G$49,"▲","-")),2),NA())</f>
        <v>-0.66</v>
      </c>
      <c r="D21" s="151">
        <f>IF(ISNUMBER(VALUE(SUBSTITUTE(実質収支比率等に係る経年分析!H$49,"▲","-"))),ROUND(VALUE(SUBSTITUTE(実質収支比率等に係る経年分析!H$49,"▲","-")),2),NA())</f>
        <v>0.71</v>
      </c>
      <c r="E21" s="151">
        <f>IF(ISNUMBER(VALUE(SUBSTITUTE(実質収支比率等に係る経年分析!I$49,"▲","-"))),ROUND(VALUE(SUBSTITUTE(実質収支比率等に係る経年分析!I$49,"▲","-")),2),NA())</f>
        <v>0.78</v>
      </c>
      <c r="F21" s="151">
        <f>IF(ISNUMBER(VALUE(SUBSTITUTE(実質収支比率等に係る経年分析!J$49,"▲","-"))),ROUND(VALUE(SUBSTITUTE(実質収支比率等に係る経年分析!J$49,"▲","-")),2),NA())</f>
        <v>-0.59</v>
      </c>
    </row>
    <row r="24" spans="1:11" x14ac:dyDescent="0.15">
      <c r="A24" s="121" t="s">
        <v>54</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55</v>
      </c>
      <c r="C26" s="152" t="s">
        <v>56</v>
      </c>
      <c r="D26" s="152" t="s">
        <v>55</v>
      </c>
      <c r="E26" s="152" t="s">
        <v>56</v>
      </c>
      <c r="F26" s="152" t="s">
        <v>55</v>
      </c>
      <c r="G26" s="152" t="s">
        <v>56</v>
      </c>
      <c r="H26" s="152" t="s">
        <v>55</v>
      </c>
      <c r="I26" s="152" t="s">
        <v>56</v>
      </c>
      <c r="J26" s="152" t="s">
        <v>55</v>
      </c>
      <c r="K26" s="152" t="s">
        <v>56</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0.32</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0.28999999999999998</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0.28999999999999998</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0.27</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0.28000000000000003</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工業用水道事業会計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0.21</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0.23</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0.23</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0.25</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0.25</v>
      </c>
    </row>
    <row r="30" spans="1:11" x14ac:dyDescent="0.15">
      <c r="A30" s="152" t="str">
        <f>IF(連結実質赤字比率に係る赤字・黒字の構成分析!C$40="",NA(),連結実質赤字比率に係る赤字・黒字の構成分析!C$40)</f>
        <v>有料駐車場事業会計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0.22</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0.2</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0.21</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0.25</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0.26</v>
      </c>
    </row>
    <row r="31" spans="1:11" x14ac:dyDescent="0.15">
      <c r="A31" s="152" t="str">
        <f>IF(連結実質赤字比率に係る赤字・黒字の構成分析!C$39="",NA(),連結実質赤字比率に係る赤字・黒字の構成分析!C$39)</f>
        <v>病院事業会計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0.5</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0.49</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0.49</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0.43</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0.39</v>
      </c>
    </row>
    <row r="32" spans="1:11" x14ac:dyDescent="0.15">
      <c r="A32" s="152" t="str">
        <f>IF(連結実質赤字比率に係る赤字・黒字の構成分析!C$38="",NA(),連結実質赤字比率に係る赤字・黒字の構成分析!C$38)</f>
        <v>臨海工業用地造成事業特別会計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0.59</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0.53</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0.44</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0.5</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0.47</v>
      </c>
    </row>
    <row r="33" spans="1:16" x14ac:dyDescent="0.15">
      <c r="A33" s="152" t="str">
        <f>IF(連結実質赤字比率に係る赤字・黒字の構成分析!C$37="",NA(),連結実質赤字比率に係る赤字・黒字の構成分析!C$37)</f>
        <v>市町村振興資金貸付事業特別会計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0.62</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0.59</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0.59</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0.64</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0.51</v>
      </c>
    </row>
    <row r="34" spans="1:16" x14ac:dyDescent="0.15">
      <c r="A34" s="152" t="str">
        <f>IF(連結実質赤字比率に係る赤字・黒字の構成分析!C$36="",NA(),連結実質赤字比率に係る赤字・黒字の構成分析!C$36)</f>
        <v>国民健康保険事業特別会計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0.72</v>
      </c>
    </row>
    <row r="35" spans="1:16" x14ac:dyDescent="0.15">
      <c r="A35" s="152" t="str">
        <f>IF(連結実質赤字比率に係る赤字・黒字の構成分析!C$35="",NA(),連結実質赤字比率に係る赤字・黒字の構成分析!C$35)</f>
        <v>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1.25</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1.2</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1.18</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1.17</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1.17</v>
      </c>
    </row>
    <row r="36" spans="1:16" x14ac:dyDescent="0.15">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3.07</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2.3199999999999998</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3.09</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3.99</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2.94</v>
      </c>
    </row>
    <row r="39" spans="1:16" x14ac:dyDescent="0.15">
      <c r="A39" s="121" t="s">
        <v>57</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15">
      <c r="A42" s="153" t="s">
        <v>60</v>
      </c>
      <c r="B42" s="153"/>
      <c r="C42" s="153"/>
      <c r="D42" s="153">
        <f>'実質公債費比率（分子）の構造'!K$52</f>
        <v>82820</v>
      </c>
      <c r="E42" s="153"/>
      <c r="F42" s="153"/>
      <c r="G42" s="153">
        <f>'実質公債費比率（分子）の構造'!L$52</f>
        <v>84033</v>
      </c>
      <c r="H42" s="153"/>
      <c r="I42" s="153"/>
      <c r="J42" s="153">
        <f>'実質公債費比率（分子）の構造'!M$52</f>
        <v>85554</v>
      </c>
      <c r="K42" s="153"/>
      <c r="L42" s="153"/>
      <c r="M42" s="153">
        <f>'実質公債費比率（分子）の構造'!N$52</f>
        <v>83659</v>
      </c>
      <c r="N42" s="153"/>
      <c r="O42" s="153"/>
      <c r="P42" s="153">
        <f>'実質公債費比率（分子）の構造'!O$52</f>
        <v>81606</v>
      </c>
    </row>
    <row r="43" spans="1:16" x14ac:dyDescent="0.15">
      <c r="A43" s="153" t="s">
        <v>61</v>
      </c>
      <c r="B43" s="153">
        <f>'実質公債費比率（分子）の構造'!K$51</f>
        <v>4</v>
      </c>
      <c r="C43" s="153"/>
      <c r="D43" s="153"/>
      <c r="E43" s="153">
        <f>'実質公債費比率（分子）の構造'!L$51</f>
        <v>6</v>
      </c>
      <c r="F43" s="153"/>
      <c r="G43" s="153"/>
      <c r="H43" s="153">
        <f>'実質公債費比率（分子）の構造'!M$51</f>
        <v>1</v>
      </c>
      <c r="I43" s="153"/>
      <c r="J43" s="153"/>
      <c r="K43" s="153">
        <f>'実質公債費比率（分子）の構造'!N$51</f>
        <v>0</v>
      </c>
      <c r="L43" s="153"/>
      <c r="M43" s="153"/>
      <c r="N43" s="153">
        <f>'実質公債費比率（分子）の構造'!O$51</f>
        <v>1</v>
      </c>
      <c r="O43" s="153"/>
      <c r="P43" s="153"/>
    </row>
    <row r="44" spans="1:16" x14ac:dyDescent="0.15">
      <c r="A44" s="153" t="s">
        <v>62</v>
      </c>
      <c r="B44" s="153">
        <f>'実質公債費比率（分子）の構造'!K$50</f>
        <v>2061</v>
      </c>
      <c r="C44" s="153"/>
      <c r="D44" s="153"/>
      <c r="E44" s="153">
        <f>'実質公債費比率（分子）の構造'!L$50</f>
        <v>1546</v>
      </c>
      <c r="F44" s="153"/>
      <c r="G44" s="153"/>
      <c r="H44" s="153">
        <f>'実質公債費比率（分子）の構造'!M$50</f>
        <v>1398</v>
      </c>
      <c r="I44" s="153"/>
      <c r="J44" s="153"/>
      <c r="K44" s="153">
        <f>'実質公債費比率（分子）の構造'!N$50</f>
        <v>1341</v>
      </c>
      <c r="L44" s="153"/>
      <c r="M44" s="153"/>
      <c r="N44" s="153">
        <f>'実質公債費比率（分子）の構造'!O$50</f>
        <v>1308</v>
      </c>
      <c r="O44" s="153"/>
      <c r="P44" s="153"/>
    </row>
    <row r="45" spans="1:16" x14ac:dyDescent="0.15">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15">
      <c r="A46" s="153" t="s">
        <v>64</v>
      </c>
      <c r="B46" s="153">
        <f>'実質公債費比率（分子）の構造'!K$48</f>
        <v>1925</v>
      </c>
      <c r="C46" s="153"/>
      <c r="D46" s="153"/>
      <c r="E46" s="153">
        <f>'実質公債費比率（分子）の構造'!L$48</f>
        <v>1634</v>
      </c>
      <c r="F46" s="153"/>
      <c r="G46" s="153"/>
      <c r="H46" s="153">
        <f>'実質公債費比率（分子）の構造'!M$48</f>
        <v>1741</v>
      </c>
      <c r="I46" s="153"/>
      <c r="J46" s="153"/>
      <c r="K46" s="153">
        <f>'実質公債費比率（分子）の構造'!N$48</f>
        <v>2011</v>
      </c>
      <c r="L46" s="153"/>
      <c r="M46" s="153"/>
      <c r="N46" s="153">
        <f>'実質公債費比率（分子）の構造'!O$48</f>
        <v>1567</v>
      </c>
      <c r="O46" s="153"/>
      <c r="P46" s="153"/>
    </row>
    <row r="47" spans="1:16" x14ac:dyDescent="0.15">
      <c r="A47" s="153" t="s">
        <v>65</v>
      </c>
      <c r="B47" s="153">
        <f>'実質公債費比率（分子）の構造'!K$47</f>
        <v>20218</v>
      </c>
      <c r="C47" s="153"/>
      <c r="D47" s="153"/>
      <c r="E47" s="153">
        <f>'実質公債費比率（分子）の構造'!L$47</f>
        <v>22135</v>
      </c>
      <c r="F47" s="153"/>
      <c r="G47" s="153"/>
      <c r="H47" s="153">
        <f>'実質公債費比率（分子）の構造'!M$47</f>
        <v>23290</v>
      </c>
      <c r="I47" s="153"/>
      <c r="J47" s="153"/>
      <c r="K47" s="153">
        <f>'実質公債費比率（分子）の構造'!N$47</f>
        <v>22019</v>
      </c>
      <c r="L47" s="153"/>
      <c r="M47" s="153"/>
      <c r="N47" s="153">
        <f>'実質公債費比率（分子）の構造'!O$47</f>
        <v>21387</v>
      </c>
      <c r="O47" s="153"/>
      <c r="P47" s="153"/>
    </row>
    <row r="48" spans="1:16" x14ac:dyDescent="0.15">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15">
      <c r="A49" s="153" t="s">
        <v>67</v>
      </c>
      <c r="B49" s="153">
        <f>'実質公債費比率（分子）の構造'!K$45</f>
        <v>103256</v>
      </c>
      <c r="C49" s="153"/>
      <c r="D49" s="153"/>
      <c r="E49" s="153">
        <f>'実質公債費比率（分子）の構造'!L$45</f>
        <v>101594</v>
      </c>
      <c r="F49" s="153"/>
      <c r="G49" s="153"/>
      <c r="H49" s="153">
        <f>'実質公債費比率（分子）の構造'!M$45</f>
        <v>96916</v>
      </c>
      <c r="I49" s="153"/>
      <c r="J49" s="153"/>
      <c r="K49" s="153">
        <f>'実質公債費比率（分子）の構造'!N$45</f>
        <v>91360</v>
      </c>
      <c r="L49" s="153"/>
      <c r="M49" s="153"/>
      <c r="N49" s="153">
        <f>'実質公債費比率（分子）の構造'!O$45</f>
        <v>86354</v>
      </c>
      <c r="O49" s="153"/>
      <c r="P49" s="153"/>
    </row>
    <row r="50" spans="1:16" x14ac:dyDescent="0.15">
      <c r="A50" s="153" t="s">
        <v>68</v>
      </c>
      <c r="B50" s="153" t="e">
        <f>NA()</f>
        <v>#N/A</v>
      </c>
      <c r="C50" s="153">
        <f>IF(ISNUMBER('実質公債費比率（分子）の構造'!K$53),'実質公債費比率（分子）の構造'!K$53,NA())</f>
        <v>44644</v>
      </c>
      <c r="D50" s="153" t="e">
        <f>NA()</f>
        <v>#N/A</v>
      </c>
      <c r="E50" s="153" t="e">
        <f>NA()</f>
        <v>#N/A</v>
      </c>
      <c r="F50" s="153">
        <f>IF(ISNUMBER('実質公債費比率（分子）の構造'!L$53),'実質公債費比率（分子）の構造'!L$53,NA())</f>
        <v>42882</v>
      </c>
      <c r="G50" s="153" t="e">
        <f>NA()</f>
        <v>#N/A</v>
      </c>
      <c r="H50" s="153" t="e">
        <f>NA()</f>
        <v>#N/A</v>
      </c>
      <c r="I50" s="153">
        <f>IF(ISNUMBER('実質公債費比率（分子）の構造'!M$53),'実質公債費比率（分子）の構造'!M$53,NA())</f>
        <v>37792</v>
      </c>
      <c r="J50" s="153" t="e">
        <f>NA()</f>
        <v>#N/A</v>
      </c>
      <c r="K50" s="153" t="e">
        <f>NA()</f>
        <v>#N/A</v>
      </c>
      <c r="L50" s="153">
        <f>IF(ISNUMBER('実質公債費比率（分子）の構造'!N$53),'実質公債費比率（分子）の構造'!N$53,NA())</f>
        <v>33072</v>
      </c>
      <c r="M50" s="153" t="e">
        <f>NA()</f>
        <v>#N/A</v>
      </c>
      <c r="N50" s="153" t="e">
        <f>NA()</f>
        <v>#N/A</v>
      </c>
      <c r="O50" s="153">
        <f>IF(ISNUMBER('実質公債費比率（分子）の構造'!O$53),'実質公債費比率（分子）の構造'!O$53,NA())</f>
        <v>29011</v>
      </c>
      <c r="P50" s="153" t="e">
        <f>NA()</f>
        <v>#N/A</v>
      </c>
    </row>
    <row r="53" spans="1:16" x14ac:dyDescent="0.15">
      <c r="A53" s="121" t="s">
        <v>69</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15">
      <c r="A56" s="152" t="s">
        <v>40</v>
      </c>
      <c r="B56" s="152"/>
      <c r="C56" s="152"/>
      <c r="D56" s="152">
        <f>'将来負担比率（分子）の構造'!I$52</f>
        <v>863621</v>
      </c>
      <c r="E56" s="152"/>
      <c r="F56" s="152"/>
      <c r="G56" s="152">
        <f>'将来負担比率（分子）の構造'!J$52</f>
        <v>860130</v>
      </c>
      <c r="H56" s="152"/>
      <c r="I56" s="152"/>
      <c r="J56" s="152">
        <f>'将来負担比率（分子）の構造'!K$52</f>
        <v>871381</v>
      </c>
      <c r="K56" s="152"/>
      <c r="L56" s="152"/>
      <c r="M56" s="152">
        <f>'将来負担比率（分子）の構造'!L$52</f>
        <v>889172</v>
      </c>
      <c r="N56" s="152"/>
      <c r="O56" s="152"/>
      <c r="P56" s="152">
        <f>'将来負担比率（分子）の構造'!M$52</f>
        <v>911586</v>
      </c>
    </row>
    <row r="57" spans="1:16" x14ac:dyDescent="0.15">
      <c r="A57" s="152" t="s">
        <v>39</v>
      </c>
      <c r="B57" s="152"/>
      <c r="C57" s="152"/>
      <c r="D57" s="152">
        <f>'将来負担比率（分子）の構造'!I$51</f>
        <v>69067</v>
      </c>
      <c r="E57" s="152"/>
      <c r="F57" s="152"/>
      <c r="G57" s="152">
        <f>'将来負担比率（分子）の構造'!J$51</f>
        <v>59938</v>
      </c>
      <c r="H57" s="152"/>
      <c r="I57" s="152"/>
      <c r="J57" s="152">
        <f>'将来負担比率（分子）の構造'!K$51</f>
        <v>72872</v>
      </c>
      <c r="K57" s="152"/>
      <c r="L57" s="152"/>
      <c r="M57" s="152">
        <f>'将来負担比率（分子）の構造'!L$51</f>
        <v>73820</v>
      </c>
      <c r="N57" s="152"/>
      <c r="O57" s="152"/>
      <c r="P57" s="152">
        <f>'将来負担比率（分子）の構造'!M$51</f>
        <v>66383</v>
      </c>
    </row>
    <row r="58" spans="1:16" x14ac:dyDescent="0.15">
      <c r="A58" s="152" t="s">
        <v>38</v>
      </c>
      <c r="B58" s="152"/>
      <c r="C58" s="152"/>
      <c r="D58" s="152">
        <f>'将来負担比率（分子）の構造'!I$50</f>
        <v>138390</v>
      </c>
      <c r="E58" s="152"/>
      <c r="F58" s="152"/>
      <c r="G58" s="152">
        <f>'将来負担比率（分子）の構造'!J$50</f>
        <v>153081</v>
      </c>
      <c r="H58" s="152"/>
      <c r="I58" s="152"/>
      <c r="J58" s="152">
        <f>'将来負担比率（分子）の構造'!K$50</f>
        <v>207909</v>
      </c>
      <c r="K58" s="152"/>
      <c r="L58" s="152"/>
      <c r="M58" s="152">
        <f>'将来負担比率（分子）の構造'!L$50</f>
        <v>191608</v>
      </c>
      <c r="N58" s="152"/>
      <c r="O58" s="152"/>
      <c r="P58" s="152">
        <f>'将来負担比率（分子）の構造'!M$50</f>
        <v>177736</v>
      </c>
    </row>
    <row r="59" spans="1:16" x14ac:dyDescent="0.15">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33</v>
      </c>
      <c r="B61" s="152">
        <f>'将来負担比率（分子）の構造'!I$46</f>
        <v>6757</v>
      </c>
      <c r="C61" s="152"/>
      <c r="D61" s="152"/>
      <c r="E61" s="152">
        <f>'将来負担比率（分子）の構造'!J$46</f>
        <v>6672</v>
      </c>
      <c r="F61" s="152"/>
      <c r="G61" s="152"/>
      <c r="H61" s="152">
        <f>'将来負担比率（分子）の構造'!K$46</f>
        <v>6331</v>
      </c>
      <c r="I61" s="152"/>
      <c r="J61" s="152"/>
      <c r="K61" s="152">
        <f>'将来負担比率（分子）の構造'!L$46</f>
        <v>6057</v>
      </c>
      <c r="L61" s="152"/>
      <c r="M61" s="152"/>
      <c r="N61" s="152">
        <f>'将来負担比率（分子）の構造'!M$46</f>
        <v>5881</v>
      </c>
      <c r="O61" s="152"/>
      <c r="P61" s="152"/>
    </row>
    <row r="62" spans="1:16" x14ac:dyDescent="0.15">
      <c r="A62" s="152" t="s">
        <v>32</v>
      </c>
      <c r="B62" s="152">
        <f>'将来負担比率（分子）の構造'!I$45</f>
        <v>186836</v>
      </c>
      <c r="C62" s="152"/>
      <c r="D62" s="152"/>
      <c r="E62" s="152">
        <f>'将来負担比率（分子）の構造'!J$45</f>
        <v>184033</v>
      </c>
      <c r="F62" s="152"/>
      <c r="G62" s="152"/>
      <c r="H62" s="152">
        <f>'将来負担比率（分子）の構造'!K$45</f>
        <v>175125</v>
      </c>
      <c r="I62" s="152"/>
      <c r="J62" s="152"/>
      <c r="K62" s="152">
        <f>'将来負担比率（分子）の構造'!L$45</f>
        <v>143159</v>
      </c>
      <c r="L62" s="152"/>
      <c r="M62" s="152"/>
      <c r="N62" s="152">
        <f>'将来負担比率（分子）の構造'!M$45</f>
        <v>144134</v>
      </c>
      <c r="O62" s="152"/>
      <c r="P62" s="152"/>
    </row>
    <row r="63" spans="1:16" x14ac:dyDescent="0.15">
      <c r="A63" s="152" t="s">
        <v>31</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15">
      <c r="A64" s="152" t="s">
        <v>30</v>
      </c>
      <c r="B64" s="152">
        <f>'将来負担比率（分子）の構造'!I$43</f>
        <v>21311</v>
      </c>
      <c r="C64" s="152"/>
      <c r="D64" s="152"/>
      <c r="E64" s="152">
        <f>'将来負担比率（分子）の構造'!J$43</f>
        <v>19167</v>
      </c>
      <c r="F64" s="152"/>
      <c r="G64" s="152"/>
      <c r="H64" s="152">
        <f>'将来負担比率（分子）の構造'!K$43</f>
        <v>17439</v>
      </c>
      <c r="I64" s="152"/>
      <c r="J64" s="152"/>
      <c r="K64" s="152">
        <f>'将来負担比率（分子）の構造'!L$43</f>
        <v>16142</v>
      </c>
      <c r="L64" s="152"/>
      <c r="M64" s="152"/>
      <c r="N64" s="152">
        <f>'将来負担比率（分子）の構造'!M$43</f>
        <v>15193</v>
      </c>
      <c r="O64" s="152"/>
      <c r="P64" s="152"/>
    </row>
    <row r="65" spans="1:16" x14ac:dyDescent="0.15">
      <c r="A65" s="152" t="s">
        <v>29</v>
      </c>
      <c r="B65" s="152">
        <f>'将来負担比率（分子）の構造'!I$42</f>
        <v>7054</v>
      </c>
      <c r="C65" s="152"/>
      <c r="D65" s="152"/>
      <c r="E65" s="152">
        <f>'将来負担比率（分子）の構造'!J$42</f>
        <v>5650</v>
      </c>
      <c r="F65" s="152"/>
      <c r="G65" s="152"/>
      <c r="H65" s="152">
        <f>'将来負担比率（分子）の構造'!K$42</f>
        <v>4419</v>
      </c>
      <c r="I65" s="152"/>
      <c r="J65" s="152"/>
      <c r="K65" s="152">
        <f>'将来負担比率（分子）の構造'!L$42</f>
        <v>3260</v>
      </c>
      <c r="L65" s="152"/>
      <c r="M65" s="152"/>
      <c r="N65" s="152">
        <f>'将来負担比率（分子）の構造'!M$42</f>
        <v>2161</v>
      </c>
      <c r="O65" s="152"/>
      <c r="P65" s="152"/>
    </row>
    <row r="66" spans="1:16" x14ac:dyDescent="0.15">
      <c r="A66" s="152" t="s">
        <v>28</v>
      </c>
      <c r="B66" s="152">
        <f>'将来負担比率（分子）の構造'!I$41</f>
        <v>1551112</v>
      </c>
      <c r="C66" s="152"/>
      <c r="D66" s="152"/>
      <c r="E66" s="152">
        <f>'将来負担比率（分子）の構造'!J$41</f>
        <v>1560739</v>
      </c>
      <c r="F66" s="152"/>
      <c r="G66" s="152"/>
      <c r="H66" s="152">
        <f>'将来負担比率（分子）の構造'!K$41</f>
        <v>1593518</v>
      </c>
      <c r="I66" s="152"/>
      <c r="J66" s="152"/>
      <c r="K66" s="152">
        <f>'将来負担比率（分子）の構造'!L$41</f>
        <v>1623229</v>
      </c>
      <c r="L66" s="152"/>
      <c r="M66" s="152"/>
      <c r="N66" s="152">
        <f>'将来負担比率（分子）の構造'!M$41</f>
        <v>1659835</v>
      </c>
      <c r="O66" s="152"/>
      <c r="P66" s="152"/>
    </row>
    <row r="67" spans="1:16" x14ac:dyDescent="0.15">
      <c r="A67" s="152" t="s">
        <v>72</v>
      </c>
      <c r="B67" s="152" t="e">
        <f>NA()</f>
        <v>#N/A</v>
      </c>
      <c r="C67" s="152">
        <f>IF(ISNUMBER('将来負担比率（分子）の構造'!I$53), IF('将来負担比率（分子）の構造'!I$53 &lt; 0, 0, '将来負担比率（分子）の構造'!I$53), NA())</f>
        <v>701993</v>
      </c>
      <c r="D67" s="152" t="e">
        <f>NA()</f>
        <v>#N/A</v>
      </c>
      <c r="E67" s="152" t="e">
        <f>NA()</f>
        <v>#N/A</v>
      </c>
      <c r="F67" s="152">
        <f>IF(ISNUMBER('将来負担比率（分子）の構造'!J$53), IF('将来負担比率（分子）の構造'!J$53 &lt; 0, 0, '将来負担比率（分子）の構造'!J$53), NA())</f>
        <v>703112</v>
      </c>
      <c r="G67" s="152" t="e">
        <f>NA()</f>
        <v>#N/A</v>
      </c>
      <c r="H67" s="152" t="e">
        <f>NA()</f>
        <v>#N/A</v>
      </c>
      <c r="I67" s="152">
        <f>IF(ISNUMBER('将来負担比率（分子）の構造'!K$53), IF('将来負担比率（分子）の構造'!K$53 &lt; 0, 0, '将来負担比率（分子）の構造'!K$53), NA())</f>
        <v>644672</v>
      </c>
      <c r="J67" s="152" t="e">
        <f>NA()</f>
        <v>#N/A</v>
      </c>
      <c r="K67" s="152" t="e">
        <f>NA()</f>
        <v>#N/A</v>
      </c>
      <c r="L67" s="152">
        <f>IF(ISNUMBER('将来負担比率（分子）の構造'!L$53), IF('将来負担比率（分子）の構造'!L$53 &lt; 0, 0, '将来負担比率（分子）の構造'!L$53), NA())</f>
        <v>637247</v>
      </c>
      <c r="M67" s="152" t="e">
        <f>NA()</f>
        <v>#N/A</v>
      </c>
      <c r="N67" s="152" t="e">
        <f>NA()</f>
        <v>#N/A</v>
      </c>
      <c r="O67" s="152">
        <f>IF(ISNUMBER('将来負担比率（分子）の構造'!M$53), IF('将来負担比率（分子）の構造'!M$53 &lt; 0, 0, '将来負担比率（分子）の構造'!M$53), NA())</f>
        <v>671499</v>
      </c>
      <c r="P67" s="152" t="e">
        <f>NA()</f>
        <v>#N/A</v>
      </c>
    </row>
    <row r="70" spans="1:16" x14ac:dyDescent="0.15">
      <c r="A70" s="154" t="s">
        <v>73</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74</v>
      </c>
      <c r="B72" s="156">
        <f>基金残高に係る経年分析!F55</f>
        <v>1743</v>
      </c>
      <c r="C72" s="156">
        <f>基金残高に係る経年分析!G55</f>
        <v>1749</v>
      </c>
      <c r="D72" s="156">
        <f>基金残高に係る経年分析!H55</f>
        <v>1755</v>
      </c>
    </row>
    <row r="73" spans="1:16" x14ac:dyDescent="0.15">
      <c r="A73" s="155" t="s">
        <v>75</v>
      </c>
      <c r="B73" s="156">
        <f>基金残高に係る経年分析!F56</f>
        <v>36927</v>
      </c>
      <c r="C73" s="156">
        <f>基金残高に係る経年分析!G56</f>
        <v>36782</v>
      </c>
      <c r="D73" s="156">
        <f>基金残高に係る経年分析!H56</f>
        <v>38342</v>
      </c>
    </row>
    <row r="74" spans="1:16" x14ac:dyDescent="0.15">
      <c r="A74" s="155" t="s">
        <v>76</v>
      </c>
      <c r="B74" s="156">
        <f>基金残高に係る経年分析!F57</f>
        <v>97545</v>
      </c>
      <c r="C74" s="156">
        <f>基金残高に係る経年分析!G57</f>
        <v>70777</v>
      </c>
      <c r="D74" s="156">
        <f>基金残高に係る経年分析!H57</f>
        <v>60748</v>
      </c>
    </row>
  </sheetData>
  <sheetProtection algorithmName="SHA-512" hashValue="iWczIQuw73t2+HBa/MjLI0jS7lBuUyXlFaePSPjnqDP+1cbkbr/8+fcuJpqCxtOhiPmvMTfdaVlUVyGCgasNfg==" saltValue="maC9EbJ1qIE4AA2bwkcY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15"/>
  <cols>
    <col min="1" max="138" width="1.57031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184</v>
      </c>
      <c r="DD1" s="698"/>
      <c r="DE1" s="698"/>
      <c r="DF1" s="698"/>
      <c r="DG1" s="698"/>
      <c r="DH1" s="698"/>
      <c r="DI1" s="699"/>
      <c r="DK1" s="697" t="s">
        <v>185</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15">
      <c r="B2" s="209" t="s">
        <v>186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667" t="s">
        <v>187</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188</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189</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15">
      <c r="B4" s="667" t="s">
        <v>1</v>
      </c>
      <c r="C4" s="668"/>
      <c r="D4" s="668"/>
      <c r="E4" s="668"/>
      <c r="F4" s="668"/>
      <c r="G4" s="668"/>
      <c r="H4" s="668"/>
      <c r="I4" s="668"/>
      <c r="J4" s="668"/>
      <c r="K4" s="668"/>
      <c r="L4" s="668"/>
      <c r="M4" s="668"/>
      <c r="N4" s="668"/>
      <c r="O4" s="668"/>
      <c r="P4" s="668"/>
      <c r="Q4" s="669"/>
      <c r="R4" s="667" t="s">
        <v>190</v>
      </c>
      <c r="S4" s="668"/>
      <c r="T4" s="668"/>
      <c r="U4" s="668"/>
      <c r="V4" s="668"/>
      <c r="W4" s="668"/>
      <c r="X4" s="668"/>
      <c r="Y4" s="669"/>
      <c r="Z4" s="667" t="s">
        <v>191</v>
      </c>
      <c r="AA4" s="668"/>
      <c r="AB4" s="668"/>
      <c r="AC4" s="669"/>
      <c r="AD4" s="667" t="s">
        <v>192</v>
      </c>
      <c r="AE4" s="668"/>
      <c r="AF4" s="668"/>
      <c r="AG4" s="668"/>
      <c r="AH4" s="668"/>
      <c r="AI4" s="668"/>
      <c r="AJ4" s="668"/>
      <c r="AK4" s="669"/>
      <c r="AL4" s="667" t="s">
        <v>191</v>
      </c>
      <c r="AM4" s="668"/>
      <c r="AN4" s="668"/>
      <c r="AO4" s="669"/>
      <c r="AP4" s="700" t="s">
        <v>193</v>
      </c>
      <c r="AQ4" s="700"/>
      <c r="AR4" s="700"/>
      <c r="AS4" s="700"/>
      <c r="AT4" s="700"/>
      <c r="AU4" s="700"/>
      <c r="AV4" s="700"/>
      <c r="AW4" s="700"/>
      <c r="AX4" s="700"/>
      <c r="AY4" s="700"/>
      <c r="AZ4" s="700"/>
      <c r="BA4" s="700"/>
      <c r="BB4" s="700"/>
      <c r="BC4" s="700"/>
      <c r="BD4" s="700" t="s">
        <v>194</v>
      </c>
      <c r="BE4" s="700"/>
      <c r="BF4" s="700"/>
      <c r="BG4" s="700"/>
      <c r="BH4" s="700"/>
      <c r="BI4" s="700"/>
      <c r="BJ4" s="700"/>
      <c r="BK4" s="700"/>
      <c r="BL4" s="700" t="s">
        <v>191</v>
      </c>
      <c r="BM4" s="700"/>
      <c r="BN4" s="700"/>
      <c r="BO4" s="700"/>
      <c r="BP4" s="700" t="s">
        <v>195</v>
      </c>
      <c r="BQ4" s="700"/>
      <c r="BR4" s="700"/>
      <c r="BS4" s="700"/>
      <c r="BT4" s="700"/>
      <c r="BU4" s="700"/>
      <c r="BV4" s="700"/>
      <c r="BW4" s="700"/>
      <c r="BY4" s="667" t="s">
        <v>196</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15">
      <c r="B5" s="664" t="s">
        <v>197</v>
      </c>
      <c r="C5" s="665"/>
      <c r="D5" s="665"/>
      <c r="E5" s="665"/>
      <c r="F5" s="665"/>
      <c r="G5" s="665"/>
      <c r="H5" s="665"/>
      <c r="I5" s="665"/>
      <c r="J5" s="665"/>
      <c r="K5" s="665"/>
      <c r="L5" s="665"/>
      <c r="M5" s="665"/>
      <c r="N5" s="665"/>
      <c r="O5" s="665"/>
      <c r="P5" s="665"/>
      <c r="Q5" s="666"/>
      <c r="R5" s="676">
        <v>200802213</v>
      </c>
      <c r="S5" s="677"/>
      <c r="T5" s="677"/>
      <c r="U5" s="677"/>
      <c r="V5" s="677"/>
      <c r="W5" s="677"/>
      <c r="X5" s="677"/>
      <c r="Y5" s="678"/>
      <c r="Z5" s="695">
        <v>21.8</v>
      </c>
      <c r="AA5" s="695"/>
      <c r="AB5" s="695"/>
      <c r="AC5" s="695"/>
      <c r="AD5" s="696">
        <v>156932922</v>
      </c>
      <c r="AE5" s="696"/>
      <c r="AF5" s="696"/>
      <c r="AG5" s="696"/>
      <c r="AH5" s="696"/>
      <c r="AI5" s="696"/>
      <c r="AJ5" s="696"/>
      <c r="AK5" s="696"/>
      <c r="AL5" s="679">
        <v>40.5</v>
      </c>
      <c r="AM5" s="680"/>
      <c r="AN5" s="680"/>
      <c r="AO5" s="683"/>
      <c r="AP5" s="664" t="s">
        <v>198</v>
      </c>
      <c r="AQ5" s="665"/>
      <c r="AR5" s="665"/>
      <c r="AS5" s="665"/>
      <c r="AT5" s="665"/>
      <c r="AU5" s="665"/>
      <c r="AV5" s="665"/>
      <c r="AW5" s="665"/>
      <c r="AX5" s="665"/>
      <c r="AY5" s="665"/>
      <c r="AZ5" s="665"/>
      <c r="BA5" s="665"/>
      <c r="BB5" s="665"/>
      <c r="BC5" s="666"/>
      <c r="BD5" s="595">
        <v>200664467</v>
      </c>
      <c r="BE5" s="596"/>
      <c r="BF5" s="596"/>
      <c r="BG5" s="596"/>
      <c r="BH5" s="596"/>
      <c r="BI5" s="596"/>
      <c r="BJ5" s="596"/>
      <c r="BK5" s="597"/>
      <c r="BL5" s="684">
        <v>99.9</v>
      </c>
      <c r="BM5" s="684"/>
      <c r="BN5" s="684"/>
      <c r="BO5" s="684"/>
      <c r="BP5" s="685">
        <v>1465710</v>
      </c>
      <c r="BQ5" s="685"/>
      <c r="BR5" s="685"/>
      <c r="BS5" s="685"/>
      <c r="BT5" s="685"/>
      <c r="BU5" s="685"/>
      <c r="BV5" s="685"/>
      <c r="BW5" s="688"/>
      <c r="BY5" s="667" t="s">
        <v>193</v>
      </c>
      <c r="BZ5" s="668"/>
      <c r="CA5" s="668"/>
      <c r="CB5" s="668"/>
      <c r="CC5" s="668"/>
      <c r="CD5" s="668"/>
      <c r="CE5" s="668"/>
      <c r="CF5" s="668"/>
      <c r="CG5" s="668"/>
      <c r="CH5" s="668"/>
      <c r="CI5" s="668"/>
      <c r="CJ5" s="668"/>
      <c r="CK5" s="668"/>
      <c r="CL5" s="669"/>
      <c r="CM5" s="667" t="s">
        <v>199</v>
      </c>
      <c r="CN5" s="668"/>
      <c r="CO5" s="668"/>
      <c r="CP5" s="668"/>
      <c r="CQ5" s="668"/>
      <c r="CR5" s="668"/>
      <c r="CS5" s="668"/>
      <c r="CT5" s="669"/>
      <c r="CU5" s="667" t="s">
        <v>191</v>
      </c>
      <c r="CV5" s="668"/>
      <c r="CW5" s="668"/>
      <c r="CX5" s="669"/>
      <c r="CY5" s="667" t="s">
        <v>200</v>
      </c>
      <c r="CZ5" s="668"/>
      <c r="DA5" s="668"/>
      <c r="DB5" s="668"/>
      <c r="DC5" s="668"/>
      <c r="DD5" s="668"/>
      <c r="DE5" s="668"/>
      <c r="DF5" s="668"/>
      <c r="DG5" s="668"/>
      <c r="DH5" s="668"/>
      <c r="DI5" s="668"/>
      <c r="DJ5" s="668"/>
      <c r="DK5" s="669"/>
      <c r="DL5" s="667" t="s">
        <v>201</v>
      </c>
      <c r="DM5" s="668"/>
      <c r="DN5" s="668"/>
      <c r="DO5" s="668"/>
      <c r="DP5" s="668"/>
      <c r="DQ5" s="668"/>
      <c r="DR5" s="668"/>
      <c r="DS5" s="668"/>
      <c r="DT5" s="668"/>
      <c r="DU5" s="668"/>
      <c r="DV5" s="668"/>
      <c r="DW5" s="668"/>
      <c r="DX5" s="669"/>
    </row>
    <row r="6" spans="2:138" ht="11.25" customHeight="1" x14ac:dyDescent="0.15">
      <c r="B6" s="592" t="s">
        <v>202</v>
      </c>
      <c r="C6" s="593"/>
      <c r="D6" s="593"/>
      <c r="E6" s="593"/>
      <c r="F6" s="593"/>
      <c r="G6" s="593"/>
      <c r="H6" s="593"/>
      <c r="I6" s="593"/>
      <c r="J6" s="593"/>
      <c r="K6" s="593"/>
      <c r="L6" s="593"/>
      <c r="M6" s="593"/>
      <c r="N6" s="593"/>
      <c r="O6" s="593"/>
      <c r="P6" s="593"/>
      <c r="Q6" s="594"/>
      <c r="R6" s="595">
        <v>30720832</v>
      </c>
      <c r="S6" s="596"/>
      <c r="T6" s="596"/>
      <c r="U6" s="596"/>
      <c r="V6" s="596"/>
      <c r="W6" s="596"/>
      <c r="X6" s="596"/>
      <c r="Y6" s="597"/>
      <c r="Z6" s="684">
        <v>3.3</v>
      </c>
      <c r="AA6" s="684"/>
      <c r="AB6" s="684"/>
      <c r="AC6" s="684"/>
      <c r="AD6" s="685">
        <v>30720832</v>
      </c>
      <c r="AE6" s="685"/>
      <c r="AF6" s="685"/>
      <c r="AG6" s="685"/>
      <c r="AH6" s="685"/>
      <c r="AI6" s="685"/>
      <c r="AJ6" s="685"/>
      <c r="AK6" s="685"/>
      <c r="AL6" s="598">
        <v>7.9</v>
      </c>
      <c r="AM6" s="686"/>
      <c r="AN6" s="686"/>
      <c r="AO6" s="687"/>
      <c r="AP6" s="592" t="s">
        <v>203</v>
      </c>
      <c r="AQ6" s="593"/>
      <c r="AR6" s="593"/>
      <c r="AS6" s="593"/>
      <c r="AT6" s="593"/>
      <c r="AU6" s="593"/>
      <c r="AV6" s="593"/>
      <c r="AW6" s="593"/>
      <c r="AX6" s="593"/>
      <c r="AY6" s="593"/>
      <c r="AZ6" s="593"/>
      <c r="BA6" s="593"/>
      <c r="BB6" s="593"/>
      <c r="BC6" s="594"/>
      <c r="BD6" s="595">
        <v>200664467</v>
      </c>
      <c r="BE6" s="596"/>
      <c r="BF6" s="596"/>
      <c r="BG6" s="596"/>
      <c r="BH6" s="596"/>
      <c r="BI6" s="596"/>
      <c r="BJ6" s="596"/>
      <c r="BK6" s="597"/>
      <c r="BL6" s="684">
        <v>99.9</v>
      </c>
      <c r="BM6" s="684"/>
      <c r="BN6" s="684"/>
      <c r="BO6" s="684"/>
      <c r="BP6" s="685">
        <v>1465710</v>
      </c>
      <c r="BQ6" s="685"/>
      <c r="BR6" s="685"/>
      <c r="BS6" s="685"/>
      <c r="BT6" s="685"/>
      <c r="BU6" s="685"/>
      <c r="BV6" s="685"/>
      <c r="BW6" s="688"/>
      <c r="BY6" s="664" t="s">
        <v>204</v>
      </c>
      <c r="BZ6" s="665"/>
      <c r="CA6" s="665"/>
      <c r="CB6" s="665"/>
      <c r="CC6" s="665"/>
      <c r="CD6" s="665"/>
      <c r="CE6" s="665"/>
      <c r="CF6" s="665"/>
      <c r="CG6" s="665"/>
      <c r="CH6" s="665"/>
      <c r="CI6" s="665"/>
      <c r="CJ6" s="665"/>
      <c r="CK6" s="665"/>
      <c r="CL6" s="666"/>
      <c r="CM6" s="595">
        <v>1570767</v>
      </c>
      <c r="CN6" s="596"/>
      <c r="CO6" s="596"/>
      <c r="CP6" s="596"/>
      <c r="CQ6" s="596"/>
      <c r="CR6" s="596"/>
      <c r="CS6" s="596"/>
      <c r="CT6" s="597"/>
      <c r="CU6" s="684">
        <v>0.2</v>
      </c>
      <c r="CV6" s="684"/>
      <c r="CW6" s="684"/>
      <c r="CX6" s="684"/>
      <c r="CY6" s="601">
        <v>279120</v>
      </c>
      <c r="CZ6" s="596"/>
      <c r="DA6" s="596"/>
      <c r="DB6" s="596"/>
      <c r="DC6" s="596"/>
      <c r="DD6" s="596"/>
      <c r="DE6" s="596"/>
      <c r="DF6" s="596"/>
      <c r="DG6" s="596"/>
      <c r="DH6" s="596"/>
      <c r="DI6" s="596"/>
      <c r="DJ6" s="596"/>
      <c r="DK6" s="597"/>
      <c r="DL6" s="601">
        <v>1319296</v>
      </c>
      <c r="DM6" s="596"/>
      <c r="DN6" s="596"/>
      <c r="DO6" s="596"/>
      <c r="DP6" s="596"/>
      <c r="DQ6" s="596"/>
      <c r="DR6" s="596"/>
      <c r="DS6" s="596"/>
      <c r="DT6" s="596"/>
      <c r="DU6" s="596"/>
      <c r="DV6" s="596"/>
      <c r="DW6" s="596"/>
      <c r="DX6" s="690"/>
    </row>
    <row r="7" spans="2:138" ht="11.25" customHeight="1" x14ac:dyDescent="0.15">
      <c r="B7" s="592" t="s">
        <v>205</v>
      </c>
      <c r="C7" s="593"/>
      <c r="D7" s="593"/>
      <c r="E7" s="593"/>
      <c r="F7" s="593"/>
      <c r="G7" s="593"/>
      <c r="H7" s="593"/>
      <c r="I7" s="593"/>
      <c r="J7" s="593"/>
      <c r="K7" s="593"/>
      <c r="L7" s="593"/>
      <c r="M7" s="593"/>
      <c r="N7" s="593"/>
      <c r="O7" s="593"/>
      <c r="P7" s="593"/>
      <c r="Q7" s="594"/>
      <c r="R7" s="595">
        <v>2719196</v>
      </c>
      <c r="S7" s="596"/>
      <c r="T7" s="596"/>
      <c r="U7" s="596"/>
      <c r="V7" s="596"/>
      <c r="W7" s="596"/>
      <c r="X7" s="596"/>
      <c r="Y7" s="597"/>
      <c r="Z7" s="684">
        <v>0.3</v>
      </c>
      <c r="AA7" s="684"/>
      <c r="AB7" s="684"/>
      <c r="AC7" s="684"/>
      <c r="AD7" s="685">
        <v>2719196</v>
      </c>
      <c r="AE7" s="685"/>
      <c r="AF7" s="685"/>
      <c r="AG7" s="685"/>
      <c r="AH7" s="685"/>
      <c r="AI7" s="685"/>
      <c r="AJ7" s="685"/>
      <c r="AK7" s="685"/>
      <c r="AL7" s="598">
        <v>0.7</v>
      </c>
      <c r="AM7" s="686"/>
      <c r="AN7" s="686"/>
      <c r="AO7" s="687"/>
      <c r="AP7" s="592" t="s">
        <v>206</v>
      </c>
      <c r="AQ7" s="593"/>
      <c r="AR7" s="593"/>
      <c r="AS7" s="593"/>
      <c r="AT7" s="593"/>
      <c r="AU7" s="593"/>
      <c r="AV7" s="593"/>
      <c r="AW7" s="593"/>
      <c r="AX7" s="593"/>
      <c r="AY7" s="593"/>
      <c r="AZ7" s="593"/>
      <c r="BA7" s="593"/>
      <c r="BB7" s="593"/>
      <c r="BC7" s="594"/>
      <c r="BD7" s="595">
        <v>48398672</v>
      </c>
      <c r="BE7" s="596"/>
      <c r="BF7" s="596"/>
      <c r="BG7" s="596"/>
      <c r="BH7" s="596"/>
      <c r="BI7" s="596"/>
      <c r="BJ7" s="596"/>
      <c r="BK7" s="597"/>
      <c r="BL7" s="684">
        <v>24.1</v>
      </c>
      <c r="BM7" s="684"/>
      <c r="BN7" s="684"/>
      <c r="BO7" s="684"/>
      <c r="BP7" s="685">
        <v>1465710</v>
      </c>
      <c r="BQ7" s="685"/>
      <c r="BR7" s="685"/>
      <c r="BS7" s="685"/>
      <c r="BT7" s="685"/>
      <c r="BU7" s="685"/>
      <c r="BV7" s="685"/>
      <c r="BW7" s="688"/>
      <c r="BY7" s="592" t="s">
        <v>207</v>
      </c>
      <c r="BZ7" s="593"/>
      <c r="CA7" s="593"/>
      <c r="CB7" s="593"/>
      <c r="CC7" s="593"/>
      <c r="CD7" s="593"/>
      <c r="CE7" s="593"/>
      <c r="CF7" s="593"/>
      <c r="CG7" s="593"/>
      <c r="CH7" s="593"/>
      <c r="CI7" s="593"/>
      <c r="CJ7" s="593"/>
      <c r="CK7" s="593"/>
      <c r="CL7" s="594"/>
      <c r="CM7" s="595">
        <v>45231626</v>
      </c>
      <c r="CN7" s="596"/>
      <c r="CO7" s="596"/>
      <c r="CP7" s="596"/>
      <c r="CQ7" s="596"/>
      <c r="CR7" s="596"/>
      <c r="CS7" s="596"/>
      <c r="CT7" s="597"/>
      <c r="CU7" s="684">
        <v>5.0999999999999996</v>
      </c>
      <c r="CV7" s="684"/>
      <c r="CW7" s="684"/>
      <c r="CX7" s="684"/>
      <c r="CY7" s="601">
        <v>3290730</v>
      </c>
      <c r="CZ7" s="596"/>
      <c r="DA7" s="596"/>
      <c r="DB7" s="596"/>
      <c r="DC7" s="596"/>
      <c r="DD7" s="596"/>
      <c r="DE7" s="596"/>
      <c r="DF7" s="596"/>
      <c r="DG7" s="596"/>
      <c r="DH7" s="596"/>
      <c r="DI7" s="596"/>
      <c r="DJ7" s="596"/>
      <c r="DK7" s="597"/>
      <c r="DL7" s="601">
        <v>32668679</v>
      </c>
      <c r="DM7" s="596"/>
      <c r="DN7" s="596"/>
      <c r="DO7" s="596"/>
      <c r="DP7" s="596"/>
      <c r="DQ7" s="596"/>
      <c r="DR7" s="596"/>
      <c r="DS7" s="596"/>
      <c r="DT7" s="596"/>
      <c r="DU7" s="596"/>
      <c r="DV7" s="596"/>
      <c r="DW7" s="596"/>
      <c r="DX7" s="690"/>
    </row>
    <row r="8" spans="2:138" ht="11.25" customHeight="1" x14ac:dyDescent="0.15">
      <c r="B8" s="592" t="s">
        <v>208</v>
      </c>
      <c r="C8" s="593"/>
      <c r="D8" s="593"/>
      <c r="E8" s="593"/>
      <c r="F8" s="593"/>
      <c r="G8" s="593"/>
      <c r="H8" s="593"/>
      <c r="I8" s="593"/>
      <c r="J8" s="593"/>
      <c r="K8" s="593"/>
      <c r="L8" s="593"/>
      <c r="M8" s="593"/>
      <c r="N8" s="593"/>
      <c r="O8" s="593"/>
      <c r="P8" s="593"/>
      <c r="Q8" s="594"/>
      <c r="R8" s="595" t="s">
        <v>209</v>
      </c>
      <c r="S8" s="596"/>
      <c r="T8" s="596"/>
      <c r="U8" s="596"/>
      <c r="V8" s="596"/>
      <c r="W8" s="596"/>
      <c r="X8" s="596"/>
      <c r="Y8" s="597"/>
      <c r="Z8" s="684" t="s">
        <v>118</v>
      </c>
      <c r="AA8" s="684"/>
      <c r="AB8" s="684"/>
      <c r="AC8" s="684"/>
      <c r="AD8" s="685" t="s">
        <v>118</v>
      </c>
      <c r="AE8" s="685"/>
      <c r="AF8" s="685"/>
      <c r="AG8" s="685"/>
      <c r="AH8" s="685"/>
      <c r="AI8" s="685"/>
      <c r="AJ8" s="685"/>
      <c r="AK8" s="685"/>
      <c r="AL8" s="598" t="s">
        <v>118</v>
      </c>
      <c r="AM8" s="686"/>
      <c r="AN8" s="686"/>
      <c r="AO8" s="687"/>
      <c r="AP8" s="592" t="s">
        <v>210</v>
      </c>
      <c r="AQ8" s="593"/>
      <c r="AR8" s="593"/>
      <c r="AS8" s="593"/>
      <c r="AT8" s="593"/>
      <c r="AU8" s="593"/>
      <c r="AV8" s="593"/>
      <c r="AW8" s="593"/>
      <c r="AX8" s="593"/>
      <c r="AY8" s="593"/>
      <c r="AZ8" s="593"/>
      <c r="BA8" s="593"/>
      <c r="BB8" s="593"/>
      <c r="BC8" s="594"/>
      <c r="BD8" s="595">
        <v>1695544</v>
      </c>
      <c r="BE8" s="596"/>
      <c r="BF8" s="596"/>
      <c r="BG8" s="596"/>
      <c r="BH8" s="596"/>
      <c r="BI8" s="596"/>
      <c r="BJ8" s="596"/>
      <c r="BK8" s="597"/>
      <c r="BL8" s="684">
        <v>0.8</v>
      </c>
      <c r="BM8" s="684"/>
      <c r="BN8" s="684"/>
      <c r="BO8" s="684"/>
      <c r="BP8" s="685">
        <v>427364</v>
      </c>
      <c r="BQ8" s="685"/>
      <c r="BR8" s="685"/>
      <c r="BS8" s="685"/>
      <c r="BT8" s="685"/>
      <c r="BU8" s="685"/>
      <c r="BV8" s="685"/>
      <c r="BW8" s="688"/>
      <c r="BY8" s="592" t="s">
        <v>211</v>
      </c>
      <c r="BZ8" s="593"/>
      <c r="CA8" s="593"/>
      <c r="CB8" s="593"/>
      <c r="CC8" s="593"/>
      <c r="CD8" s="593"/>
      <c r="CE8" s="593"/>
      <c r="CF8" s="593"/>
      <c r="CG8" s="593"/>
      <c r="CH8" s="593"/>
      <c r="CI8" s="593"/>
      <c r="CJ8" s="593"/>
      <c r="CK8" s="593"/>
      <c r="CL8" s="594"/>
      <c r="CM8" s="595">
        <v>138046690</v>
      </c>
      <c r="CN8" s="596"/>
      <c r="CO8" s="596"/>
      <c r="CP8" s="596"/>
      <c r="CQ8" s="596"/>
      <c r="CR8" s="596"/>
      <c r="CS8" s="596"/>
      <c r="CT8" s="597"/>
      <c r="CU8" s="684">
        <v>15.5</v>
      </c>
      <c r="CV8" s="684"/>
      <c r="CW8" s="684"/>
      <c r="CX8" s="684"/>
      <c r="CY8" s="601">
        <v>1081962</v>
      </c>
      <c r="CZ8" s="596"/>
      <c r="DA8" s="596"/>
      <c r="DB8" s="596"/>
      <c r="DC8" s="596"/>
      <c r="DD8" s="596"/>
      <c r="DE8" s="596"/>
      <c r="DF8" s="596"/>
      <c r="DG8" s="596"/>
      <c r="DH8" s="596"/>
      <c r="DI8" s="596"/>
      <c r="DJ8" s="596"/>
      <c r="DK8" s="597"/>
      <c r="DL8" s="601">
        <v>120022808</v>
      </c>
      <c r="DM8" s="596"/>
      <c r="DN8" s="596"/>
      <c r="DO8" s="596"/>
      <c r="DP8" s="596"/>
      <c r="DQ8" s="596"/>
      <c r="DR8" s="596"/>
      <c r="DS8" s="596"/>
      <c r="DT8" s="596"/>
      <c r="DU8" s="596"/>
      <c r="DV8" s="596"/>
      <c r="DW8" s="596"/>
      <c r="DX8" s="690"/>
    </row>
    <row r="9" spans="2:138" ht="11.25" customHeight="1" x14ac:dyDescent="0.15">
      <c r="B9" s="592" t="s">
        <v>212</v>
      </c>
      <c r="C9" s="593"/>
      <c r="D9" s="593"/>
      <c r="E9" s="593"/>
      <c r="F9" s="593"/>
      <c r="G9" s="593"/>
      <c r="H9" s="593"/>
      <c r="I9" s="593"/>
      <c r="J9" s="593"/>
      <c r="K9" s="593"/>
      <c r="L9" s="593"/>
      <c r="M9" s="593"/>
      <c r="N9" s="593"/>
      <c r="O9" s="593"/>
      <c r="P9" s="593"/>
      <c r="Q9" s="594"/>
      <c r="R9" s="595" t="s">
        <v>118</v>
      </c>
      <c r="S9" s="596"/>
      <c r="T9" s="596"/>
      <c r="U9" s="596"/>
      <c r="V9" s="596"/>
      <c r="W9" s="596"/>
      <c r="X9" s="596"/>
      <c r="Y9" s="597"/>
      <c r="Z9" s="684" t="s">
        <v>118</v>
      </c>
      <c r="AA9" s="684"/>
      <c r="AB9" s="684"/>
      <c r="AC9" s="684"/>
      <c r="AD9" s="685" t="s">
        <v>118</v>
      </c>
      <c r="AE9" s="685"/>
      <c r="AF9" s="685"/>
      <c r="AG9" s="685"/>
      <c r="AH9" s="685"/>
      <c r="AI9" s="685"/>
      <c r="AJ9" s="685"/>
      <c r="AK9" s="685"/>
      <c r="AL9" s="598" t="s">
        <v>118</v>
      </c>
      <c r="AM9" s="686"/>
      <c r="AN9" s="686"/>
      <c r="AO9" s="687"/>
      <c r="AP9" s="592" t="s">
        <v>213</v>
      </c>
      <c r="AQ9" s="593"/>
      <c r="AR9" s="593"/>
      <c r="AS9" s="593"/>
      <c r="AT9" s="593"/>
      <c r="AU9" s="593"/>
      <c r="AV9" s="593"/>
      <c r="AW9" s="593"/>
      <c r="AX9" s="593"/>
      <c r="AY9" s="593"/>
      <c r="AZ9" s="593"/>
      <c r="BA9" s="593"/>
      <c r="BB9" s="593"/>
      <c r="BC9" s="594"/>
      <c r="BD9" s="595">
        <v>37759161</v>
      </c>
      <c r="BE9" s="596"/>
      <c r="BF9" s="596"/>
      <c r="BG9" s="596"/>
      <c r="BH9" s="596"/>
      <c r="BI9" s="596"/>
      <c r="BJ9" s="596"/>
      <c r="BK9" s="597"/>
      <c r="BL9" s="684">
        <v>18.8</v>
      </c>
      <c r="BM9" s="684"/>
      <c r="BN9" s="684"/>
      <c r="BO9" s="684"/>
      <c r="BP9" s="685" t="s">
        <v>118</v>
      </c>
      <c r="BQ9" s="685"/>
      <c r="BR9" s="685"/>
      <c r="BS9" s="685"/>
      <c r="BT9" s="685"/>
      <c r="BU9" s="685"/>
      <c r="BV9" s="685"/>
      <c r="BW9" s="688"/>
      <c r="BY9" s="592" t="s">
        <v>214</v>
      </c>
      <c r="BZ9" s="593"/>
      <c r="CA9" s="593"/>
      <c r="CB9" s="593"/>
      <c r="CC9" s="593"/>
      <c r="CD9" s="593"/>
      <c r="CE9" s="593"/>
      <c r="CF9" s="593"/>
      <c r="CG9" s="593"/>
      <c r="CH9" s="593"/>
      <c r="CI9" s="593"/>
      <c r="CJ9" s="593"/>
      <c r="CK9" s="593"/>
      <c r="CL9" s="594"/>
      <c r="CM9" s="595">
        <v>27015214</v>
      </c>
      <c r="CN9" s="596"/>
      <c r="CO9" s="596"/>
      <c r="CP9" s="596"/>
      <c r="CQ9" s="596"/>
      <c r="CR9" s="596"/>
      <c r="CS9" s="596"/>
      <c r="CT9" s="597"/>
      <c r="CU9" s="684">
        <v>3</v>
      </c>
      <c r="CV9" s="684"/>
      <c r="CW9" s="684"/>
      <c r="CX9" s="684"/>
      <c r="CY9" s="601">
        <v>2789298</v>
      </c>
      <c r="CZ9" s="596"/>
      <c r="DA9" s="596"/>
      <c r="DB9" s="596"/>
      <c r="DC9" s="596"/>
      <c r="DD9" s="596"/>
      <c r="DE9" s="596"/>
      <c r="DF9" s="596"/>
      <c r="DG9" s="596"/>
      <c r="DH9" s="596"/>
      <c r="DI9" s="596"/>
      <c r="DJ9" s="596"/>
      <c r="DK9" s="597"/>
      <c r="DL9" s="601">
        <v>11114450</v>
      </c>
      <c r="DM9" s="596"/>
      <c r="DN9" s="596"/>
      <c r="DO9" s="596"/>
      <c r="DP9" s="596"/>
      <c r="DQ9" s="596"/>
      <c r="DR9" s="596"/>
      <c r="DS9" s="596"/>
      <c r="DT9" s="596"/>
      <c r="DU9" s="596"/>
      <c r="DV9" s="596"/>
      <c r="DW9" s="596"/>
      <c r="DX9" s="690"/>
    </row>
    <row r="10" spans="2:138" ht="11.25" customHeight="1" x14ac:dyDescent="0.15">
      <c r="B10" s="592" t="s">
        <v>215</v>
      </c>
      <c r="C10" s="593"/>
      <c r="D10" s="593"/>
      <c r="E10" s="593"/>
      <c r="F10" s="593"/>
      <c r="G10" s="593"/>
      <c r="H10" s="593"/>
      <c r="I10" s="593"/>
      <c r="J10" s="593"/>
      <c r="K10" s="593"/>
      <c r="L10" s="593"/>
      <c r="M10" s="593"/>
      <c r="N10" s="593"/>
      <c r="O10" s="593"/>
      <c r="P10" s="593"/>
      <c r="Q10" s="594"/>
      <c r="R10" s="595">
        <v>111472</v>
      </c>
      <c r="S10" s="596"/>
      <c r="T10" s="596"/>
      <c r="U10" s="596"/>
      <c r="V10" s="596"/>
      <c r="W10" s="596"/>
      <c r="X10" s="596"/>
      <c r="Y10" s="597"/>
      <c r="Z10" s="684">
        <v>0</v>
      </c>
      <c r="AA10" s="684"/>
      <c r="AB10" s="684"/>
      <c r="AC10" s="684"/>
      <c r="AD10" s="685">
        <v>111472</v>
      </c>
      <c r="AE10" s="685"/>
      <c r="AF10" s="685"/>
      <c r="AG10" s="685"/>
      <c r="AH10" s="685"/>
      <c r="AI10" s="685"/>
      <c r="AJ10" s="685"/>
      <c r="AK10" s="685"/>
      <c r="AL10" s="598">
        <v>0</v>
      </c>
      <c r="AM10" s="686"/>
      <c r="AN10" s="686"/>
      <c r="AO10" s="687"/>
      <c r="AP10" s="592" t="s">
        <v>216</v>
      </c>
      <c r="AQ10" s="593"/>
      <c r="AR10" s="593"/>
      <c r="AS10" s="593"/>
      <c r="AT10" s="593"/>
      <c r="AU10" s="593"/>
      <c r="AV10" s="593"/>
      <c r="AW10" s="593"/>
      <c r="AX10" s="593"/>
      <c r="AY10" s="593"/>
      <c r="AZ10" s="593"/>
      <c r="BA10" s="593"/>
      <c r="BB10" s="593"/>
      <c r="BC10" s="594"/>
      <c r="BD10" s="595">
        <v>2040593</v>
      </c>
      <c r="BE10" s="596"/>
      <c r="BF10" s="596"/>
      <c r="BG10" s="596"/>
      <c r="BH10" s="596"/>
      <c r="BI10" s="596"/>
      <c r="BJ10" s="596"/>
      <c r="BK10" s="597"/>
      <c r="BL10" s="684">
        <v>1</v>
      </c>
      <c r="BM10" s="684"/>
      <c r="BN10" s="684"/>
      <c r="BO10" s="684"/>
      <c r="BP10" s="685">
        <v>97247</v>
      </c>
      <c r="BQ10" s="685"/>
      <c r="BR10" s="685"/>
      <c r="BS10" s="685"/>
      <c r="BT10" s="685"/>
      <c r="BU10" s="685"/>
      <c r="BV10" s="685"/>
      <c r="BW10" s="688"/>
      <c r="BY10" s="592" t="s">
        <v>217</v>
      </c>
      <c r="BZ10" s="593"/>
      <c r="CA10" s="593"/>
      <c r="CB10" s="593"/>
      <c r="CC10" s="593"/>
      <c r="CD10" s="593"/>
      <c r="CE10" s="593"/>
      <c r="CF10" s="593"/>
      <c r="CG10" s="593"/>
      <c r="CH10" s="593"/>
      <c r="CI10" s="593"/>
      <c r="CJ10" s="593"/>
      <c r="CK10" s="593"/>
      <c r="CL10" s="594"/>
      <c r="CM10" s="595">
        <v>1807182</v>
      </c>
      <c r="CN10" s="596"/>
      <c r="CO10" s="596"/>
      <c r="CP10" s="596"/>
      <c r="CQ10" s="596"/>
      <c r="CR10" s="596"/>
      <c r="CS10" s="596"/>
      <c r="CT10" s="597"/>
      <c r="CU10" s="684">
        <v>0.2</v>
      </c>
      <c r="CV10" s="684"/>
      <c r="CW10" s="684"/>
      <c r="CX10" s="684"/>
      <c r="CY10" s="601">
        <v>102754</v>
      </c>
      <c r="CZ10" s="596"/>
      <c r="DA10" s="596"/>
      <c r="DB10" s="596"/>
      <c r="DC10" s="596"/>
      <c r="DD10" s="596"/>
      <c r="DE10" s="596"/>
      <c r="DF10" s="596"/>
      <c r="DG10" s="596"/>
      <c r="DH10" s="596"/>
      <c r="DI10" s="596"/>
      <c r="DJ10" s="596"/>
      <c r="DK10" s="597"/>
      <c r="DL10" s="601">
        <v>723302</v>
      </c>
      <c r="DM10" s="596"/>
      <c r="DN10" s="596"/>
      <c r="DO10" s="596"/>
      <c r="DP10" s="596"/>
      <c r="DQ10" s="596"/>
      <c r="DR10" s="596"/>
      <c r="DS10" s="596"/>
      <c r="DT10" s="596"/>
      <c r="DU10" s="596"/>
      <c r="DV10" s="596"/>
      <c r="DW10" s="596"/>
      <c r="DX10" s="690"/>
    </row>
    <row r="11" spans="2:138" ht="11.25" customHeight="1" x14ac:dyDescent="0.15">
      <c r="B11" s="592" t="s">
        <v>218</v>
      </c>
      <c r="C11" s="593"/>
      <c r="D11" s="593"/>
      <c r="E11" s="593"/>
      <c r="F11" s="593"/>
      <c r="G11" s="593"/>
      <c r="H11" s="593"/>
      <c r="I11" s="593"/>
      <c r="J11" s="593"/>
      <c r="K11" s="593"/>
      <c r="L11" s="593"/>
      <c r="M11" s="593"/>
      <c r="N11" s="593"/>
      <c r="O11" s="593"/>
      <c r="P11" s="593"/>
      <c r="Q11" s="594"/>
      <c r="R11" s="595">
        <v>15590</v>
      </c>
      <c r="S11" s="596"/>
      <c r="T11" s="596"/>
      <c r="U11" s="596"/>
      <c r="V11" s="596"/>
      <c r="W11" s="596"/>
      <c r="X11" s="596"/>
      <c r="Y11" s="597"/>
      <c r="Z11" s="684">
        <v>0</v>
      </c>
      <c r="AA11" s="684"/>
      <c r="AB11" s="684"/>
      <c r="AC11" s="684"/>
      <c r="AD11" s="685">
        <v>15590</v>
      </c>
      <c r="AE11" s="685"/>
      <c r="AF11" s="685"/>
      <c r="AG11" s="685"/>
      <c r="AH11" s="685"/>
      <c r="AI11" s="685"/>
      <c r="AJ11" s="685"/>
      <c r="AK11" s="685"/>
      <c r="AL11" s="598">
        <v>0</v>
      </c>
      <c r="AM11" s="686"/>
      <c r="AN11" s="686"/>
      <c r="AO11" s="687"/>
      <c r="AP11" s="592" t="s">
        <v>219</v>
      </c>
      <c r="AQ11" s="593"/>
      <c r="AR11" s="593"/>
      <c r="AS11" s="593"/>
      <c r="AT11" s="593"/>
      <c r="AU11" s="593"/>
      <c r="AV11" s="593"/>
      <c r="AW11" s="593"/>
      <c r="AX11" s="593"/>
      <c r="AY11" s="593"/>
      <c r="AZ11" s="593"/>
      <c r="BA11" s="593"/>
      <c r="BB11" s="593"/>
      <c r="BC11" s="594"/>
      <c r="BD11" s="595">
        <v>4941613</v>
      </c>
      <c r="BE11" s="596"/>
      <c r="BF11" s="596"/>
      <c r="BG11" s="596"/>
      <c r="BH11" s="596"/>
      <c r="BI11" s="596"/>
      <c r="BJ11" s="596"/>
      <c r="BK11" s="597"/>
      <c r="BL11" s="684">
        <v>2.5</v>
      </c>
      <c r="BM11" s="684"/>
      <c r="BN11" s="684"/>
      <c r="BO11" s="684"/>
      <c r="BP11" s="685">
        <v>941099</v>
      </c>
      <c r="BQ11" s="685"/>
      <c r="BR11" s="685"/>
      <c r="BS11" s="685"/>
      <c r="BT11" s="685"/>
      <c r="BU11" s="685"/>
      <c r="BV11" s="685"/>
      <c r="BW11" s="688"/>
      <c r="BY11" s="592" t="s">
        <v>220</v>
      </c>
      <c r="BZ11" s="593"/>
      <c r="CA11" s="593"/>
      <c r="CB11" s="593"/>
      <c r="CC11" s="593"/>
      <c r="CD11" s="593"/>
      <c r="CE11" s="593"/>
      <c r="CF11" s="593"/>
      <c r="CG11" s="593"/>
      <c r="CH11" s="593"/>
      <c r="CI11" s="593"/>
      <c r="CJ11" s="593"/>
      <c r="CK11" s="593"/>
      <c r="CL11" s="594"/>
      <c r="CM11" s="595">
        <v>69629387</v>
      </c>
      <c r="CN11" s="596"/>
      <c r="CO11" s="596"/>
      <c r="CP11" s="596"/>
      <c r="CQ11" s="596"/>
      <c r="CR11" s="596"/>
      <c r="CS11" s="596"/>
      <c r="CT11" s="597"/>
      <c r="CU11" s="684">
        <v>7.8</v>
      </c>
      <c r="CV11" s="684"/>
      <c r="CW11" s="684"/>
      <c r="CX11" s="684"/>
      <c r="CY11" s="601">
        <v>48169520</v>
      </c>
      <c r="CZ11" s="596"/>
      <c r="DA11" s="596"/>
      <c r="DB11" s="596"/>
      <c r="DC11" s="596"/>
      <c r="DD11" s="596"/>
      <c r="DE11" s="596"/>
      <c r="DF11" s="596"/>
      <c r="DG11" s="596"/>
      <c r="DH11" s="596"/>
      <c r="DI11" s="596"/>
      <c r="DJ11" s="596"/>
      <c r="DK11" s="597"/>
      <c r="DL11" s="601">
        <v>18426578</v>
      </c>
      <c r="DM11" s="596"/>
      <c r="DN11" s="596"/>
      <c r="DO11" s="596"/>
      <c r="DP11" s="596"/>
      <c r="DQ11" s="596"/>
      <c r="DR11" s="596"/>
      <c r="DS11" s="596"/>
      <c r="DT11" s="596"/>
      <c r="DU11" s="596"/>
      <c r="DV11" s="596"/>
      <c r="DW11" s="596"/>
      <c r="DX11" s="690"/>
    </row>
    <row r="12" spans="2:138" ht="11.25" customHeight="1" x14ac:dyDescent="0.15">
      <c r="B12" s="592" t="s">
        <v>221</v>
      </c>
      <c r="C12" s="593"/>
      <c r="D12" s="593"/>
      <c r="E12" s="593"/>
      <c r="F12" s="593"/>
      <c r="G12" s="593"/>
      <c r="H12" s="593"/>
      <c r="I12" s="593"/>
      <c r="J12" s="593"/>
      <c r="K12" s="593"/>
      <c r="L12" s="593"/>
      <c r="M12" s="593"/>
      <c r="N12" s="593"/>
      <c r="O12" s="593"/>
      <c r="P12" s="593"/>
      <c r="Q12" s="594"/>
      <c r="R12" s="595">
        <v>27874574</v>
      </c>
      <c r="S12" s="596"/>
      <c r="T12" s="596"/>
      <c r="U12" s="596"/>
      <c r="V12" s="596"/>
      <c r="W12" s="596"/>
      <c r="X12" s="596"/>
      <c r="Y12" s="597"/>
      <c r="Z12" s="684">
        <v>3</v>
      </c>
      <c r="AA12" s="684"/>
      <c r="AB12" s="684"/>
      <c r="AC12" s="684"/>
      <c r="AD12" s="685">
        <v>27874574</v>
      </c>
      <c r="AE12" s="685"/>
      <c r="AF12" s="685"/>
      <c r="AG12" s="685"/>
      <c r="AH12" s="685"/>
      <c r="AI12" s="685"/>
      <c r="AJ12" s="685"/>
      <c r="AK12" s="685"/>
      <c r="AL12" s="598">
        <v>7.2</v>
      </c>
      <c r="AM12" s="686"/>
      <c r="AN12" s="686"/>
      <c r="AO12" s="687"/>
      <c r="AP12" s="592" t="s">
        <v>222</v>
      </c>
      <c r="AQ12" s="593"/>
      <c r="AR12" s="593"/>
      <c r="AS12" s="593"/>
      <c r="AT12" s="593"/>
      <c r="AU12" s="593"/>
      <c r="AV12" s="593"/>
      <c r="AW12" s="593"/>
      <c r="AX12" s="593"/>
      <c r="AY12" s="593"/>
      <c r="AZ12" s="593"/>
      <c r="BA12" s="593"/>
      <c r="BB12" s="593"/>
      <c r="BC12" s="594"/>
      <c r="BD12" s="595">
        <v>499523</v>
      </c>
      <c r="BE12" s="596"/>
      <c r="BF12" s="596"/>
      <c r="BG12" s="596"/>
      <c r="BH12" s="596"/>
      <c r="BI12" s="596"/>
      <c r="BJ12" s="596"/>
      <c r="BK12" s="597"/>
      <c r="BL12" s="684">
        <v>0.2</v>
      </c>
      <c r="BM12" s="684"/>
      <c r="BN12" s="684"/>
      <c r="BO12" s="684"/>
      <c r="BP12" s="685" t="s">
        <v>118</v>
      </c>
      <c r="BQ12" s="685"/>
      <c r="BR12" s="685"/>
      <c r="BS12" s="685"/>
      <c r="BT12" s="685"/>
      <c r="BU12" s="685"/>
      <c r="BV12" s="685"/>
      <c r="BW12" s="688"/>
      <c r="BY12" s="592" t="s">
        <v>223</v>
      </c>
      <c r="BZ12" s="593"/>
      <c r="CA12" s="593"/>
      <c r="CB12" s="593"/>
      <c r="CC12" s="593"/>
      <c r="CD12" s="593"/>
      <c r="CE12" s="593"/>
      <c r="CF12" s="593"/>
      <c r="CG12" s="593"/>
      <c r="CH12" s="593"/>
      <c r="CI12" s="593"/>
      <c r="CJ12" s="593"/>
      <c r="CK12" s="593"/>
      <c r="CL12" s="594"/>
      <c r="CM12" s="595">
        <v>55437029</v>
      </c>
      <c r="CN12" s="596"/>
      <c r="CO12" s="596"/>
      <c r="CP12" s="596"/>
      <c r="CQ12" s="596"/>
      <c r="CR12" s="596"/>
      <c r="CS12" s="596"/>
      <c r="CT12" s="597"/>
      <c r="CU12" s="684">
        <v>6.2</v>
      </c>
      <c r="CV12" s="684"/>
      <c r="CW12" s="684"/>
      <c r="CX12" s="684"/>
      <c r="CY12" s="601">
        <v>4985767</v>
      </c>
      <c r="CZ12" s="596"/>
      <c r="DA12" s="596"/>
      <c r="DB12" s="596"/>
      <c r="DC12" s="596"/>
      <c r="DD12" s="596"/>
      <c r="DE12" s="596"/>
      <c r="DF12" s="596"/>
      <c r="DG12" s="596"/>
      <c r="DH12" s="596"/>
      <c r="DI12" s="596"/>
      <c r="DJ12" s="596"/>
      <c r="DK12" s="597"/>
      <c r="DL12" s="601">
        <v>10590894</v>
      </c>
      <c r="DM12" s="596"/>
      <c r="DN12" s="596"/>
      <c r="DO12" s="596"/>
      <c r="DP12" s="596"/>
      <c r="DQ12" s="596"/>
      <c r="DR12" s="596"/>
      <c r="DS12" s="596"/>
      <c r="DT12" s="596"/>
      <c r="DU12" s="596"/>
      <c r="DV12" s="596"/>
      <c r="DW12" s="596"/>
      <c r="DX12" s="690"/>
    </row>
    <row r="13" spans="2:138" ht="11.25" customHeight="1" x14ac:dyDescent="0.15">
      <c r="B13" s="592" t="s">
        <v>224</v>
      </c>
      <c r="C13" s="593"/>
      <c r="D13" s="593"/>
      <c r="E13" s="593"/>
      <c r="F13" s="593"/>
      <c r="G13" s="593"/>
      <c r="H13" s="593"/>
      <c r="I13" s="593"/>
      <c r="J13" s="593"/>
      <c r="K13" s="593"/>
      <c r="L13" s="593"/>
      <c r="M13" s="593"/>
      <c r="N13" s="593"/>
      <c r="O13" s="593"/>
      <c r="P13" s="593"/>
      <c r="Q13" s="594"/>
      <c r="R13" s="595" t="s">
        <v>209</v>
      </c>
      <c r="S13" s="596"/>
      <c r="T13" s="596"/>
      <c r="U13" s="596"/>
      <c r="V13" s="596"/>
      <c r="W13" s="596"/>
      <c r="X13" s="596"/>
      <c r="Y13" s="597"/>
      <c r="Z13" s="684" t="s">
        <v>118</v>
      </c>
      <c r="AA13" s="684"/>
      <c r="AB13" s="684"/>
      <c r="AC13" s="684"/>
      <c r="AD13" s="685" t="s">
        <v>118</v>
      </c>
      <c r="AE13" s="685"/>
      <c r="AF13" s="685"/>
      <c r="AG13" s="685"/>
      <c r="AH13" s="685"/>
      <c r="AI13" s="685"/>
      <c r="AJ13" s="685"/>
      <c r="AK13" s="685"/>
      <c r="AL13" s="598" t="s">
        <v>118</v>
      </c>
      <c r="AM13" s="686"/>
      <c r="AN13" s="686"/>
      <c r="AO13" s="687"/>
      <c r="AP13" s="592" t="s">
        <v>225</v>
      </c>
      <c r="AQ13" s="593"/>
      <c r="AR13" s="593"/>
      <c r="AS13" s="593"/>
      <c r="AT13" s="593"/>
      <c r="AU13" s="593"/>
      <c r="AV13" s="593"/>
      <c r="AW13" s="593"/>
      <c r="AX13" s="593"/>
      <c r="AY13" s="593"/>
      <c r="AZ13" s="593"/>
      <c r="BA13" s="593"/>
      <c r="BB13" s="593"/>
      <c r="BC13" s="594"/>
      <c r="BD13" s="595">
        <v>741247</v>
      </c>
      <c r="BE13" s="596"/>
      <c r="BF13" s="596"/>
      <c r="BG13" s="596"/>
      <c r="BH13" s="596"/>
      <c r="BI13" s="596"/>
      <c r="BJ13" s="596"/>
      <c r="BK13" s="597"/>
      <c r="BL13" s="684">
        <v>0.4</v>
      </c>
      <c r="BM13" s="684"/>
      <c r="BN13" s="684"/>
      <c r="BO13" s="684"/>
      <c r="BP13" s="685" t="s">
        <v>118</v>
      </c>
      <c r="BQ13" s="685"/>
      <c r="BR13" s="685"/>
      <c r="BS13" s="685"/>
      <c r="BT13" s="685"/>
      <c r="BU13" s="685"/>
      <c r="BV13" s="685"/>
      <c r="BW13" s="688"/>
      <c r="BY13" s="592" t="s">
        <v>226</v>
      </c>
      <c r="BZ13" s="593"/>
      <c r="CA13" s="593"/>
      <c r="CB13" s="593"/>
      <c r="CC13" s="593"/>
      <c r="CD13" s="593"/>
      <c r="CE13" s="593"/>
      <c r="CF13" s="593"/>
      <c r="CG13" s="593"/>
      <c r="CH13" s="593"/>
      <c r="CI13" s="593"/>
      <c r="CJ13" s="593"/>
      <c r="CK13" s="593"/>
      <c r="CL13" s="594"/>
      <c r="CM13" s="595">
        <v>112138504</v>
      </c>
      <c r="CN13" s="596"/>
      <c r="CO13" s="596"/>
      <c r="CP13" s="596"/>
      <c r="CQ13" s="596"/>
      <c r="CR13" s="596"/>
      <c r="CS13" s="596"/>
      <c r="CT13" s="597"/>
      <c r="CU13" s="684">
        <v>12.6</v>
      </c>
      <c r="CV13" s="684"/>
      <c r="CW13" s="684"/>
      <c r="CX13" s="684"/>
      <c r="CY13" s="601">
        <v>100935560</v>
      </c>
      <c r="CZ13" s="596"/>
      <c r="DA13" s="596"/>
      <c r="DB13" s="596"/>
      <c r="DC13" s="596"/>
      <c r="DD13" s="596"/>
      <c r="DE13" s="596"/>
      <c r="DF13" s="596"/>
      <c r="DG13" s="596"/>
      <c r="DH13" s="596"/>
      <c r="DI13" s="596"/>
      <c r="DJ13" s="596"/>
      <c r="DK13" s="597"/>
      <c r="DL13" s="601">
        <v>16431378</v>
      </c>
      <c r="DM13" s="596"/>
      <c r="DN13" s="596"/>
      <c r="DO13" s="596"/>
      <c r="DP13" s="596"/>
      <c r="DQ13" s="596"/>
      <c r="DR13" s="596"/>
      <c r="DS13" s="596"/>
      <c r="DT13" s="596"/>
      <c r="DU13" s="596"/>
      <c r="DV13" s="596"/>
      <c r="DW13" s="596"/>
      <c r="DX13" s="690"/>
    </row>
    <row r="14" spans="2:138" ht="11.25" customHeight="1" x14ac:dyDescent="0.15">
      <c r="B14" s="592" t="s">
        <v>227</v>
      </c>
      <c r="C14" s="593"/>
      <c r="D14" s="593"/>
      <c r="E14" s="593"/>
      <c r="F14" s="593"/>
      <c r="G14" s="593"/>
      <c r="H14" s="593"/>
      <c r="I14" s="593"/>
      <c r="J14" s="593"/>
      <c r="K14" s="593"/>
      <c r="L14" s="593"/>
      <c r="M14" s="593"/>
      <c r="N14" s="593"/>
      <c r="O14" s="593"/>
      <c r="P14" s="593"/>
      <c r="Q14" s="594"/>
      <c r="R14" s="595">
        <v>553381</v>
      </c>
      <c r="S14" s="596"/>
      <c r="T14" s="596"/>
      <c r="U14" s="596"/>
      <c r="V14" s="596"/>
      <c r="W14" s="596"/>
      <c r="X14" s="596"/>
      <c r="Y14" s="597"/>
      <c r="Z14" s="684">
        <v>0.1</v>
      </c>
      <c r="AA14" s="684"/>
      <c r="AB14" s="684"/>
      <c r="AC14" s="684"/>
      <c r="AD14" s="685">
        <v>553381</v>
      </c>
      <c r="AE14" s="685"/>
      <c r="AF14" s="685"/>
      <c r="AG14" s="685"/>
      <c r="AH14" s="685"/>
      <c r="AI14" s="685"/>
      <c r="AJ14" s="685"/>
      <c r="AK14" s="685"/>
      <c r="AL14" s="598">
        <v>0.1</v>
      </c>
      <c r="AM14" s="686"/>
      <c r="AN14" s="686"/>
      <c r="AO14" s="687"/>
      <c r="AP14" s="592" t="s">
        <v>228</v>
      </c>
      <c r="AQ14" s="593"/>
      <c r="AR14" s="593"/>
      <c r="AS14" s="593"/>
      <c r="AT14" s="593"/>
      <c r="AU14" s="593"/>
      <c r="AV14" s="593"/>
      <c r="AW14" s="593"/>
      <c r="AX14" s="593"/>
      <c r="AY14" s="593"/>
      <c r="AZ14" s="593"/>
      <c r="BA14" s="593"/>
      <c r="BB14" s="593"/>
      <c r="BC14" s="594"/>
      <c r="BD14" s="595">
        <v>720991</v>
      </c>
      <c r="BE14" s="596"/>
      <c r="BF14" s="596"/>
      <c r="BG14" s="596"/>
      <c r="BH14" s="596"/>
      <c r="BI14" s="596"/>
      <c r="BJ14" s="596"/>
      <c r="BK14" s="597"/>
      <c r="BL14" s="684">
        <v>0.4</v>
      </c>
      <c r="BM14" s="684"/>
      <c r="BN14" s="684"/>
      <c r="BO14" s="684"/>
      <c r="BP14" s="685" t="s">
        <v>118</v>
      </c>
      <c r="BQ14" s="685"/>
      <c r="BR14" s="685"/>
      <c r="BS14" s="685"/>
      <c r="BT14" s="685"/>
      <c r="BU14" s="685"/>
      <c r="BV14" s="685"/>
      <c r="BW14" s="688"/>
      <c r="BY14" s="592" t="s">
        <v>229</v>
      </c>
      <c r="BZ14" s="593"/>
      <c r="CA14" s="593"/>
      <c r="CB14" s="593"/>
      <c r="CC14" s="593"/>
      <c r="CD14" s="593"/>
      <c r="CE14" s="593"/>
      <c r="CF14" s="593"/>
      <c r="CG14" s="593"/>
      <c r="CH14" s="593"/>
      <c r="CI14" s="593"/>
      <c r="CJ14" s="593"/>
      <c r="CK14" s="593"/>
      <c r="CL14" s="594"/>
      <c r="CM14" s="595">
        <v>38307027</v>
      </c>
      <c r="CN14" s="596"/>
      <c r="CO14" s="596"/>
      <c r="CP14" s="596"/>
      <c r="CQ14" s="596"/>
      <c r="CR14" s="596"/>
      <c r="CS14" s="596"/>
      <c r="CT14" s="597"/>
      <c r="CU14" s="684">
        <v>4.3</v>
      </c>
      <c r="CV14" s="684"/>
      <c r="CW14" s="684"/>
      <c r="CX14" s="684"/>
      <c r="CY14" s="601">
        <v>2509274</v>
      </c>
      <c r="CZ14" s="596"/>
      <c r="DA14" s="596"/>
      <c r="DB14" s="596"/>
      <c r="DC14" s="596"/>
      <c r="DD14" s="596"/>
      <c r="DE14" s="596"/>
      <c r="DF14" s="596"/>
      <c r="DG14" s="596"/>
      <c r="DH14" s="596"/>
      <c r="DI14" s="596"/>
      <c r="DJ14" s="596"/>
      <c r="DK14" s="597"/>
      <c r="DL14" s="601">
        <v>33892243</v>
      </c>
      <c r="DM14" s="596"/>
      <c r="DN14" s="596"/>
      <c r="DO14" s="596"/>
      <c r="DP14" s="596"/>
      <c r="DQ14" s="596"/>
      <c r="DR14" s="596"/>
      <c r="DS14" s="596"/>
      <c r="DT14" s="596"/>
      <c r="DU14" s="596"/>
      <c r="DV14" s="596"/>
      <c r="DW14" s="596"/>
      <c r="DX14" s="690"/>
    </row>
    <row r="15" spans="2:138" ht="11.25" customHeight="1" x14ac:dyDescent="0.15">
      <c r="B15" s="592" t="s">
        <v>230</v>
      </c>
      <c r="C15" s="593"/>
      <c r="D15" s="593"/>
      <c r="E15" s="593"/>
      <c r="F15" s="593"/>
      <c r="G15" s="593"/>
      <c r="H15" s="593"/>
      <c r="I15" s="593"/>
      <c r="J15" s="593"/>
      <c r="K15" s="593"/>
      <c r="L15" s="593"/>
      <c r="M15" s="593"/>
      <c r="N15" s="593"/>
      <c r="O15" s="593"/>
      <c r="P15" s="593"/>
      <c r="Q15" s="594"/>
      <c r="R15" s="595">
        <v>206566702</v>
      </c>
      <c r="S15" s="596"/>
      <c r="T15" s="596"/>
      <c r="U15" s="596"/>
      <c r="V15" s="596"/>
      <c r="W15" s="596"/>
      <c r="X15" s="596"/>
      <c r="Y15" s="597"/>
      <c r="Z15" s="684">
        <v>22.4</v>
      </c>
      <c r="AA15" s="684"/>
      <c r="AB15" s="684"/>
      <c r="AC15" s="684"/>
      <c r="AD15" s="685">
        <v>198048343</v>
      </c>
      <c r="AE15" s="685"/>
      <c r="AF15" s="685"/>
      <c r="AG15" s="685"/>
      <c r="AH15" s="685"/>
      <c r="AI15" s="685"/>
      <c r="AJ15" s="685"/>
      <c r="AK15" s="685"/>
      <c r="AL15" s="598">
        <v>51.1</v>
      </c>
      <c r="AM15" s="686"/>
      <c r="AN15" s="686"/>
      <c r="AO15" s="687"/>
      <c r="AP15" s="592" t="s">
        <v>231</v>
      </c>
      <c r="AQ15" s="593"/>
      <c r="AR15" s="593"/>
      <c r="AS15" s="593"/>
      <c r="AT15" s="593"/>
      <c r="AU15" s="593"/>
      <c r="AV15" s="593"/>
      <c r="AW15" s="593"/>
      <c r="AX15" s="593"/>
      <c r="AY15" s="593"/>
      <c r="AZ15" s="593"/>
      <c r="BA15" s="593"/>
      <c r="BB15" s="593"/>
      <c r="BC15" s="594"/>
      <c r="BD15" s="595">
        <v>37072698</v>
      </c>
      <c r="BE15" s="596"/>
      <c r="BF15" s="596"/>
      <c r="BG15" s="596"/>
      <c r="BH15" s="596"/>
      <c r="BI15" s="596"/>
      <c r="BJ15" s="596"/>
      <c r="BK15" s="597"/>
      <c r="BL15" s="684">
        <v>18.5</v>
      </c>
      <c r="BM15" s="684"/>
      <c r="BN15" s="684"/>
      <c r="BO15" s="684"/>
      <c r="BP15" s="685" t="s">
        <v>118</v>
      </c>
      <c r="BQ15" s="685"/>
      <c r="BR15" s="685"/>
      <c r="BS15" s="685"/>
      <c r="BT15" s="685"/>
      <c r="BU15" s="685"/>
      <c r="BV15" s="685"/>
      <c r="BW15" s="688"/>
      <c r="BY15" s="592" t="s">
        <v>232</v>
      </c>
      <c r="BZ15" s="593"/>
      <c r="CA15" s="593"/>
      <c r="CB15" s="593"/>
      <c r="CC15" s="593"/>
      <c r="CD15" s="593"/>
      <c r="CE15" s="593"/>
      <c r="CF15" s="593"/>
      <c r="CG15" s="593"/>
      <c r="CH15" s="593"/>
      <c r="CI15" s="593"/>
      <c r="CJ15" s="593"/>
      <c r="CK15" s="593"/>
      <c r="CL15" s="594"/>
      <c r="CM15" s="595" t="s">
        <v>118</v>
      </c>
      <c r="CN15" s="596"/>
      <c r="CO15" s="596"/>
      <c r="CP15" s="596"/>
      <c r="CQ15" s="596"/>
      <c r="CR15" s="596"/>
      <c r="CS15" s="596"/>
      <c r="CT15" s="597"/>
      <c r="CU15" s="684" t="s">
        <v>118</v>
      </c>
      <c r="CV15" s="684"/>
      <c r="CW15" s="684"/>
      <c r="CX15" s="684"/>
      <c r="CY15" s="601" t="s">
        <v>118</v>
      </c>
      <c r="CZ15" s="596"/>
      <c r="DA15" s="596"/>
      <c r="DB15" s="596"/>
      <c r="DC15" s="596"/>
      <c r="DD15" s="596"/>
      <c r="DE15" s="596"/>
      <c r="DF15" s="596"/>
      <c r="DG15" s="596"/>
      <c r="DH15" s="596"/>
      <c r="DI15" s="596"/>
      <c r="DJ15" s="596"/>
      <c r="DK15" s="597"/>
      <c r="DL15" s="601" t="s">
        <v>118</v>
      </c>
      <c r="DM15" s="596"/>
      <c r="DN15" s="596"/>
      <c r="DO15" s="596"/>
      <c r="DP15" s="596"/>
      <c r="DQ15" s="596"/>
      <c r="DR15" s="596"/>
      <c r="DS15" s="596"/>
      <c r="DT15" s="596"/>
      <c r="DU15" s="596"/>
      <c r="DV15" s="596"/>
      <c r="DW15" s="596"/>
      <c r="DX15" s="690"/>
    </row>
    <row r="16" spans="2:138" ht="11.25" customHeight="1" x14ac:dyDescent="0.15">
      <c r="B16" s="592" t="s">
        <v>233</v>
      </c>
      <c r="C16" s="593"/>
      <c r="D16" s="593"/>
      <c r="E16" s="593"/>
      <c r="F16" s="593"/>
      <c r="G16" s="593"/>
      <c r="H16" s="593"/>
      <c r="I16" s="593"/>
      <c r="J16" s="593"/>
      <c r="K16" s="593"/>
      <c r="L16" s="593"/>
      <c r="M16" s="593"/>
      <c r="N16" s="593"/>
      <c r="O16" s="593"/>
      <c r="P16" s="593"/>
      <c r="Q16" s="594"/>
      <c r="R16" s="595">
        <v>198048343</v>
      </c>
      <c r="S16" s="596"/>
      <c r="T16" s="596"/>
      <c r="U16" s="596"/>
      <c r="V16" s="596"/>
      <c r="W16" s="596"/>
      <c r="X16" s="596"/>
      <c r="Y16" s="597"/>
      <c r="Z16" s="598">
        <v>21.5</v>
      </c>
      <c r="AA16" s="686"/>
      <c r="AB16" s="686"/>
      <c r="AC16" s="689"/>
      <c r="AD16" s="601">
        <v>198048343</v>
      </c>
      <c r="AE16" s="596"/>
      <c r="AF16" s="596"/>
      <c r="AG16" s="596"/>
      <c r="AH16" s="596"/>
      <c r="AI16" s="596"/>
      <c r="AJ16" s="596"/>
      <c r="AK16" s="597"/>
      <c r="AL16" s="598">
        <v>51.1</v>
      </c>
      <c r="AM16" s="686"/>
      <c r="AN16" s="686"/>
      <c r="AO16" s="687"/>
      <c r="AP16" s="592" t="s">
        <v>234</v>
      </c>
      <c r="AQ16" s="593"/>
      <c r="AR16" s="593"/>
      <c r="AS16" s="593"/>
      <c r="AT16" s="593"/>
      <c r="AU16" s="593"/>
      <c r="AV16" s="593"/>
      <c r="AW16" s="593"/>
      <c r="AX16" s="593"/>
      <c r="AY16" s="593"/>
      <c r="AZ16" s="593"/>
      <c r="BA16" s="593"/>
      <c r="BB16" s="593"/>
      <c r="BC16" s="594"/>
      <c r="BD16" s="595">
        <v>2009554</v>
      </c>
      <c r="BE16" s="596"/>
      <c r="BF16" s="596"/>
      <c r="BG16" s="596"/>
      <c r="BH16" s="596"/>
      <c r="BI16" s="596"/>
      <c r="BJ16" s="596"/>
      <c r="BK16" s="597"/>
      <c r="BL16" s="684">
        <v>1</v>
      </c>
      <c r="BM16" s="684"/>
      <c r="BN16" s="684"/>
      <c r="BO16" s="684"/>
      <c r="BP16" s="685" t="s">
        <v>118</v>
      </c>
      <c r="BQ16" s="685"/>
      <c r="BR16" s="685"/>
      <c r="BS16" s="685"/>
      <c r="BT16" s="685"/>
      <c r="BU16" s="685"/>
      <c r="BV16" s="685"/>
      <c r="BW16" s="688"/>
      <c r="BY16" s="592" t="s">
        <v>235</v>
      </c>
      <c r="BZ16" s="593"/>
      <c r="CA16" s="593"/>
      <c r="CB16" s="593"/>
      <c r="CC16" s="593"/>
      <c r="CD16" s="593"/>
      <c r="CE16" s="593"/>
      <c r="CF16" s="593"/>
      <c r="CG16" s="593"/>
      <c r="CH16" s="593"/>
      <c r="CI16" s="593"/>
      <c r="CJ16" s="593"/>
      <c r="CK16" s="593"/>
      <c r="CL16" s="594"/>
      <c r="CM16" s="595">
        <v>137046791</v>
      </c>
      <c r="CN16" s="596"/>
      <c r="CO16" s="596"/>
      <c r="CP16" s="596"/>
      <c r="CQ16" s="596"/>
      <c r="CR16" s="596"/>
      <c r="CS16" s="596"/>
      <c r="CT16" s="597"/>
      <c r="CU16" s="684">
        <v>15.4</v>
      </c>
      <c r="CV16" s="684"/>
      <c r="CW16" s="684"/>
      <c r="CX16" s="684"/>
      <c r="CY16" s="601">
        <v>8543342</v>
      </c>
      <c r="CZ16" s="596"/>
      <c r="DA16" s="596"/>
      <c r="DB16" s="596"/>
      <c r="DC16" s="596"/>
      <c r="DD16" s="596"/>
      <c r="DE16" s="596"/>
      <c r="DF16" s="596"/>
      <c r="DG16" s="596"/>
      <c r="DH16" s="596"/>
      <c r="DI16" s="596"/>
      <c r="DJ16" s="596"/>
      <c r="DK16" s="597"/>
      <c r="DL16" s="601">
        <v>97801200</v>
      </c>
      <c r="DM16" s="596"/>
      <c r="DN16" s="596"/>
      <c r="DO16" s="596"/>
      <c r="DP16" s="596"/>
      <c r="DQ16" s="596"/>
      <c r="DR16" s="596"/>
      <c r="DS16" s="596"/>
      <c r="DT16" s="596"/>
      <c r="DU16" s="596"/>
      <c r="DV16" s="596"/>
      <c r="DW16" s="596"/>
      <c r="DX16" s="690"/>
    </row>
    <row r="17" spans="2:128" ht="11.25" customHeight="1" x14ac:dyDescent="0.15">
      <c r="B17" s="592" t="s">
        <v>236</v>
      </c>
      <c r="C17" s="593"/>
      <c r="D17" s="593"/>
      <c r="E17" s="593"/>
      <c r="F17" s="593"/>
      <c r="G17" s="593"/>
      <c r="H17" s="593"/>
      <c r="I17" s="593"/>
      <c r="J17" s="593"/>
      <c r="K17" s="593"/>
      <c r="L17" s="593"/>
      <c r="M17" s="593"/>
      <c r="N17" s="593"/>
      <c r="O17" s="593"/>
      <c r="P17" s="593"/>
      <c r="Q17" s="594"/>
      <c r="R17" s="595">
        <v>8503643</v>
      </c>
      <c r="S17" s="596"/>
      <c r="T17" s="596"/>
      <c r="U17" s="596"/>
      <c r="V17" s="596"/>
      <c r="W17" s="596"/>
      <c r="X17" s="596"/>
      <c r="Y17" s="597"/>
      <c r="Z17" s="598">
        <v>0.9</v>
      </c>
      <c r="AA17" s="686"/>
      <c r="AB17" s="686"/>
      <c r="AC17" s="689"/>
      <c r="AD17" s="601" t="s">
        <v>118</v>
      </c>
      <c r="AE17" s="596"/>
      <c r="AF17" s="596"/>
      <c r="AG17" s="596"/>
      <c r="AH17" s="596"/>
      <c r="AI17" s="596"/>
      <c r="AJ17" s="596"/>
      <c r="AK17" s="597"/>
      <c r="AL17" s="598" t="s">
        <v>118</v>
      </c>
      <c r="AM17" s="686"/>
      <c r="AN17" s="686"/>
      <c r="AO17" s="687"/>
      <c r="AP17" s="592" t="s">
        <v>237</v>
      </c>
      <c r="AQ17" s="593"/>
      <c r="AR17" s="593"/>
      <c r="AS17" s="593"/>
      <c r="AT17" s="593"/>
      <c r="AU17" s="593"/>
      <c r="AV17" s="593"/>
      <c r="AW17" s="593"/>
      <c r="AX17" s="593"/>
      <c r="AY17" s="593"/>
      <c r="AZ17" s="593"/>
      <c r="BA17" s="593"/>
      <c r="BB17" s="593"/>
      <c r="BC17" s="594"/>
      <c r="BD17" s="595">
        <v>35063144</v>
      </c>
      <c r="BE17" s="596"/>
      <c r="BF17" s="596"/>
      <c r="BG17" s="596"/>
      <c r="BH17" s="596"/>
      <c r="BI17" s="596"/>
      <c r="BJ17" s="596"/>
      <c r="BK17" s="597"/>
      <c r="BL17" s="684">
        <v>17.5</v>
      </c>
      <c r="BM17" s="684"/>
      <c r="BN17" s="684"/>
      <c r="BO17" s="684"/>
      <c r="BP17" s="685" t="s">
        <v>118</v>
      </c>
      <c r="BQ17" s="685"/>
      <c r="BR17" s="685"/>
      <c r="BS17" s="685"/>
      <c r="BT17" s="685"/>
      <c r="BU17" s="685"/>
      <c r="BV17" s="685"/>
      <c r="BW17" s="688"/>
      <c r="BY17" s="592" t="s">
        <v>238</v>
      </c>
      <c r="BZ17" s="593"/>
      <c r="CA17" s="593"/>
      <c r="CB17" s="593"/>
      <c r="CC17" s="593"/>
      <c r="CD17" s="593"/>
      <c r="CE17" s="593"/>
      <c r="CF17" s="593"/>
      <c r="CG17" s="593"/>
      <c r="CH17" s="593"/>
      <c r="CI17" s="593"/>
      <c r="CJ17" s="593"/>
      <c r="CK17" s="593"/>
      <c r="CL17" s="594"/>
      <c r="CM17" s="595">
        <v>112217244</v>
      </c>
      <c r="CN17" s="596"/>
      <c r="CO17" s="596"/>
      <c r="CP17" s="596"/>
      <c r="CQ17" s="596"/>
      <c r="CR17" s="596"/>
      <c r="CS17" s="596"/>
      <c r="CT17" s="597"/>
      <c r="CU17" s="684">
        <v>12.6</v>
      </c>
      <c r="CV17" s="684"/>
      <c r="CW17" s="684"/>
      <c r="CX17" s="684"/>
      <c r="CY17" s="601" t="s">
        <v>118</v>
      </c>
      <c r="CZ17" s="596"/>
      <c r="DA17" s="596"/>
      <c r="DB17" s="596"/>
      <c r="DC17" s="596"/>
      <c r="DD17" s="596"/>
      <c r="DE17" s="596"/>
      <c r="DF17" s="596"/>
      <c r="DG17" s="596"/>
      <c r="DH17" s="596"/>
      <c r="DI17" s="596"/>
      <c r="DJ17" s="596"/>
      <c r="DK17" s="597"/>
      <c r="DL17" s="601">
        <v>339909</v>
      </c>
      <c r="DM17" s="596"/>
      <c r="DN17" s="596"/>
      <c r="DO17" s="596"/>
      <c r="DP17" s="596"/>
      <c r="DQ17" s="596"/>
      <c r="DR17" s="596"/>
      <c r="DS17" s="596"/>
      <c r="DT17" s="596"/>
      <c r="DU17" s="596"/>
      <c r="DV17" s="596"/>
      <c r="DW17" s="596"/>
      <c r="DX17" s="690"/>
    </row>
    <row r="18" spans="2:128" ht="11.25" customHeight="1" x14ac:dyDescent="0.15">
      <c r="B18" s="592" t="s">
        <v>239</v>
      </c>
      <c r="C18" s="593"/>
      <c r="D18" s="593"/>
      <c r="E18" s="593"/>
      <c r="F18" s="593"/>
      <c r="G18" s="593"/>
      <c r="H18" s="593"/>
      <c r="I18" s="593"/>
      <c r="J18" s="593"/>
      <c r="K18" s="593"/>
      <c r="L18" s="593"/>
      <c r="M18" s="593"/>
      <c r="N18" s="593"/>
      <c r="O18" s="593"/>
      <c r="P18" s="593"/>
      <c r="Q18" s="594"/>
      <c r="R18" s="595">
        <v>14716</v>
      </c>
      <c r="S18" s="596"/>
      <c r="T18" s="596"/>
      <c r="U18" s="596"/>
      <c r="V18" s="596"/>
      <c r="W18" s="596"/>
      <c r="X18" s="596"/>
      <c r="Y18" s="597"/>
      <c r="Z18" s="598">
        <v>0</v>
      </c>
      <c r="AA18" s="686"/>
      <c r="AB18" s="686"/>
      <c r="AC18" s="689"/>
      <c r="AD18" s="601" t="s">
        <v>118</v>
      </c>
      <c r="AE18" s="596"/>
      <c r="AF18" s="596"/>
      <c r="AG18" s="596"/>
      <c r="AH18" s="596"/>
      <c r="AI18" s="596"/>
      <c r="AJ18" s="596"/>
      <c r="AK18" s="597"/>
      <c r="AL18" s="598" t="s">
        <v>118</v>
      </c>
      <c r="AM18" s="686"/>
      <c r="AN18" s="686"/>
      <c r="AO18" s="687"/>
      <c r="AP18" s="592" t="s">
        <v>240</v>
      </c>
      <c r="AQ18" s="593"/>
      <c r="AR18" s="593"/>
      <c r="AS18" s="593"/>
      <c r="AT18" s="593"/>
      <c r="AU18" s="593"/>
      <c r="AV18" s="593"/>
      <c r="AW18" s="593"/>
      <c r="AX18" s="593"/>
      <c r="AY18" s="593"/>
      <c r="AZ18" s="593"/>
      <c r="BA18" s="593"/>
      <c r="BB18" s="593"/>
      <c r="BC18" s="594"/>
      <c r="BD18" s="595">
        <v>67677931</v>
      </c>
      <c r="BE18" s="596"/>
      <c r="BF18" s="596"/>
      <c r="BG18" s="596"/>
      <c r="BH18" s="596"/>
      <c r="BI18" s="596"/>
      <c r="BJ18" s="596"/>
      <c r="BK18" s="597"/>
      <c r="BL18" s="684">
        <v>33.700000000000003</v>
      </c>
      <c r="BM18" s="684"/>
      <c r="BN18" s="684"/>
      <c r="BO18" s="684"/>
      <c r="BP18" s="685" t="s">
        <v>118</v>
      </c>
      <c r="BQ18" s="685"/>
      <c r="BR18" s="685"/>
      <c r="BS18" s="685"/>
      <c r="BT18" s="685"/>
      <c r="BU18" s="685"/>
      <c r="BV18" s="685"/>
      <c r="BW18" s="688"/>
      <c r="BY18" s="592" t="s">
        <v>241</v>
      </c>
      <c r="BZ18" s="593"/>
      <c r="CA18" s="593"/>
      <c r="CB18" s="593"/>
      <c r="CC18" s="593"/>
      <c r="CD18" s="593"/>
      <c r="CE18" s="593"/>
      <c r="CF18" s="593"/>
      <c r="CG18" s="593"/>
      <c r="CH18" s="593"/>
      <c r="CI18" s="593"/>
      <c r="CJ18" s="593"/>
      <c r="CK18" s="593"/>
      <c r="CL18" s="594"/>
      <c r="CM18" s="595">
        <v>110521908</v>
      </c>
      <c r="CN18" s="596"/>
      <c r="CO18" s="596"/>
      <c r="CP18" s="596"/>
      <c r="CQ18" s="596"/>
      <c r="CR18" s="596"/>
      <c r="CS18" s="596"/>
      <c r="CT18" s="597"/>
      <c r="CU18" s="684">
        <v>12.4</v>
      </c>
      <c r="CV18" s="684"/>
      <c r="CW18" s="684"/>
      <c r="CX18" s="684"/>
      <c r="CY18" s="601" t="s">
        <v>118</v>
      </c>
      <c r="CZ18" s="596"/>
      <c r="DA18" s="596"/>
      <c r="DB18" s="596"/>
      <c r="DC18" s="596"/>
      <c r="DD18" s="596"/>
      <c r="DE18" s="596"/>
      <c r="DF18" s="596"/>
      <c r="DG18" s="596"/>
      <c r="DH18" s="596"/>
      <c r="DI18" s="596"/>
      <c r="DJ18" s="596"/>
      <c r="DK18" s="597"/>
      <c r="DL18" s="601">
        <v>99850042</v>
      </c>
      <c r="DM18" s="596"/>
      <c r="DN18" s="596"/>
      <c r="DO18" s="596"/>
      <c r="DP18" s="596"/>
      <c r="DQ18" s="596"/>
      <c r="DR18" s="596"/>
      <c r="DS18" s="596"/>
      <c r="DT18" s="596"/>
      <c r="DU18" s="596"/>
      <c r="DV18" s="596"/>
      <c r="DW18" s="596"/>
      <c r="DX18" s="690"/>
    </row>
    <row r="19" spans="2:128" ht="11.25" customHeight="1" x14ac:dyDescent="0.15">
      <c r="B19" s="592" t="s">
        <v>242</v>
      </c>
      <c r="C19" s="593"/>
      <c r="D19" s="593"/>
      <c r="E19" s="593"/>
      <c r="F19" s="593"/>
      <c r="G19" s="593"/>
      <c r="H19" s="593"/>
      <c r="I19" s="593"/>
      <c r="J19" s="593"/>
      <c r="K19" s="593"/>
      <c r="L19" s="593"/>
      <c r="M19" s="593"/>
      <c r="N19" s="593"/>
      <c r="O19" s="593"/>
      <c r="P19" s="593"/>
      <c r="Q19" s="594"/>
      <c r="R19" s="595">
        <v>438643128</v>
      </c>
      <c r="S19" s="596"/>
      <c r="T19" s="596"/>
      <c r="U19" s="596"/>
      <c r="V19" s="596"/>
      <c r="W19" s="596"/>
      <c r="X19" s="596"/>
      <c r="Y19" s="597"/>
      <c r="Z19" s="598">
        <v>47.7</v>
      </c>
      <c r="AA19" s="686"/>
      <c r="AB19" s="686"/>
      <c r="AC19" s="689"/>
      <c r="AD19" s="601">
        <v>386255478</v>
      </c>
      <c r="AE19" s="596"/>
      <c r="AF19" s="596"/>
      <c r="AG19" s="596"/>
      <c r="AH19" s="596"/>
      <c r="AI19" s="596"/>
      <c r="AJ19" s="596"/>
      <c r="AK19" s="597"/>
      <c r="AL19" s="598">
        <v>99.7</v>
      </c>
      <c r="AM19" s="686"/>
      <c r="AN19" s="686"/>
      <c r="AO19" s="687"/>
      <c r="AP19" s="592" t="s">
        <v>243</v>
      </c>
      <c r="AQ19" s="593"/>
      <c r="AR19" s="593"/>
      <c r="AS19" s="593"/>
      <c r="AT19" s="593"/>
      <c r="AU19" s="593"/>
      <c r="AV19" s="593"/>
      <c r="AW19" s="593"/>
      <c r="AX19" s="593"/>
      <c r="AY19" s="593"/>
      <c r="AZ19" s="593"/>
      <c r="BA19" s="593"/>
      <c r="BB19" s="593"/>
      <c r="BC19" s="594"/>
      <c r="BD19" s="595">
        <v>5315095</v>
      </c>
      <c r="BE19" s="596"/>
      <c r="BF19" s="596"/>
      <c r="BG19" s="596"/>
      <c r="BH19" s="596"/>
      <c r="BI19" s="596"/>
      <c r="BJ19" s="596"/>
      <c r="BK19" s="597"/>
      <c r="BL19" s="684">
        <v>2.6</v>
      </c>
      <c r="BM19" s="684"/>
      <c r="BN19" s="684"/>
      <c r="BO19" s="684"/>
      <c r="BP19" s="685" t="s">
        <v>118</v>
      </c>
      <c r="BQ19" s="685"/>
      <c r="BR19" s="685"/>
      <c r="BS19" s="685"/>
      <c r="BT19" s="685"/>
      <c r="BU19" s="685"/>
      <c r="BV19" s="685"/>
      <c r="BW19" s="688"/>
      <c r="BY19" s="592" t="s">
        <v>244</v>
      </c>
      <c r="BZ19" s="593"/>
      <c r="CA19" s="593"/>
      <c r="CB19" s="593"/>
      <c r="CC19" s="593"/>
      <c r="CD19" s="593"/>
      <c r="CE19" s="593"/>
      <c r="CF19" s="593"/>
      <c r="CG19" s="593"/>
      <c r="CH19" s="593"/>
      <c r="CI19" s="593"/>
      <c r="CJ19" s="593"/>
      <c r="CK19" s="593"/>
      <c r="CL19" s="594"/>
      <c r="CM19" s="595">
        <v>4072</v>
      </c>
      <c r="CN19" s="596"/>
      <c r="CO19" s="596"/>
      <c r="CP19" s="596"/>
      <c r="CQ19" s="596"/>
      <c r="CR19" s="596"/>
      <c r="CS19" s="596"/>
      <c r="CT19" s="597"/>
      <c r="CU19" s="684">
        <v>0</v>
      </c>
      <c r="CV19" s="684"/>
      <c r="CW19" s="684"/>
      <c r="CX19" s="684"/>
      <c r="CY19" s="601" t="s">
        <v>209</v>
      </c>
      <c r="CZ19" s="596"/>
      <c r="DA19" s="596"/>
      <c r="DB19" s="596"/>
      <c r="DC19" s="596"/>
      <c r="DD19" s="596"/>
      <c r="DE19" s="596"/>
      <c r="DF19" s="596"/>
      <c r="DG19" s="596"/>
      <c r="DH19" s="596"/>
      <c r="DI19" s="596"/>
      <c r="DJ19" s="596"/>
      <c r="DK19" s="597"/>
      <c r="DL19" s="601">
        <v>4072</v>
      </c>
      <c r="DM19" s="596"/>
      <c r="DN19" s="596"/>
      <c r="DO19" s="596"/>
      <c r="DP19" s="596"/>
      <c r="DQ19" s="596"/>
      <c r="DR19" s="596"/>
      <c r="DS19" s="596"/>
      <c r="DT19" s="596"/>
      <c r="DU19" s="596"/>
      <c r="DV19" s="596"/>
      <c r="DW19" s="596"/>
      <c r="DX19" s="690"/>
    </row>
    <row r="20" spans="2:128" ht="11.25" customHeight="1" x14ac:dyDescent="0.15">
      <c r="B20" s="592" t="s">
        <v>245</v>
      </c>
      <c r="C20" s="593"/>
      <c r="D20" s="593"/>
      <c r="E20" s="593"/>
      <c r="F20" s="593"/>
      <c r="G20" s="593"/>
      <c r="H20" s="593"/>
      <c r="I20" s="593"/>
      <c r="J20" s="593"/>
      <c r="K20" s="593"/>
      <c r="L20" s="593"/>
      <c r="M20" s="593"/>
      <c r="N20" s="593"/>
      <c r="O20" s="593"/>
      <c r="P20" s="593"/>
      <c r="Q20" s="594"/>
      <c r="R20" s="595">
        <v>332995</v>
      </c>
      <c r="S20" s="596"/>
      <c r="T20" s="596"/>
      <c r="U20" s="596"/>
      <c r="V20" s="596"/>
      <c r="W20" s="596"/>
      <c r="X20" s="596"/>
      <c r="Y20" s="597"/>
      <c r="Z20" s="598">
        <v>0</v>
      </c>
      <c r="AA20" s="686"/>
      <c r="AB20" s="686"/>
      <c r="AC20" s="689"/>
      <c r="AD20" s="601">
        <v>332995</v>
      </c>
      <c r="AE20" s="596"/>
      <c r="AF20" s="596"/>
      <c r="AG20" s="596"/>
      <c r="AH20" s="596"/>
      <c r="AI20" s="596"/>
      <c r="AJ20" s="596"/>
      <c r="AK20" s="597"/>
      <c r="AL20" s="598">
        <v>0.1</v>
      </c>
      <c r="AM20" s="686"/>
      <c r="AN20" s="686"/>
      <c r="AO20" s="687"/>
      <c r="AP20" s="691" t="s">
        <v>246</v>
      </c>
      <c r="AQ20" s="692"/>
      <c r="AR20" s="692"/>
      <c r="AS20" s="692"/>
      <c r="AT20" s="692"/>
      <c r="AU20" s="692"/>
      <c r="AV20" s="692"/>
      <c r="AW20" s="692"/>
      <c r="AX20" s="692"/>
      <c r="AY20" s="692"/>
      <c r="AZ20" s="692"/>
      <c r="BA20" s="692"/>
      <c r="BB20" s="692"/>
      <c r="BC20" s="693"/>
      <c r="BD20" s="595">
        <v>1980286</v>
      </c>
      <c r="BE20" s="596"/>
      <c r="BF20" s="596"/>
      <c r="BG20" s="596"/>
      <c r="BH20" s="596"/>
      <c r="BI20" s="596"/>
      <c r="BJ20" s="596"/>
      <c r="BK20" s="597"/>
      <c r="BL20" s="684">
        <v>1</v>
      </c>
      <c r="BM20" s="684"/>
      <c r="BN20" s="684"/>
      <c r="BO20" s="684"/>
      <c r="BP20" s="685" t="s">
        <v>118</v>
      </c>
      <c r="BQ20" s="685"/>
      <c r="BR20" s="685"/>
      <c r="BS20" s="685"/>
      <c r="BT20" s="685"/>
      <c r="BU20" s="685"/>
      <c r="BV20" s="685"/>
      <c r="BW20" s="688"/>
      <c r="BY20" s="691" t="s">
        <v>247</v>
      </c>
      <c r="BZ20" s="692"/>
      <c r="CA20" s="692"/>
      <c r="CB20" s="692"/>
      <c r="CC20" s="692"/>
      <c r="CD20" s="692"/>
      <c r="CE20" s="692"/>
      <c r="CF20" s="692"/>
      <c r="CG20" s="692"/>
      <c r="CH20" s="692"/>
      <c r="CI20" s="692"/>
      <c r="CJ20" s="692"/>
      <c r="CK20" s="692"/>
      <c r="CL20" s="693"/>
      <c r="CM20" s="595" t="s">
        <v>118</v>
      </c>
      <c r="CN20" s="596"/>
      <c r="CO20" s="596"/>
      <c r="CP20" s="596"/>
      <c r="CQ20" s="596"/>
      <c r="CR20" s="596"/>
      <c r="CS20" s="596"/>
      <c r="CT20" s="597"/>
      <c r="CU20" s="684" t="s">
        <v>118</v>
      </c>
      <c r="CV20" s="684"/>
      <c r="CW20" s="684"/>
      <c r="CX20" s="684"/>
      <c r="CY20" s="601" t="s">
        <v>118</v>
      </c>
      <c r="CZ20" s="596"/>
      <c r="DA20" s="596"/>
      <c r="DB20" s="596"/>
      <c r="DC20" s="596"/>
      <c r="DD20" s="596"/>
      <c r="DE20" s="596"/>
      <c r="DF20" s="596"/>
      <c r="DG20" s="596"/>
      <c r="DH20" s="596"/>
      <c r="DI20" s="596"/>
      <c r="DJ20" s="596"/>
      <c r="DK20" s="597"/>
      <c r="DL20" s="601" t="s">
        <v>118</v>
      </c>
      <c r="DM20" s="596"/>
      <c r="DN20" s="596"/>
      <c r="DO20" s="596"/>
      <c r="DP20" s="596"/>
      <c r="DQ20" s="596"/>
      <c r="DR20" s="596"/>
      <c r="DS20" s="596"/>
      <c r="DT20" s="596"/>
      <c r="DU20" s="596"/>
      <c r="DV20" s="596"/>
      <c r="DW20" s="596"/>
      <c r="DX20" s="690"/>
    </row>
    <row r="21" spans="2:128" ht="11.25" customHeight="1" x14ac:dyDescent="0.15">
      <c r="B21" s="592" t="s">
        <v>248</v>
      </c>
      <c r="C21" s="593"/>
      <c r="D21" s="593"/>
      <c r="E21" s="593"/>
      <c r="F21" s="593"/>
      <c r="G21" s="593"/>
      <c r="H21" s="593"/>
      <c r="I21" s="593"/>
      <c r="J21" s="593"/>
      <c r="K21" s="593"/>
      <c r="L21" s="593"/>
      <c r="M21" s="593"/>
      <c r="N21" s="593"/>
      <c r="O21" s="593"/>
      <c r="P21" s="593"/>
      <c r="Q21" s="594"/>
      <c r="R21" s="595">
        <v>5466911</v>
      </c>
      <c r="S21" s="596"/>
      <c r="T21" s="596"/>
      <c r="U21" s="596"/>
      <c r="V21" s="596"/>
      <c r="W21" s="596"/>
      <c r="X21" s="596"/>
      <c r="Y21" s="597"/>
      <c r="Z21" s="598">
        <v>0.6</v>
      </c>
      <c r="AA21" s="686"/>
      <c r="AB21" s="686"/>
      <c r="AC21" s="689"/>
      <c r="AD21" s="601" t="s">
        <v>118</v>
      </c>
      <c r="AE21" s="596"/>
      <c r="AF21" s="596"/>
      <c r="AG21" s="596"/>
      <c r="AH21" s="596"/>
      <c r="AI21" s="596"/>
      <c r="AJ21" s="596"/>
      <c r="AK21" s="597"/>
      <c r="AL21" s="598" t="s">
        <v>118</v>
      </c>
      <c r="AM21" s="686"/>
      <c r="AN21" s="686"/>
      <c r="AO21" s="687"/>
      <c r="AP21" s="691" t="s">
        <v>249</v>
      </c>
      <c r="AQ21" s="692"/>
      <c r="AR21" s="692"/>
      <c r="AS21" s="692"/>
      <c r="AT21" s="692"/>
      <c r="AU21" s="692"/>
      <c r="AV21" s="692"/>
      <c r="AW21" s="692"/>
      <c r="AX21" s="692"/>
      <c r="AY21" s="692"/>
      <c r="AZ21" s="692"/>
      <c r="BA21" s="692"/>
      <c r="BB21" s="692"/>
      <c r="BC21" s="693"/>
      <c r="BD21" s="595">
        <v>577424</v>
      </c>
      <c r="BE21" s="596"/>
      <c r="BF21" s="596"/>
      <c r="BG21" s="596"/>
      <c r="BH21" s="596"/>
      <c r="BI21" s="596"/>
      <c r="BJ21" s="596"/>
      <c r="BK21" s="597"/>
      <c r="BL21" s="684">
        <v>0.3</v>
      </c>
      <c r="BM21" s="684"/>
      <c r="BN21" s="684"/>
      <c r="BO21" s="684"/>
      <c r="BP21" s="685" t="s">
        <v>118</v>
      </c>
      <c r="BQ21" s="685"/>
      <c r="BR21" s="685"/>
      <c r="BS21" s="685"/>
      <c r="BT21" s="685"/>
      <c r="BU21" s="685"/>
      <c r="BV21" s="685"/>
      <c r="BW21" s="688"/>
      <c r="BY21" s="691" t="s">
        <v>250</v>
      </c>
      <c r="BZ21" s="692"/>
      <c r="CA21" s="692"/>
      <c r="CB21" s="692"/>
      <c r="CC21" s="692"/>
      <c r="CD21" s="692"/>
      <c r="CE21" s="692"/>
      <c r="CF21" s="692"/>
      <c r="CG21" s="692"/>
      <c r="CH21" s="692"/>
      <c r="CI21" s="692"/>
      <c r="CJ21" s="692"/>
      <c r="CK21" s="692"/>
      <c r="CL21" s="693"/>
      <c r="CM21" s="595">
        <v>309646</v>
      </c>
      <c r="CN21" s="596"/>
      <c r="CO21" s="596"/>
      <c r="CP21" s="596"/>
      <c r="CQ21" s="596"/>
      <c r="CR21" s="596"/>
      <c r="CS21" s="596"/>
      <c r="CT21" s="597"/>
      <c r="CU21" s="684">
        <v>0</v>
      </c>
      <c r="CV21" s="684"/>
      <c r="CW21" s="684"/>
      <c r="CX21" s="684"/>
      <c r="CY21" s="601" t="s">
        <v>118</v>
      </c>
      <c r="CZ21" s="596"/>
      <c r="DA21" s="596"/>
      <c r="DB21" s="596"/>
      <c r="DC21" s="596"/>
      <c r="DD21" s="596"/>
      <c r="DE21" s="596"/>
      <c r="DF21" s="596"/>
      <c r="DG21" s="596"/>
      <c r="DH21" s="596"/>
      <c r="DI21" s="596"/>
      <c r="DJ21" s="596"/>
      <c r="DK21" s="597"/>
      <c r="DL21" s="601">
        <v>309646</v>
      </c>
      <c r="DM21" s="596"/>
      <c r="DN21" s="596"/>
      <c r="DO21" s="596"/>
      <c r="DP21" s="596"/>
      <c r="DQ21" s="596"/>
      <c r="DR21" s="596"/>
      <c r="DS21" s="596"/>
      <c r="DT21" s="596"/>
      <c r="DU21" s="596"/>
      <c r="DV21" s="596"/>
      <c r="DW21" s="596"/>
      <c r="DX21" s="690"/>
    </row>
    <row r="22" spans="2:128" ht="11.25" customHeight="1" x14ac:dyDescent="0.15">
      <c r="B22" s="592" t="s">
        <v>251</v>
      </c>
      <c r="C22" s="593"/>
      <c r="D22" s="593"/>
      <c r="E22" s="593"/>
      <c r="F22" s="593"/>
      <c r="G22" s="593"/>
      <c r="H22" s="593"/>
      <c r="I22" s="593"/>
      <c r="J22" s="593"/>
      <c r="K22" s="593"/>
      <c r="L22" s="593"/>
      <c r="M22" s="593"/>
      <c r="N22" s="593"/>
      <c r="O22" s="593"/>
      <c r="P22" s="593"/>
      <c r="Q22" s="594"/>
      <c r="R22" s="595">
        <v>7248216</v>
      </c>
      <c r="S22" s="596"/>
      <c r="T22" s="596"/>
      <c r="U22" s="596"/>
      <c r="V22" s="596"/>
      <c r="W22" s="596"/>
      <c r="X22" s="596"/>
      <c r="Y22" s="597"/>
      <c r="Z22" s="598">
        <v>0.8</v>
      </c>
      <c r="AA22" s="686"/>
      <c r="AB22" s="686"/>
      <c r="AC22" s="689"/>
      <c r="AD22" s="601">
        <v>572114</v>
      </c>
      <c r="AE22" s="596"/>
      <c r="AF22" s="596"/>
      <c r="AG22" s="596"/>
      <c r="AH22" s="596"/>
      <c r="AI22" s="596"/>
      <c r="AJ22" s="596"/>
      <c r="AK22" s="597"/>
      <c r="AL22" s="598">
        <v>0.1</v>
      </c>
      <c r="AM22" s="686"/>
      <c r="AN22" s="686"/>
      <c r="AO22" s="687"/>
      <c r="AP22" s="691" t="s">
        <v>252</v>
      </c>
      <c r="AQ22" s="692"/>
      <c r="AR22" s="692"/>
      <c r="AS22" s="692"/>
      <c r="AT22" s="692"/>
      <c r="AU22" s="692"/>
      <c r="AV22" s="692"/>
      <c r="AW22" s="692"/>
      <c r="AX22" s="692"/>
      <c r="AY22" s="692"/>
      <c r="AZ22" s="692"/>
      <c r="BA22" s="692"/>
      <c r="BB22" s="692"/>
      <c r="BC22" s="693"/>
      <c r="BD22" s="595">
        <v>2484228</v>
      </c>
      <c r="BE22" s="596"/>
      <c r="BF22" s="596"/>
      <c r="BG22" s="596"/>
      <c r="BH22" s="596"/>
      <c r="BI22" s="596"/>
      <c r="BJ22" s="596"/>
      <c r="BK22" s="597"/>
      <c r="BL22" s="684">
        <v>1.2</v>
      </c>
      <c r="BM22" s="684"/>
      <c r="BN22" s="684"/>
      <c r="BO22" s="684"/>
      <c r="BP22" s="685" t="s">
        <v>118</v>
      </c>
      <c r="BQ22" s="685"/>
      <c r="BR22" s="685"/>
      <c r="BS22" s="685"/>
      <c r="BT22" s="685"/>
      <c r="BU22" s="685"/>
      <c r="BV22" s="685"/>
      <c r="BW22" s="688"/>
      <c r="BY22" s="691" t="s">
        <v>253</v>
      </c>
      <c r="BZ22" s="692"/>
      <c r="CA22" s="692"/>
      <c r="CB22" s="692"/>
      <c r="CC22" s="692"/>
      <c r="CD22" s="692"/>
      <c r="CE22" s="692"/>
      <c r="CF22" s="692"/>
      <c r="CG22" s="692"/>
      <c r="CH22" s="692"/>
      <c r="CI22" s="692"/>
      <c r="CJ22" s="692"/>
      <c r="CK22" s="692"/>
      <c r="CL22" s="693"/>
      <c r="CM22" s="595">
        <v>598066</v>
      </c>
      <c r="CN22" s="596"/>
      <c r="CO22" s="596"/>
      <c r="CP22" s="596"/>
      <c r="CQ22" s="596"/>
      <c r="CR22" s="596"/>
      <c r="CS22" s="596"/>
      <c r="CT22" s="597"/>
      <c r="CU22" s="684">
        <v>0.1</v>
      </c>
      <c r="CV22" s="684"/>
      <c r="CW22" s="684"/>
      <c r="CX22" s="684"/>
      <c r="CY22" s="601" t="s">
        <v>118</v>
      </c>
      <c r="CZ22" s="596"/>
      <c r="DA22" s="596"/>
      <c r="DB22" s="596"/>
      <c r="DC22" s="596"/>
      <c r="DD22" s="596"/>
      <c r="DE22" s="596"/>
      <c r="DF22" s="596"/>
      <c r="DG22" s="596"/>
      <c r="DH22" s="596"/>
      <c r="DI22" s="596"/>
      <c r="DJ22" s="596"/>
      <c r="DK22" s="597"/>
      <c r="DL22" s="601">
        <v>598066</v>
      </c>
      <c r="DM22" s="596"/>
      <c r="DN22" s="596"/>
      <c r="DO22" s="596"/>
      <c r="DP22" s="596"/>
      <c r="DQ22" s="596"/>
      <c r="DR22" s="596"/>
      <c r="DS22" s="596"/>
      <c r="DT22" s="596"/>
      <c r="DU22" s="596"/>
      <c r="DV22" s="596"/>
      <c r="DW22" s="596"/>
      <c r="DX22" s="690"/>
    </row>
    <row r="23" spans="2:128" ht="11.25" customHeight="1" x14ac:dyDescent="0.15">
      <c r="B23" s="592" t="s">
        <v>254</v>
      </c>
      <c r="C23" s="593"/>
      <c r="D23" s="593"/>
      <c r="E23" s="593"/>
      <c r="F23" s="593"/>
      <c r="G23" s="593"/>
      <c r="H23" s="593"/>
      <c r="I23" s="593"/>
      <c r="J23" s="593"/>
      <c r="K23" s="593"/>
      <c r="L23" s="593"/>
      <c r="M23" s="593"/>
      <c r="N23" s="593"/>
      <c r="O23" s="593"/>
      <c r="P23" s="593"/>
      <c r="Q23" s="594"/>
      <c r="R23" s="595">
        <v>2794724</v>
      </c>
      <c r="S23" s="596"/>
      <c r="T23" s="596"/>
      <c r="U23" s="596"/>
      <c r="V23" s="596"/>
      <c r="W23" s="596"/>
      <c r="X23" s="596"/>
      <c r="Y23" s="597"/>
      <c r="Z23" s="598">
        <v>0.3</v>
      </c>
      <c r="AA23" s="686"/>
      <c r="AB23" s="686"/>
      <c r="AC23" s="689"/>
      <c r="AD23" s="601" t="s">
        <v>118</v>
      </c>
      <c r="AE23" s="596"/>
      <c r="AF23" s="596"/>
      <c r="AG23" s="596"/>
      <c r="AH23" s="596"/>
      <c r="AI23" s="596"/>
      <c r="AJ23" s="596"/>
      <c r="AK23" s="597"/>
      <c r="AL23" s="598" t="s">
        <v>118</v>
      </c>
      <c r="AM23" s="686"/>
      <c r="AN23" s="686"/>
      <c r="AO23" s="687"/>
      <c r="AP23" s="691" t="s">
        <v>255</v>
      </c>
      <c r="AQ23" s="692"/>
      <c r="AR23" s="692"/>
      <c r="AS23" s="692"/>
      <c r="AT23" s="692"/>
      <c r="AU23" s="692"/>
      <c r="AV23" s="692"/>
      <c r="AW23" s="692"/>
      <c r="AX23" s="692"/>
      <c r="AY23" s="692"/>
      <c r="AZ23" s="692"/>
      <c r="BA23" s="692"/>
      <c r="BB23" s="692"/>
      <c r="BC23" s="693"/>
      <c r="BD23" s="595">
        <v>15123330</v>
      </c>
      <c r="BE23" s="596"/>
      <c r="BF23" s="596"/>
      <c r="BG23" s="596"/>
      <c r="BH23" s="596"/>
      <c r="BI23" s="596"/>
      <c r="BJ23" s="596"/>
      <c r="BK23" s="597"/>
      <c r="BL23" s="684">
        <v>7.5</v>
      </c>
      <c r="BM23" s="684"/>
      <c r="BN23" s="684"/>
      <c r="BO23" s="684"/>
      <c r="BP23" s="685" t="s">
        <v>118</v>
      </c>
      <c r="BQ23" s="685"/>
      <c r="BR23" s="685"/>
      <c r="BS23" s="685"/>
      <c r="BT23" s="685"/>
      <c r="BU23" s="685"/>
      <c r="BV23" s="685"/>
      <c r="BW23" s="688"/>
      <c r="BY23" s="691" t="s">
        <v>256</v>
      </c>
      <c r="BZ23" s="692"/>
      <c r="CA23" s="692"/>
      <c r="CB23" s="692"/>
      <c r="CC23" s="692"/>
      <c r="CD23" s="692"/>
      <c r="CE23" s="692"/>
      <c r="CF23" s="692"/>
      <c r="CG23" s="692"/>
      <c r="CH23" s="692"/>
      <c r="CI23" s="692"/>
      <c r="CJ23" s="692"/>
      <c r="CK23" s="692"/>
      <c r="CL23" s="693"/>
      <c r="CM23" s="595">
        <v>466848</v>
      </c>
      <c r="CN23" s="596"/>
      <c r="CO23" s="596"/>
      <c r="CP23" s="596"/>
      <c r="CQ23" s="596"/>
      <c r="CR23" s="596"/>
      <c r="CS23" s="596"/>
      <c r="CT23" s="597"/>
      <c r="CU23" s="684">
        <v>0.1</v>
      </c>
      <c r="CV23" s="684"/>
      <c r="CW23" s="684"/>
      <c r="CX23" s="684"/>
      <c r="CY23" s="601" t="s">
        <v>118</v>
      </c>
      <c r="CZ23" s="596"/>
      <c r="DA23" s="596"/>
      <c r="DB23" s="596"/>
      <c r="DC23" s="596"/>
      <c r="DD23" s="596"/>
      <c r="DE23" s="596"/>
      <c r="DF23" s="596"/>
      <c r="DG23" s="596"/>
      <c r="DH23" s="596"/>
      <c r="DI23" s="596"/>
      <c r="DJ23" s="596"/>
      <c r="DK23" s="597"/>
      <c r="DL23" s="601">
        <v>466848</v>
      </c>
      <c r="DM23" s="596"/>
      <c r="DN23" s="596"/>
      <c r="DO23" s="596"/>
      <c r="DP23" s="596"/>
      <c r="DQ23" s="596"/>
      <c r="DR23" s="596"/>
      <c r="DS23" s="596"/>
      <c r="DT23" s="596"/>
      <c r="DU23" s="596"/>
      <c r="DV23" s="596"/>
      <c r="DW23" s="596"/>
      <c r="DX23" s="690"/>
    </row>
    <row r="24" spans="2:128" ht="11.25" customHeight="1" x14ac:dyDescent="0.15">
      <c r="B24" s="592" t="s">
        <v>257</v>
      </c>
      <c r="C24" s="593"/>
      <c r="D24" s="593"/>
      <c r="E24" s="593"/>
      <c r="F24" s="593"/>
      <c r="G24" s="593"/>
      <c r="H24" s="593"/>
      <c r="I24" s="593"/>
      <c r="J24" s="593"/>
      <c r="K24" s="593"/>
      <c r="L24" s="593"/>
      <c r="M24" s="593"/>
      <c r="N24" s="593"/>
      <c r="O24" s="593"/>
      <c r="P24" s="593"/>
      <c r="Q24" s="594"/>
      <c r="R24" s="595">
        <v>196901873</v>
      </c>
      <c r="S24" s="596"/>
      <c r="T24" s="596"/>
      <c r="U24" s="596"/>
      <c r="V24" s="596"/>
      <c r="W24" s="596"/>
      <c r="X24" s="596"/>
      <c r="Y24" s="597"/>
      <c r="Z24" s="598">
        <v>21.4</v>
      </c>
      <c r="AA24" s="686"/>
      <c r="AB24" s="686"/>
      <c r="AC24" s="689"/>
      <c r="AD24" s="601" t="s">
        <v>118</v>
      </c>
      <c r="AE24" s="596"/>
      <c r="AF24" s="596"/>
      <c r="AG24" s="596"/>
      <c r="AH24" s="596"/>
      <c r="AI24" s="596"/>
      <c r="AJ24" s="596"/>
      <c r="AK24" s="597"/>
      <c r="AL24" s="598" t="s">
        <v>118</v>
      </c>
      <c r="AM24" s="686"/>
      <c r="AN24" s="686"/>
      <c r="AO24" s="687"/>
      <c r="AP24" s="691" t="s">
        <v>258</v>
      </c>
      <c r="AQ24" s="692"/>
      <c r="AR24" s="692"/>
      <c r="AS24" s="692"/>
      <c r="AT24" s="692"/>
      <c r="AU24" s="692"/>
      <c r="AV24" s="692"/>
      <c r="AW24" s="692"/>
      <c r="AX24" s="692"/>
      <c r="AY24" s="692"/>
      <c r="AZ24" s="692"/>
      <c r="BA24" s="692"/>
      <c r="BB24" s="692"/>
      <c r="BC24" s="693"/>
      <c r="BD24" s="595">
        <v>22025951</v>
      </c>
      <c r="BE24" s="596"/>
      <c r="BF24" s="596"/>
      <c r="BG24" s="596"/>
      <c r="BH24" s="596"/>
      <c r="BI24" s="596"/>
      <c r="BJ24" s="596"/>
      <c r="BK24" s="597"/>
      <c r="BL24" s="684">
        <v>11</v>
      </c>
      <c r="BM24" s="684"/>
      <c r="BN24" s="684"/>
      <c r="BO24" s="684"/>
      <c r="BP24" s="685" t="s">
        <v>118</v>
      </c>
      <c r="BQ24" s="685"/>
      <c r="BR24" s="685"/>
      <c r="BS24" s="685"/>
      <c r="BT24" s="685"/>
      <c r="BU24" s="685"/>
      <c r="BV24" s="685"/>
      <c r="BW24" s="688"/>
      <c r="BY24" s="691" t="s">
        <v>259</v>
      </c>
      <c r="BZ24" s="692"/>
      <c r="CA24" s="692"/>
      <c r="CB24" s="692"/>
      <c r="CC24" s="692"/>
      <c r="CD24" s="692"/>
      <c r="CE24" s="692"/>
      <c r="CF24" s="692"/>
      <c r="CG24" s="692"/>
      <c r="CH24" s="692"/>
      <c r="CI24" s="692"/>
      <c r="CJ24" s="692"/>
      <c r="CK24" s="692"/>
      <c r="CL24" s="693"/>
      <c r="CM24" s="595">
        <v>241120</v>
      </c>
      <c r="CN24" s="596"/>
      <c r="CO24" s="596"/>
      <c r="CP24" s="596"/>
      <c r="CQ24" s="596"/>
      <c r="CR24" s="596"/>
      <c r="CS24" s="596"/>
      <c r="CT24" s="597"/>
      <c r="CU24" s="684">
        <v>0</v>
      </c>
      <c r="CV24" s="684"/>
      <c r="CW24" s="684"/>
      <c r="CX24" s="684"/>
      <c r="CY24" s="601" t="s">
        <v>118</v>
      </c>
      <c r="CZ24" s="596"/>
      <c r="DA24" s="596"/>
      <c r="DB24" s="596"/>
      <c r="DC24" s="596"/>
      <c r="DD24" s="596"/>
      <c r="DE24" s="596"/>
      <c r="DF24" s="596"/>
      <c r="DG24" s="596"/>
      <c r="DH24" s="596"/>
      <c r="DI24" s="596"/>
      <c r="DJ24" s="596"/>
      <c r="DK24" s="597"/>
      <c r="DL24" s="601">
        <v>241120</v>
      </c>
      <c r="DM24" s="596"/>
      <c r="DN24" s="596"/>
      <c r="DO24" s="596"/>
      <c r="DP24" s="596"/>
      <c r="DQ24" s="596"/>
      <c r="DR24" s="596"/>
      <c r="DS24" s="596"/>
      <c r="DT24" s="596"/>
      <c r="DU24" s="596"/>
      <c r="DV24" s="596"/>
      <c r="DW24" s="596"/>
      <c r="DX24" s="690"/>
    </row>
    <row r="25" spans="2:128" ht="11.25" customHeight="1" x14ac:dyDescent="0.15">
      <c r="B25" s="592" t="s">
        <v>260</v>
      </c>
      <c r="C25" s="593"/>
      <c r="D25" s="593"/>
      <c r="E25" s="593"/>
      <c r="F25" s="593"/>
      <c r="G25" s="593"/>
      <c r="H25" s="593"/>
      <c r="I25" s="593"/>
      <c r="J25" s="593"/>
      <c r="K25" s="593"/>
      <c r="L25" s="593"/>
      <c r="M25" s="593"/>
      <c r="N25" s="593"/>
      <c r="O25" s="593"/>
      <c r="P25" s="593"/>
      <c r="Q25" s="594"/>
      <c r="R25" s="595" t="s">
        <v>209</v>
      </c>
      <c r="S25" s="596"/>
      <c r="T25" s="596"/>
      <c r="U25" s="596"/>
      <c r="V25" s="596"/>
      <c r="W25" s="596"/>
      <c r="X25" s="596"/>
      <c r="Y25" s="597"/>
      <c r="Z25" s="598" t="s">
        <v>118</v>
      </c>
      <c r="AA25" s="686"/>
      <c r="AB25" s="686"/>
      <c r="AC25" s="689"/>
      <c r="AD25" s="601" t="s">
        <v>118</v>
      </c>
      <c r="AE25" s="596"/>
      <c r="AF25" s="596"/>
      <c r="AG25" s="596"/>
      <c r="AH25" s="596"/>
      <c r="AI25" s="596"/>
      <c r="AJ25" s="596"/>
      <c r="AK25" s="597"/>
      <c r="AL25" s="598" t="s">
        <v>209</v>
      </c>
      <c r="AM25" s="686"/>
      <c r="AN25" s="686"/>
      <c r="AO25" s="687"/>
      <c r="AP25" s="691" t="s">
        <v>261</v>
      </c>
      <c r="AQ25" s="692"/>
      <c r="AR25" s="692"/>
      <c r="AS25" s="692"/>
      <c r="AT25" s="692"/>
      <c r="AU25" s="692"/>
      <c r="AV25" s="692"/>
      <c r="AW25" s="692"/>
      <c r="AX25" s="692"/>
      <c r="AY25" s="692"/>
      <c r="AZ25" s="692"/>
      <c r="BA25" s="692"/>
      <c r="BB25" s="692"/>
      <c r="BC25" s="693"/>
      <c r="BD25" s="595">
        <v>8852</v>
      </c>
      <c r="BE25" s="596"/>
      <c r="BF25" s="596"/>
      <c r="BG25" s="596"/>
      <c r="BH25" s="596"/>
      <c r="BI25" s="596"/>
      <c r="BJ25" s="596"/>
      <c r="BK25" s="597"/>
      <c r="BL25" s="684">
        <v>0</v>
      </c>
      <c r="BM25" s="684"/>
      <c r="BN25" s="684"/>
      <c r="BO25" s="684"/>
      <c r="BP25" s="685" t="s">
        <v>118</v>
      </c>
      <c r="BQ25" s="685"/>
      <c r="BR25" s="685"/>
      <c r="BS25" s="685"/>
      <c r="BT25" s="685"/>
      <c r="BU25" s="685"/>
      <c r="BV25" s="685"/>
      <c r="BW25" s="688"/>
      <c r="BY25" s="691" t="s">
        <v>262</v>
      </c>
      <c r="BZ25" s="692"/>
      <c r="CA25" s="692"/>
      <c r="CB25" s="692"/>
      <c r="CC25" s="692"/>
      <c r="CD25" s="692"/>
      <c r="CE25" s="692"/>
      <c r="CF25" s="692"/>
      <c r="CG25" s="692"/>
      <c r="CH25" s="692"/>
      <c r="CI25" s="692"/>
      <c r="CJ25" s="692"/>
      <c r="CK25" s="692"/>
      <c r="CL25" s="693"/>
      <c r="CM25" s="595">
        <v>1613068</v>
      </c>
      <c r="CN25" s="596"/>
      <c r="CO25" s="596"/>
      <c r="CP25" s="596"/>
      <c r="CQ25" s="596"/>
      <c r="CR25" s="596"/>
      <c r="CS25" s="596"/>
      <c r="CT25" s="597"/>
      <c r="CU25" s="684">
        <v>0.2</v>
      </c>
      <c r="CV25" s="684"/>
      <c r="CW25" s="684"/>
      <c r="CX25" s="684"/>
      <c r="CY25" s="601" t="s">
        <v>118</v>
      </c>
      <c r="CZ25" s="596"/>
      <c r="DA25" s="596"/>
      <c r="DB25" s="596"/>
      <c r="DC25" s="596"/>
      <c r="DD25" s="596"/>
      <c r="DE25" s="596"/>
      <c r="DF25" s="596"/>
      <c r="DG25" s="596"/>
      <c r="DH25" s="596"/>
      <c r="DI25" s="596"/>
      <c r="DJ25" s="596"/>
      <c r="DK25" s="597"/>
      <c r="DL25" s="601">
        <v>1613068</v>
      </c>
      <c r="DM25" s="596"/>
      <c r="DN25" s="596"/>
      <c r="DO25" s="596"/>
      <c r="DP25" s="596"/>
      <c r="DQ25" s="596"/>
      <c r="DR25" s="596"/>
      <c r="DS25" s="596"/>
      <c r="DT25" s="596"/>
      <c r="DU25" s="596"/>
      <c r="DV25" s="596"/>
      <c r="DW25" s="596"/>
      <c r="DX25" s="690"/>
    </row>
    <row r="26" spans="2:128" ht="11.25" customHeight="1" x14ac:dyDescent="0.15">
      <c r="B26" s="592" t="s">
        <v>263</v>
      </c>
      <c r="C26" s="593"/>
      <c r="D26" s="593"/>
      <c r="E26" s="593"/>
      <c r="F26" s="593"/>
      <c r="G26" s="593"/>
      <c r="H26" s="593"/>
      <c r="I26" s="593"/>
      <c r="J26" s="593"/>
      <c r="K26" s="593"/>
      <c r="L26" s="593"/>
      <c r="M26" s="593"/>
      <c r="N26" s="593"/>
      <c r="O26" s="593"/>
      <c r="P26" s="593"/>
      <c r="Q26" s="594"/>
      <c r="R26" s="595">
        <v>3439017</v>
      </c>
      <c r="S26" s="596"/>
      <c r="T26" s="596"/>
      <c r="U26" s="596"/>
      <c r="V26" s="596"/>
      <c r="W26" s="596"/>
      <c r="X26" s="596"/>
      <c r="Y26" s="597"/>
      <c r="Z26" s="598">
        <v>0.4</v>
      </c>
      <c r="AA26" s="686"/>
      <c r="AB26" s="686"/>
      <c r="AC26" s="689"/>
      <c r="AD26" s="601" t="s">
        <v>118</v>
      </c>
      <c r="AE26" s="596"/>
      <c r="AF26" s="596"/>
      <c r="AG26" s="596"/>
      <c r="AH26" s="596"/>
      <c r="AI26" s="596"/>
      <c r="AJ26" s="596"/>
      <c r="AK26" s="597"/>
      <c r="AL26" s="598" t="s">
        <v>118</v>
      </c>
      <c r="AM26" s="686"/>
      <c r="AN26" s="686"/>
      <c r="AO26" s="687"/>
      <c r="AP26" s="691" t="s">
        <v>264</v>
      </c>
      <c r="AQ26" s="692"/>
      <c r="AR26" s="692"/>
      <c r="AS26" s="692"/>
      <c r="AT26" s="692"/>
      <c r="AU26" s="692"/>
      <c r="AV26" s="692"/>
      <c r="AW26" s="692"/>
      <c r="AX26" s="692"/>
      <c r="AY26" s="692"/>
      <c r="AZ26" s="692"/>
      <c r="BA26" s="692"/>
      <c r="BB26" s="692"/>
      <c r="BC26" s="693"/>
      <c r="BD26" s="595" t="s">
        <v>118</v>
      </c>
      <c r="BE26" s="596"/>
      <c r="BF26" s="596"/>
      <c r="BG26" s="596"/>
      <c r="BH26" s="596"/>
      <c r="BI26" s="596"/>
      <c r="BJ26" s="596"/>
      <c r="BK26" s="597"/>
      <c r="BL26" s="684" t="s">
        <v>118</v>
      </c>
      <c r="BM26" s="684"/>
      <c r="BN26" s="684"/>
      <c r="BO26" s="684"/>
      <c r="BP26" s="685" t="s">
        <v>209</v>
      </c>
      <c r="BQ26" s="685"/>
      <c r="BR26" s="685"/>
      <c r="BS26" s="685"/>
      <c r="BT26" s="685"/>
      <c r="BU26" s="685"/>
      <c r="BV26" s="685"/>
      <c r="BW26" s="688"/>
      <c r="BY26" s="691" t="s">
        <v>265</v>
      </c>
      <c r="BZ26" s="692"/>
      <c r="CA26" s="692"/>
      <c r="CB26" s="692"/>
      <c r="CC26" s="692"/>
      <c r="CD26" s="692"/>
      <c r="CE26" s="692"/>
      <c r="CF26" s="692"/>
      <c r="CG26" s="692"/>
      <c r="CH26" s="692"/>
      <c r="CI26" s="692"/>
      <c r="CJ26" s="692"/>
      <c r="CK26" s="692"/>
      <c r="CL26" s="693"/>
      <c r="CM26" s="595">
        <v>33912627</v>
      </c>
      <c r="CN26" s="596"/>
      <c r="CO26" s="596"/>
      <c r="CP26" s="596"/>
      <c r="CQ26" s="596"/>
      <c r="CR26" s="596"/>
      <c r="CS26" s="596"/>
      <c r="CT26" s="597"/>
      <c r="CU26" s="684">
        <v>3.8</v>
      </c>
      <c r="CV26" s="684"/>
      <c r="CW26" s="684"/>
      <c r="CX26" s="684"/>
      <c r="CY26" s="601" t="s">
        <v>118</v>
      </c>
      <c r="CZ26" s="596"/>
      <c r="DA26" s="596"/>
      <c r="DB26" s="596"/>
      <c r="DC26" s="596"/>
      <c r="DD26" s="596"/>
      <c r="DE26" s="596"/>
      <c r="DF26" s="596"/>
      <c r="DG26" s="596"/>
      <c r="DH26" s="596"/>
      <c r="DI26" s="596"/>
      <c r="DJ26" s="596"/>
      <c r="DK26" s="597"/>
      <c r="DL26" s="601">
        <v>33912627</v>
      </c>
      <c r="DM26" s="596"/>
      <c r="DN26" s="596"/>
      <c r="DO26" s="596"/>
      <c r="DP26" s="596"/>
      <c r="DQ26" s="596"/>
      <c r="DR26" s="596"/>
      <c r="DS26" s="596"/>
      <c r="DT26" s="596"/>
      <c r="DU26" s="596"/>
      <c r="DV26" s="596"/>
      <c r="DW26" s="596"/>
      <c r="DX26" s="690"/>
    </row>
    <row r="27" spans="2:128" ht="11.25" customHeight="1" x14ac:dyDescent="0.15">
      <c r="B27" s="592" t="s">
        <v>266</v>
      </c>
      <c r="C27" s="593"/>
      <c r="D27" s="593"/>
      <c r="E27" s="593"/>
      <c r="F27" s="593"/>
      <c r="G27" s="593"/>
      <c r="H27" s="593"/>
      <c r="I27" s="593"/>
      <c r="J27" s="593"/>
      <c r="K27" s="593"/>
      <c r="L27" s="593"/>
      <c r="M27" s="593"/>
      <c r="N27" s="593"/>
      <c r="O27" s="593"/>
      <c r="P27" s="593"/>
      <c r="Q27" s="594"/>
      <c r="R27" s="595">
        <v>1021175</v>
      </c>
      <c r="S27" s="596"/>
      <c r="T27" s="596"/>
      <c r="U27" s="596"/>
      <c r="V27" s="596"/>
      <c r="W27" s="596"/>
      <c r="X27" s="596"/>
      <c r="Y27" s="597"/>
      <c r="Z27" s="598">
        <v>0.1</v>
      </c>
      <c r="AA27" s="686"/>
      <c r="AB27" s="686"/>
      <c r="AC27" s="689"/>
      <c r="AD27" s="601" t="s">
        <v>118</v>
      </c>
      <c r="AE27" s="596"/>
      <c r="AF27" s="596"/>
      <c r="AG27" s="596"/>
      <c r="AH27" s="596"/>
      <c r="AI27" s="596"/>
      <c r="AJ27" s="596"/>
      <c r="AK27" s="597"/>
      <c r="AL27" s="598" t="s">
        <v>118</v>
      </c>
      <c r="AM27" s="686"/>
      <c r="AN27" s="686"/>
      <c r="AO27" s="687"/>
      <c r="AP27" s="691" t="s">
        <v>267</v>
      </c>
      <c r="AQ27" s="692"/>
      <c r="AR27" s="692"/>
      <c r="AS27" s="692"/>
      <c r="AT27" s="692"/>
      <c r="AU27" s="692"/>
      <c r="AV27" s="692"/>
      <c r="AW27" s="692"/>
      <c r="AX27" s="692"/>
      <c r="AY27" s="692"/>
      <c r="AZ27" s="692"/>
      <c r="BA27" s="692"/>
      <c r="BB27" s="692"/>
      <c r="BC27" s="693"/>
      <c r="BD27" s="595" t="s">
        <v>118</v>
      </c>
      <c r="BE27" s="596"/>
      <c r="BF27" s="596"/>
      <c r="BG27" s="596"/>
      <c r="BH27" s="596"/>
      <c r="BI27" s="596"/>
      <c r="BJ27" s="596"/>
      <c r="BK27" s="597"/>
      <c r="BL27" s="684" t="s">
        <v>118</v>
      </c>
      <c r="BM27" s="684"/>
      <c r="BN27" s="684"/>
      <c r="BO27" s="684"/>
      <c r="BP27" s="685" t="s">
        <v>118</v>
      </c>
      <c r="BQ27" s="685"/>
      <c r="BR27" s="685"/>
      <c r="BS27" s="685"/>
      <c r="BT27" s="685"/>
      <c r="BU27" s="685"/>
      <c r="BV27" s="685"/>
      <c r="BW27" s="688"/>
      <c r="BY27" s="691" t="s">
        <v>268</v>
      </c>
      <c r="BZ27" s="692"/>
      <c r="CA27" s="692"/>
      <c r="CB27" s="692"/>
      <c r="CC27" s="692"/>
      <c r="CD27" s="692"/>
      <c r="CE27" s="692"/>
      <c r="CF27" s="692"/>
      <c r="CG27" s="692"/>
      <c r="CH27" s="692"/>
      <c r="CI27" s="692"/>
      <c r="CJ27" s="692"/>
      <c r="CK27" s="692"/>
      <c r="CL27" s="693"/>
      <c r="CM27" s="595">
        <v>399796</v>
      </c>
      <c r="CN27" s="596"/>
      <c r="CO27" s="596"/>
      <c r="CP27" s="596"/>
      <c r="CQ27" s="596"/>
      <c r="CR27" s="596"/>
      <c r="CS27" s="596"/>
      <c r="CT27" s="597"/>
      <c r="CU27" s="684">
        <v>0</v>
      </c>
      <c r="CV27" s="684"/>
      <c r="CW27" s="684"/>
      <c r="CX27" s="684"/>
      <c r="CY27" s="601" t="s">
        <v>118</v>
      </c>
      <c r="CZ27" s="596"/>
      <c r="DA27" s="596"/>
      <c r="DB27" s="596"/>
      <c r="DC27" s="596"/>
      <c r="DD27" s="596"/>
      <c r="DE27" s="596"/>
      <c r="DF27" s="596"/>
      <c r="DG27" s="596"/>
      <c r="DH27" s="596"/>
      <c r="DI27" s="596"/>
      <c r="DJ27" s="596"/>
      <c r="DK27" s="597"/>
      <c r="DL27" s="601">
        <v>399796</v>
      </c>
      <c r="DM27" s="596"/>
      <c r="DN27" s="596"/>
      <c r="DO27" s="596"/>
      <c r="DP27" s="596"/>
      <c r="DQ27" s="596"/>
      <c r="DR27" s="596"/>
      <c r="DS27" s="596"/>
      <c r="DT27" s="596"/>
      <c r="DU27" s="596"/>
      <c r="DV27" s="596"/>
      <c r="DW27" s="596"/>
      <c r="DX27" s="690"/>
    </row>
    <row r="28" spans="2:128" ht="11.25" customHeight="1" x14ac:dyDescent="0.15">
      <c r="B28" s="592" t="s">
        <v>269</v>
      </c>
      <c r="C28" s="593"/>
      <c r="D28" s="593"/>
      <c r="E28" s="593"/>
      <c r="F28" s="593"/>
      <c r="G28" s="593"/>
      <c r="H28" s="593"/>
      <c r="I28" s="593"/>
      <c r="J28" s="593"/>
      <c r="K28" s="593"/>
      <c r="L28" s="593"/>
      <c r="M28" s="593"/>
      <c r="N28" s="593"/>
      <c r="O28" s="593"/>
      <c r="P28" s="593"/>
      <c r="Q28" s="594"/>
      <c r="R28" s="595">
        <v>21349302</v>
      </c>
      <c r="S28" s="596"/>
      <c r="T28" s="596"/>
      <c r="U28" s="596"/>
      <c r="V28" s="596"/>
      <c r="W28" s="596"/>
      <c r="X28" s="596"/>
      <c r="Y28" s="597"/>
      <c r="Z28" s="598">
        <v>2.2999999999999998</v>
      </c>
      <c r="AA28" s="686"/>
      <c r="AB28" s="686"/>
      <c r="AC28" s="689"/>
      <c r="AD28" s="601" t="s">
        <v>118</v>
      </c>
      <c r="AE28" s="596"/>
      <c r="AF28" s="596"/>
      <c r="AG28" s="596"/>
      <c r="AH28" s="596"/>
      <c r="AI28" s="596"/>
      <c r="AJ28" s="596"/>
      <c r="AK28" s="597"/>
      <c r="AL28" s="598" t="s">
        <v>118</v>
      </c>
      <c r="AM28" s="686"/>
      <c r="AN28" s="686"/>
      <c r="AO28" s="687"/>
      <c r="AP28" s="691" t="s">
        <v>270</v>
      </c>
      <c r="AQ28" s="692"/>
      <c r="AR28" s="692"/>
      <c r="AS28" s="692"/>
      <c r="AT28" s="692"/>
      <c r="AU28" s="692"/>
      <c r="AV28" s="692"/>
      <c r="AW28" s="692"/>
      <c r="AX28" s="692"/>
      <c r="AY28" s="692"/>
      <c r="AZ28" s="692"/>
      <c r="BA28" s="692"/>
      <c r="BB28" s="692"/>
      <c r="BC28" s="693"/>
      <c r="BD28" s="595">
        <v>137746</v>
      </c>
      <c r="BE28" s="596"/>
      <c r="BF28" s="596"/>
      <c r="BG28" s="596"/>
      <c r="BH28" s="596"/>
      <c r="BI28" s="596"/>
      <c r="BJ28" s="596"/>
      <c r="BK28" s="597"/>
      <c r="BL28" s="684">
        <v>0.1</v>
      </c>
      <c r="BM28" s="684"/>
      <c r="BN28" s="684"/>
      <c r="BO28" s="684"/>
      <c r="BP28" s="685" t="s">
        <v>118</v>
      </c>
      <c r="BQ28" s="685"/>
      <c r="BR28" s="685"/>
      <c r="BS28" s="685"/>
      <c r="BT28" s="685"/>
      <c r="BU28" s="685"/>
      <c r="BV28" s="685"/>
      <c r="BW28" s="688"/>
      <c r="BY28" s="691" t="s">
        <v>271</v>
      </c>
      <c r="BZ28" s="692"/>
      <c r="CA28" s="692"/>
      <c r="CB28" s="692"/>
      <c r="CC28" s="692"/>
      <c r="CD28" s="692"/>
      <c r="CE28" s="692"/>
      <c r="CF28" s="692"/>
      <c r="CG28" s="692"/>
      <c r="CH28" s="692"/>
      <c r="CI28" s="692"/>
      <c r="CJ28" s="692"/>
      <c r="CK28" s="692"/>
      <c r="CL28" s="693"/>
      <c r="CM28" s="595" t="s">
        <v>118</v>
      </c>
      <c r="CN28" s="596"/>
      <c r="CO28" s="596"/>
      <c r="CP28" s="596"/>
      <c r="CQ28" s="596"/>
      <c r="CR28" s="596"/>
      <c r="CS28" s="596"/>
      <c r="CT28" s="597"/>
      <c r="CU28" s="684" t="s">
        <v>118</v>
      </c>
      <c r="CV28" s="684"/>
      <c r="CW28" s="684"/>
      <c r="CX28" s="684"/>
      <c r="CY28" s="601" t="s">
        <v>118</v>
      </c>
      <c r="CZ28" s="596"/>
      <c r="DA28" s="596"/>
      <c r="DB28" s="596"/>
      <c r="DC28" s="596"/>
      <c r="DD28" s="596"/>
      <c r="DE28" s="596"/>
      <c r="DF28" s="596"/>
      <c r="DG28" s="596"/>
      <c r="DH28" s="596"/>
      <c r="DI28" s="596"/>
      <c r="DJ28" s="596"/>
      <c r="DK28" s="597"/>
      <c r="DL28" s="601" t="s">
        <v>118</v>
      </c>
      <c r="DM28" s="596"/>
      <c r="DN28" s="596"/>
      <c r="DO28" s="596"/>
      <c r="DP28" s="596"/>
      <c r="DQ28" s="596"/>
      <c r="DR28" s="596"/>
      <c r="DS28" s="596"/>
      <c r="DT28" s="596"/>
      <c r="DU28" s="596"/>
      <c r="DV28" s="596"/>
      <c r="DW28" s="596"/>
      <c r="DX28" s="690"/>
    </row>
    <row r="29" spans="2:128" ht="11.25" customHeight="1" x14ac:dyDescent="0.15">
      <c r="B29" s="592" t="s">
        <v>272</v>
      </c>
      <c r="C29" s="593"/>
      <c r="D29" s="593"/>
      <c r="E29" s="593"/>
      <c r="F29" s="593"/>
      <c r="G29" s="593"/>
      <c r="H29" s="593"/>
      <c r="I29" s="593"/>
      <c r="J29" s="593"/>
      <c r="K29" s="593"/>
      <c r="L29" s="593"/>
      <c r="M29" s="593"/>
      <c r="N29" s="593"/>
      <c r="O29" s="593"/>
      <c r="P29" s="593"/>
      <c r="Q29" s="594"/>
      <c r="R29" s="595">
        <v>34574800</v>
      </c>
      <c r="S29" s="596"/>
      <c r="T29" s="596"/>
      <c r="U29" s="596"/>
      <c r="V29" s="596"/>
      <c r="W29" s="596"/>
      <c r="X29" s="596"/>
      <c r="Y29" s="597"/>
      <c r="Z29" s="598">
        <v>3.8</v>
      </c>
      <c r="AA29" s="686"/>
      <c r="AB29" s="686"/>
      <c r="AC29" s="689"/>
      <c r="AD29" s="601" t="s">
        <v>118</v>
      </c>
      <c r="AE29" s="596"/>
      <c r="AF29" s="596"/>
      <c r="AG29" s="596"/>
      <c r="AH29" s="596"/>
      <c r="AI29" s="596"/>
      <c r="AJ29" s="596"/>
      <c r="AK29" s="597"/>
      <c r="AL29" s="598" t="s">
        <v>118</v>
      </c>
      <c r="AM29" s="686"/>
      <c r="AN29" s="686"/>
      <c r="AO29" s="687"/>
      <c r="AP29" s="691" t="s">
        <v>273</v>
      </c>
      <c r="AQ29" s="692"/>
      <c r="AR29" s="692"/>
      <c r="AS29" s="692"/>
      <c r="AT29" s="692"/>
      <c r="AU29" s="692"/>
      <c r="AV29" s="692"/>
      <c r="AW29" s="692"/>
      <c r="AX29" s="692"/>
      <c r="AY29" s="692"/>
      <c r="AZ29" s="692"/>
      <c r="BA29" s="692"/>
      <c r="BB29" s="692"/>
      <c r="BC29" s="693"/>
      <c r="BD29" s="595">
        <v>20084</v>
      </c>
      <c r="BE29" s="596"/>
      <c r="BF29" s="596"/>
      <c r="BG29" s="596"/>
      <c r="BH29" s="596"/>
      <c r="BI29" s="596"/>
      <c r="BJ29" s="596"/>
      <c r="BK29" s="597"/>
      <c r="BL29" s="684">
        <v>0</v>
      </c>
      <c r="BM29" s="684"/>
      <c r="BN29" s="684"/>
      <c r="BO29" s="684"/>
      <c r="BP29" s="685" t="s">
        <v>118</v>
      </c>
      <c r="BQ29" s="685"/>
      <c r="BR29" s="685"/>
      <c r="BS29" s="685"/>
      <c r="BT29" s="685"/>
      <c r="BU29" s="685"/>
      <c r="BV29" s="685"/>
      <c r="BW29" s="688"/>
      <c r="BY29" s="691" t="s">
        <v>274</v>
      </c>
      <c r="BZ29" s="692"/>
      <c r="CA29" s="692"/>
      <c r="CB29" s="692"/>
      <c r="CC29" s="692"/>
      <c r="CD29" s="692"/>
      <c r="CE29" s="692"/>
      <c r="CF29" s="692"/>
      <c r="CG29" s="692"/>
      <c r="CH29" s="692"/>
      <c r="CI29" s="692"/>
      <c r="CJ29" s="692"/>
      <c r="CK29" s="692"/>
      <c r="CL29" s="693"/>
      <c r="CM29" s="595">
        <v>1757620</v>
      </c>
      <c r="CN29" s="596"/>
      <c r="CO29" s="596"/>
      <c r="CP29" s="596"/>
      <c r="CQ29" s="596"/>
      <c r="CR29" s="596"/>
      <c r="CS29" s="596"/>
      <c r="CT29" s="597"/>
      <c r="CU29" s="684">
        <v>0.2</v>
      </c>
      <c r="CV29" s="684"/>
      <c r="CW29" s="684"/>
      <c r="CX29" s="684"/>
      <c r="CY29" s="601" t="s">
        <v>118</v>
      </c>
      <c r="CZ29" s="596"/>
      <c r="DA29" s="596"/>
      <c r="DB29" s="596"/>
      <c r="DC29" s="596"/>
      <c r="DD29" s="596"/>
      <c r="DE29" s="596"/>
      <c r="DF29" s="596"/>
      <c r="DG29" s="596"/>
      <c r="DH29" s="596"/>
      <c r="DI29" s="596"/>
      <c r="DJ29" s="596"/>
      <c r="DK29" s="597"/>
      <c r="DL29" s="601">
        <v>1757620</v>
      </c>
      <c r="DM29" s="596"/>
      <c r="DN29" s="596"/>
      <c r="DO29" s="596"/>
      <c r="DP29" s="596"/>
      <c r="DQ29" s="596"/>
      <c r="DR29" s="596"/>
      <c r="DS29" s="596"/>
      <c r="DT29" s="596"/>
      <c r="DU29" s="596"/>
      <c r="DV29" s="596"/>
      <c r="DW29" s="596"/>
      <c r="DX29" s="690"/>
    </row>
    <row r="30" spans="2:128" ht="11.25" customHeight="1" x14ac:dyDescent="0.15">
      <c r="B30" s="592" t="s">
        <v>275</v>
      </c>
      <c r="C30" s="593"/>
      <c r="D30" s="593"/>
      <c r="E30" s="593"/>
      <c r="F30" s="593"/>
      <c r="G30" s="593"/>
      <c r="H30" s="593"/>
      <c r="I30" s="593"/>
      <c r="J30" s="593"/>
      <c r="K30" s="593"/>
      <c r="L30" s="593"/>
      <c r="M30" s="593"/>
      <c r="N30" s="593"/>
      <c r="O30" s="593"/>
      <c r="P30" s="593"/>
      <c r="Q30" s="594"/>
      <c r="R30" s="595">
        <v>69557187</v>
      </c>
      <c r="S30" s="596"/>
      <c r="T30" s="596"/>
      <c r="U30" s="596"/>
      <c r="V30" s="596"/>
      <c r="W30" s="596"/>
      <c r="X30" s="596"/>
      <c r="Y30" s="597"/>
      <c r="Z30" s="598">
        <v>7.6</v>
      </c>
      <c r="AA30" s="686"/>
      <c r="AB30" s="686"/>
      <c r="AC30" s="689"/>
      <c r="AD30" s="601">
        <v>168152</v>
      </c>
      <c r="AE30" s="596"/>
      <c r="AF30" s="596"/>
      <c r="AG30" s="596"/>
      <c r="AH30" s="596"/>
      <c r="AI30" s="596"/>
      <c r="AJ30" s="596"/>
      <c r="AK30" s="597"/>
      <c r="AL30" s="598">
        <v>0</v>
      </c>
      <c r="AM30" s="686"/>
      <c r="AN30" s="686"/>
      <c r="AO30" s="687"/>
      <c r="AP30" s="691" t="s">
        <v>276</v>
      </c>
      <c r="AQ30" s="692"/>
      <c r="AR30" s="692"/>
      <c r="AS30" s="692"/>
      <c r="AT30" s="692"/>
      <c r="AU30" s="692"/>
      <c r="AV30" s="692"/>
      <c r="AW30" s="692"/>
      <c r="AX30" s="692"/>
      <c r="AY30" s="692"/>
      <c r="AZ30" s="692"/>
      <c r="BA30" s="692"/>
      <c r="BB30" s="692"/>
      <c r="BC30" s="693"/>
      <c r="BD30" s="595">
        <v>20084</v>
      </c>
      <c r="BE30" s="596"/>
      <c r="BF30" s="596"/>
      <c r="BG30" s="596"/>
      <c r="BH30" s="596"/>
      <c r="BI30" s="596"/>
      <c r="BJ30" s="596"/>
      <c r="BK30" s="597"/>
      <c r="BL30" s="684">
        <v>0</v>
      </c>
      <c r="BM30" s="684"/>
      <c r="BN30" s="684"/>
      <c r="BO30" s="684"/>
      <c r="BP30" s="685" t="s">
        <v>118</v>
      </c>
      <c r="BQ30" s="685"/>
      <c r="BR30" s="685"/>
      <c r="BS30" s="685"/>
      <c r="BT30" s="685"/>
      <c r="BU30" s="685"/>
      <c r="BV30" s="685"/>
      <c r="BW30" s="688"/>
      <c r="BY30" s="691" t="s">
        <v>277</v>
      </c>
      <c r="BZ30" s="694"/>
      <c r="CA30" s="694"/>
      <c r="CB30" s="694"/>
      <c r="CC30" s="694"/>
      <c r="CD30" s="694"/>
      <c r="CE30" s="694"/>
      <c r="CF30" s="694"/>
      <c r="CG30" s="694"/>
      <c r="CH30" s="694"/>
      <c r="CI30" s="694"/>
      <c r="CJ30" s="694"/>
      <c r="CK30" s="694"/>
      <c r="CL30" s="693"/>
      <c r="CM30" s="595">
        <v>2987128</v>
      </c>
      <c r="CN30" s="596"/>
      <c r="CO30" s="596"/>
      <c r="CP30" s="596"/>
      <c r="CQ30" s="596"/>
      <c r="CR30" s="596"/>
      <c r="CS30" s="596"/>
      <c r="CT30" s="597"/>
      <c r="CU30" s="684">
        <v>0.3</v>
      </c>
      <c r="CV30" s="684"/>
      <c r="CW30" s="684"/>
      <c r="CX30" s="684"/>
      <c r="CY30" s="601" t="s">
        <v>118</v>
      </c>
      <c r="CZ30" s="596"/>
      <c r="DA30" s="596"/>
      <c r="DB30" s="596"/>
      <c r="DC30" s="596"/>
      <c r="DD30" s="596"/>
      <c r="DE30" s="596"/>
      <c r="DF30" s="596"/>
      <c r="DG30" s="596"/>
      <c r="DH30" s="596"/>
      <c r="DI30" s="596"/>
      <c r="DJ30" s="596"/>
      <c r="DK30" s="597"/>
      <c r="DL30" s="601">
        <v>2987128</v>
      </c>
      <c r="DM30" s="596"/>
      <c r="DN30" s="596"/>
      <c r="DO30" s="596"/>
      <c r="DP30" s="596"/>
      <c r="DQ30" s="596"/>
      <c r="DR30" s="596"/>
      <c r="DS30" s="596"/>
      <c r="DT30" s="596"/>
      <c r="DU30" s="596"/>
      <c r="DV30" s="596"/>
      <c r="DW30" s="596"/>
      <c r="DX30" s="690"/>
    </row>
    <row r="31" spans="2:128" ht="11.25" customHeight="1" x14ac:dyDescent="0.15">
      <c r="B31" s="592" t="s">
        <v>278</v>
      </c>
      <c r="C31" s="593"/>
      <c r="D31" s="593"/>
      <c r="E31" s="593"/>
      <c r="F31" s="593"/>
      <c r="G31" s="593"/>
      <c r="H31" s="593"/>
      <c r="I31" s="593"/>
      <c r="J31" s="593"/>
      <c r="K31" s="593"/>
      <c r="L31" s="593"/>
      <c r="M31" s="593"/>
      <c r="N31" s="593"/>
      <c r="O31" s="593"/>
      <c r="P31" s="593"/>
      <c r="Q31" s="594"/>
      <c r="R31" s="595">
        <v>139199310</v>
      </c>
      <c r="S31" s="596"/>
      <c r="T31" s="596"/>
      <c r="U31" s="596"/>
      <c r="V31" s="596"/>
      <c r="W31" s="596"/>
      <c r="X31" s="596"/>
      <c r="Y31" s="597"/>
      <c r="Z31" s="598">
        <v>15.1</v>
      </c>
      <c r="AA31" s="686"/>
      <c r="AB31" s="686"/>
      <c r="AC31" s="689"/>
      <c r="AD31" s="601" t="s">
        <v>118</v>
      </c>
      <c r="AE31" s="596"/>
      <c r="AF31" s="596"/>
      <c r="AG31" s="596"/>
      <c r="AH31" s="596"/>
      <c r="AI31" s="596"/>
      <c r="AJ31" s="596"/>
      <c r="AK31" s="597"/>
      <c r="AL31" s="598" t="s">
        <v>118</v>
      </c>
      <c r="AM31" s="686"/>
      <c r="AN31" s="686"/>
      <c r="AO31" s="687"/>
      <c r="AP31" s="691" t="s">
        <v>279</v>
      </c>
      <c r="AQ31" s="692"/>
      <c r="AR31" s="692"/>
      <c r="AS31" s="692"/>
      <c r="AT31" s="692"/>
      <c r="AU31" s="692"/>
      <c r="AV31" s="692"/>
      <c r="AW31" s="692"/>
      <c r="AX31" s="692"/>
      <c r="AY31" s="692"/>
      <c r="AZ31" s="692"/>
      <c r="BA31" s="692"/>
      <c r="BB31" s="692"/>
      <c r="BC31" s="693"/>
      <c r="BD31" s="595">
        <v>117662</v>
      </c>
      <c r="BE31" s="596"/>
      <c r="BF31" s="596"/>
      <c r="BG31" s="596"/>
      <c r="BH31" s="596"/>
      <c r="BI31" s="596"/>
      <c r="BJ31" s="596"/>
      <c r="BK31" s="597"/>
      <c r="BL31" s="684">
        <v>0.1</v>
      </c>
      <c r="BM31" s="684"/>
      <c r="BN31" s="684"/>
      <c r="BO31" s="684"/>
      <c r="BP31" s="685" t="s">
        <v>118</v>
      </c>
      <c r="BQ31" s="685"/>
      <c r="BR31" s="685"/>
      <c r="BS31" s="685"/>
      <c r="BT31" s="685"/>
      <c r="BU31" s="685"/>
      <c r="BV31" s="685"/>
      <c r="BW31" s="688"/>
      <c r="BY31" s="592" t="s">
        <v>280</v>
      </c>
      <c r="BZ31" s="593"/>
      <c r="CA31" s="593"/>
      <c r="CB31" s="593"/>
      <c r="CC31" s="593"/>
      <c r="CD31" s="593"/>
      <c r="CE31" s="593"/>
      <c r="CF31" s="593"/>
      <c r="CG31" s="593"/>
      <c r="CH31" s="593"/>
      <c r="CI31" s="593"/>
      <c r="CJ31" s="593"/>
      <c r="CK31" s="593"/>
      <c r="CL31" s="594"/>
      <c r="CM31" s="595" t="s">
        <v>118</v>
      </c>
      <c r="CN31" s="596"/>
      <c r="CO31" s="596"/>
      <c r="CP31" s="596"/>
      <c r="CQ31" s="596"/>
      <c r="CR31" s="596"/>
      <c r="CS31" s="596"/>
      <c r="CT31" s="597"/>
      <c r="CU31" s="684" t="s">
        <v>118</v>
      </c>
      <c r="CV31" s="684"/>
      <c r="CW31" s="684"/>
      <c r="CX31" s="684"/>
      <c r="CY31" s="601" t="s">
        <v>118</v>
      </c>
      <c r="CZ31" s="596"/>
      <c r="DA31" s="596"/>
      <c r="DB31" s="596"/>
      <c r="DC31" s="596"/>
      <c r="DD31" s="596"/>
      <c r="DE31" s="596"/>
      <c r="DF31" s="596"/>
      <c r="DG31" s="596"/>
      <c r="DH31" s="596"/>
      <c r="DI31" s="596"/>
      <c r="DJ31" s="596"/>
      <c r="DK31" s="597"/>
      <c r="DL31" s="601" t="s">
        <v>118</v>
      </c>
      <c r="DM31" s="596"/>
      <c r="DN31" s="596"/>
      <c r="DO31" s="596"/>
      <c r="DP31" s="596"/>
      <c r="DQ31" s="596"/>
      <c r="DR31" s="596"/>
      <c r="DS31" s="596"/>
      <c r="DT31" s="596"/>
      <c r="DU31" s="596"/>
      <c r="DV31" s="596"/>
      <c r="DW31" s="596"/>
      <c r="DX31" s="690"/>
    </row>
    <row r="32" spans="2:128" ht="11.25" customHeight="1" x14ac:dyDescent="0.15">
      <c r="B32" s="592" t="s">
        <v>281</v>
      </c>
      <c r="C32" s="593"/>
      <c r="D32" s="593"/>
      <c r="E32" s="593"/>
      <c r="F32" s="593"/>
      <c r="G32" s="593"/>
      <c r="H32" s="593"/>
      <c r="I32" s="593"/>
      <c r="J32" s="593"/>
      <c r="K32" s="593"/>
      <c r="L32" s="593"/>
      <c r="M32" s="593"/>
      <c r="N32" s="593"/>
      <c r="O32" s="593"/>
      <c r="P32" s="593"/>
      <c r="Q32" s="594"/>
      <c r="R32" s="595" t="s">
        <v>118</v>
      </c>
      <c r="S32" s="596"/>
      <c r="T32" s="596"/>
      <c r="U32" s="596"/>
      <c r="V32" s="596"/>
      <c r="W32" s="596"/>
      <c r="X32" s="596"/>
      <c r="Y32" s="597"/>
      <c r="Z32" s="598" t="s">
        <v>118</v>
      </c>
      <c r="AA32" s="686"/>
      <c r="AB32" s="686"/>
      <c r="AC32" s="689"/>
      <c r="AD32" s="601" t="s">
        <v>118</v>
      </c>
      <c r="AE32" s="596"/>
      <c r="AF32" s="596"/>
      <c r="AG32" s="596"/>
      <c r="AH32" s="596"/>
      <c r="AI32" s="596"/>
      <c r="AJ32" s="596"/>
      <c r="AK32" s="597"/>
      <c r="AL32" s="598" t="s">
        <v>118</v>
      </c>
      <c r="AM32" s="686"/>
      <c r="AN32" s="686"/>
      <c r="AO32" s="687"/>
      <c r="AP32" s="691" t="s">
        <v>282</v>
      </c>
      <c r="AQ32" s="692"/>
      <c r="AR32" s="692"/>
      <c r="AS32" s="692"/>
      <c r="AT32" s="692"/>
      <c r="AU32" s="692"/>
      <c r="AV32" s="692"/>
      <c r="AW32" s="692"/>
      <c r="AX32" s="692"/>
      <c r="AY32" s="692"/>
      <c r="AZ32" s="692"/>
      <c r="BA32" s="692"/>
      <c r="BB32" s="692"/>
      <c r="BC32" s="693"/>
      <c r="BD32" s="595" t="s">
        <v>118</v>
      </c>
      <c r="BE32" s="596"/>
      <c r="BF32" s="596"/>
      <c r="BG32" s="596"/>
      <c r="BH32" s="596"/>
      <c r="BI32" s="596"/>
      <c r="BJ32" s="596"/>
      <c r="BK32" s="597"/>
      <c r="BL32" s="684" t="s">
        <v>118</v>
      </c>
      <c r="BM32" s="684"/>
      <c r="BN32" s="684"/>
      <c r="BO32" s="684"/>
      <c r="BP32" s="685" t="s">
        <v>118</v>
      </c>
      <c r="BQ32" s="685"/>
      <c r="BR32" s="685"/>
      <c r="BS32" s="685"/>
      <c r="BT32" s="685"/>
      <c r="BU32" s="685"/>
      <c r="BV32" s="685"/>
      <c r="BW32" s="688"/>
      <c r="BY32" s="607" t="s">
        <v>283</v>
      </c>
      <c r="BZ32" s="608"/>
      <c r="CA32" s="608"/>
      <c r="CB32" s="608"/>
      <c r="CC32" s="608"/>
      <c r="CD32" s="608"/>
      <c r="CE32" s="608"/>
      <c r="CF32" s="608"/>
      <c r="CG32" s="608"/>
      <c r="CH32" s="608"/>
      <c r="CI32" s="608"/>
      <c r="CJ32" s="608"/>
      <c r="CK32" s="608"/>
      <c r="CL32" s="609"/>
      <c r="CM32" s="595">
        <v>891259360</v>
      </c>
      <c r="CN32" s="596"/>
      <c r="CO32" s="596"/>
      <c r="CP32" s="596"/>
      <c r="CQ32" s="596"/>
      <c r="CR32" s="596"/>
      <c r="CS32" s="596"/>
      <c r="CT32" s="597"/>
      <c r="CU32" s="684">
        <v>100</v>
      </c>
      <c r="CV32" s="684"/>
      <c r="CW32" s="684"/>
      <c r="CX32" s="684"/>
      <c r="CY32" s="601">
        <v>172687327</v>
      </c>
      <c r="CZ32" s="596"/>
      <c r="DA32" s="596"/>
      <c r="DB32" s="596"/>
      <c r="DC32" s="596"/>
      <c r="DD32" s="596"/>
      <c r="DE32" s="596"/>
      <c r="DF32" s="596"/>
      <c r="DG32" s="596"/>
      <c r="DH32" s="596"/>
      <c r="DI32" s="596"/>
      <c r="DJ32" s="596"/>
      <c r="DK32" s="597"/>
      <c r="DL32" s="601">
        <v>485470770</v>
      </c>
      <c r="DM32" s="596"/>
      <c r="DN32" s="596"/>
      <c r="DO32" s="596"/>
      <c r="DP32" s="596"/>
      <c r="DQ32" s="596"/>
      <c r="DR32" s="596"/>
      <c r="DS32" s="596"/>
      <c r="DT32" s="596"/>
      <c r="DU32" s="596"/>
      <c r="DV32" s="596"/>
      <c r="DW32" s="596"/>
      <c r="DX32" s="690"/>
    </row>
    <row r="33" spans="2:128" ht="11.25" customHeight="1" x14ac:dyDescent="0.15">
      <c r="B33" s="592" t="s">
        <v>284</v>
      </c>
      <c r="C33" s="593"/>
      <c r="D33" s="593"/>
      <c r="E33" s="593"/>
      <c r="F33" s="593"/>
      <c r="G33" s="593"/>
      <c r="H33" s="593"/>
      <c r="I33" s="593"/>
      <c r="J33" s="593"/>
      <c r="K33" s="593"/>
      <c r="L33" s="593"/>
      <c r="M33" s="593"/>
      <c r="N33" s="593"/>
      <c r="O33" s="593"/>
      <c r="P33" s="593"/>
      <c r="Q33" s="594"/>
      <c r="R33" s="595">
        <v>31373110</v>
      </c>
      <c r="S33" s="596"/>
      <c r="T33" s="596"/>
      <c r="U33" s="596"/>
      <c r="V33" s="596"/>
      <c r="W33" s="596"/>
      <c r="X33" s="596"/>
      <c r="Y33" s="597"/>
      <c r="Z33" s="598">
        <v>3.4</v>
      </c>
      <c r="AA33" s="686"/>
      <c r="AB33" s="686"/>
      <c r="AC33" s="689"/>
      <c r="AD33" s="601" t="s">
        <v>209</v>
      </c>
      <c r="AE33" s="596"/>
      <c r="AF33" s="596"/>
      <c r="AG33" s="596"/>
      <c r="AH33" s="596"/>
      <c r="AI33" s="596"/>
      <c r="AJ33" s="596"/>
      <c r="AK33" s="597"/>
      <c r="AL33" s="598" t="s">
        <v>118</v>
      </c>
      <c r="AM33" s="686"/>
      <c r="AN33" s="686"/>
      <c r="AO33" s="687"/>
      <c r="AP33" s="592" t="s">
        <v>155</v>
      </c>
      <c r="AQ33" s="593"/>
      <c r="AR33" s="593"/>
      <c r="AS33" s="593"/>
      <c r="AT33" s="593"/>
      <c r="AU33" s="593"/>
      <c r="AV33" s="593"/>
      <c r="AW33" s="593"/>
      <c r="AX33" s="593"/>
      <c r="AY33" s="593"/>
      <c r="AZ33" s="593"/>
      <c r="BA33" s="593"/>
      <c r="BB33" s="593"/>
      <c r="BC33" s="594"/>
      <c r="BD33" s="595">
        <v>200802213</v>
      </c>
      <c r="BE33" s="596"/>
      <c r="BF33" s="596"/>
      <c r="BG33" s="596"/>
      <c r="BH33" s="596"/>
      <c r="BI33" s="596"/>
      <c r="BJ33" s="596"/>
      <c r="BK33" s="597"/>
      <c r="BL33" s="684">
        <v>100</v>
      </c>
      <c r="BM33" s="684"/>
      <c r="BN33" s="684"/>
      <c r="BO33" s="684"/>
      <c r="BP33" s="685">
        <v>1465710</v>
      </c>
      <c r="BQ33" s="685"/>
      <c r="BR33" s="685"/>
      <c r="BS33" s="685"/>
      <c r="BT33" s="685"/>
      <c r="BU33" s="685"/>
      <c r="BV33" s="685"/>
      <c r="BW33" s="688"/>
      <c r="BY33" s="667" t="s">
        <v>285</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15">
      <c r="B34" s="607" t="s">
        <v>286</v>
      </c>
      <c r="C34" s="608"/>
      <c r="D34" s="608"/>
      <c r="E34" s="608"/>
      <c r="F34" s="608"/>
      <c r="G34" s="608"/>
      <c r="H34" s="608"/>
      <c r="I34" s="608"/>
      <c r="J34" s="608"/>
      <c r="K34" s="608"/>
      <c r="L34" s="608"/>
      <c r="M34" s="608"/>
      <c r="N34" s="608"/>
      <c r="O34" s="608"/>
      <c r="P34" s="608"/>
      <c r="Q34" s="609"/>
      <c r="R34" s="595">
        <v>920528638</v>
      </c>
      <c r="S34" s="596"/>
      <c r="T34" s="596"/>
      <c r="U34" s="596"/>
      <c r="V34" s="596"/>
      <c r="W34" s="596"/>
      <c r="X34" s="596"/>
      <c r="Y34" s="597"/>
      <c r="Z34" s="684">
        <v>100</v>
      </c>
      <c r="AA34" s="684"/>
      <c r="AB34" s="684"/>
      <c r="AC34" s="684"/>
      <c r="AD34" s="685">
        <v>387328739</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193</v>
      </c>
      <c r="BZ34" s="668"/>
      <c r="CA34" s="668"/>
      <c r="CB34" s="668"/>
      <c r="CC34" s="668"/>
      <c r="CD34" s="668"/>
      <c r="CE34" s="668"/>
      <c r="CF34" s="668"/>
      <c r="CG34" s="668"/>
      <c r="CH34" s="668"/>
      <c r="CI34" s="668"/>
      <c r="CJ34" s="668"/>
      <c r="CK34" s="668"/>
      <c r="CL34" s="669"/>
      <c r="CM34" s="667" t="s">
        <v>287</v>
      </c>
      <c r="CN34" s="668"/>
      <c r="CO34" s="668"/>
      <c r="CP34" s="668"/>
      <c r="CQ34" s="668"/>
      <c r="CR34" s="668"/>
      <c r="CS34" s="668"/>
      <c r="CT34" s="669"/>
      <c r="CU34" s="667" t="s">
        <v>288</v>
      </c>
      <c r="CV34" s="668"/>
      <c r="CW34" s="668"/>
      <c r="CX34" s="669"/>
      <c r="CY34" s="667" t="s">
        <v>289</v>
      </c>
      <c r="CZ34" s="668"/>
      <c r="DA34" s="668"/>
      <c r="DB34" s="668"/>
      <c r="DC34" s="668"/>
      <c r="DD34" s="668"/>
      <c r="DE34" s="668"/>
      <c r="DF34" s="669"/>
      <c r="DG34" s="673" t="s">
        <v>290</v>
      </c>
      <c r="DH34" s="674"/>
      <c r="DI34" s="674"/>
      <c r="DJ34" s="674"/>
      <c r="DK34" s="674"/>
      <c r="DL34" s="674"/>
      <c r="DM34" s="674"/>
      <c r="DN34" s="674"/>
      <c r="DO34" s="674"/>
      <c r="DP34" s="674"/>
      <c r="DQ34" s="675"/>
      <c r="DR34" s="667" t="s">
        <v>291</v>
      </c>
      <c r="DS34" s="668"/>
      <c r="DT34" s="668"/>
      <c r="DU34" s="668"/>
      <c r="DV34" s="668"/>
      <c r="DW34" s="668"/>
      <c r="DX34" s="669"/>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292</v>
      </c>
      <c r="BZ35" s="665"/>
      <c r="CA35" s="665"/>
      <c r="CB35" s="665"/>
      <c r="CC35" s="665"/>
      <c r="CD35" s="665"/>
      <c r="CE35" s="665"/>
      <c r="CF35" s="665"/>
      <c r="CG35" s="665"/>
      <c r="CH35" s="665"/>
      <c r="CI35" s="665"/>
      <c r="CJ35" s="665"/>
      <c r="CK35" s="665"/>
      <c r="CL35" s="666"/>
      <c r="CM35" s="676">
        <v>308290812</v>
      </c>
      <c r="CN35" s="677"/>
      <c r="CO35" s="677"/>
      <c r="CP35" s="677"/>
      <c r="CQ35" s="677"/>
      <c r="CR35" s="677"/>
      <c r="CS35" s="677"/>
      <c r="CT35" s="678"/>
      <c r="CU35" s="679">
        <v>34.6</v>
      </c>
      <c r="CV35" s="680"/>
      <c r="CW35" s="680"/>
      <c r="CX35" s="681"/>
      <c r="CY35" s="682">
        <v>258899832</v>
      </c>
      <c r="CZ35" s="677"/>
      <c r="DA35" s="677"/>
      <c r="DB35" s="677"/>
      <c r="DC35" s="677"/>
      <c r="DD35" s="677"/>
      <c r="DE35" s="677"/>
      <c r="DF35" s="678"/>
      <c r="DG35" s="682">
        <v>257285517</v>
      </c>
      <c r="DH35" s="677"/>
      <c r="DI35" s="677"/>
      <c r="DJ35" s="677"/>
      <c r="DK35" s="677"/>
      <c r="DL35" s="677"/>
      <c r="DM35" s="677"/>
      <c r="DN35" s="677"/>
      <c r="DO35" s="677"/>
      <c r="DP35" s="677"/>
      <c r="DQ35" s="678"/>
      <c r="DR35" s="679">
        <v>61.4</v>
      </c>
      <c r="DS35" s="680"/>
      <c r="DT35" s="680"/>
      <c r="DU35" s="680"/>
      <c r="DV35" s="680"/>
      <c r="DW35" s="680"/>
      <c r="DX35" s="683"/>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293</v>
      </c>
      <c r="BZ36" s="593"/>
      <c r="CA36" s="593"/>
      <c r="CB36" s="593"/>
      <c r="CC36" s="593"/>
      <c r="CD36" s="593"/>
      <c r="CE36" s="593"/>
      <c r="CF36" s="593"/>
      <c r="CG36" s="593"/>
      <c r="CH36" s="593"/>
      <c r="CI36" s="593"/>
      <c r="CJ36" s="593"/>
      <c r="CK36" s="593"/>
      <c r="CL36" s="594"/>
      <c r="CM36" s="595">
        <v>172856097</v>
      </c>
      <c r="CN36" s="602"/>
      <c r="CO36" s="602"/>
      <c r="CP36" s="602"/>
      <c r="CQ36" s="602"/>
      <c r="CR36" s="602"/>
      <c r="CS36" s="602"/>
      <c r="CT36" s="603"/>
      <c r="CU36" s="598">
        <v>19.399999999999999</v>
      </c>
      <c r="CV36" s="599"/>
      <c r="CW36" s="599"/>
      <c r="CX36" s="600"/>
      <c r="CY36" s="601">
        <v>148657875</v>
      </c>
      <c r="CZ36" s="602"/>
      <c r="DA36" s="602"/>
      <c r="DB36" s="602"/>
      <c r="DC36" s="602"/>
      <c r="DD36" s="602"/>
      <c r="DE36" s="602"/>
      <c r="DF36" s="603"/>
      <c r="DG36" s="601">
        <v>147043588</v>
      </c>
      <c r="DH36" s="602"/>
      <c r="DI36" s="602"/>
      <c r="DJ36" s="602"/>
      <c r="DK36" s="602"/>
      <c r="DL36" s="602"/>
      <c r="DM36" s="602"/>
      <c r="DN36" s="602"/>
      <c r="DO36" s="602"/>
      <c r="DP36" s="602"/>
      <c r="DQ36" s="603"/>
      <c r="DR36" s="598">
        <v>35.1</v>
      </c>
      <c r="DS36" s="599"/>
      <c r="DT36" s="599"/>
      <c r="DU36" s="599"/>
      <c r="DV36" s="599"/>
      <c r="DW36" s="599"/>
      <c r="DX36" s="632"/>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294</v>
      </c>
      <c r="AQ37" s="668"/>
      <c r="AR37" s="668"/>
      <c r="AS37" s="668"/>
      <c r="AT37" s="668"/>
      <c r="AU37" s="668"/>
      <c r="AV37" s="668"/>
      <c r="AW37" s="668"/>
      <c r="AX37" s="668"/>
      <c r="AY37" s="668"/>
      <c r="AZ37" s="668"/>
      <c r="BA37" s="668"/>
      <c r="BB37" s="668"/>
      <c r="BC37" s="669"/>
      <c r="BD37" s="667" t="s">
        <v>295</v>
      </c>
      <c r="BE37" s="668"/>
      <c r="BF37" s="668"/>
      <c r="BG37" s="668"/>
      <c r="BH37" s="668"/>
      <c r="BI37" s="668"/>
      <c r="BJ37" s="668"/>
      <c r="BK37" s="668"/>
      <c r="BL37" s="668"/>
      <c r="BM37" s="669"/>
      <c r="BN37" s="667" t="s">
        <v>296</v>
      </c>
      <c r="BO37" s="668"/>
      <c r="BP37" s="668"/>
      <c r="BQ37" s="668"/>
      <c r="BR37" s="668"/>
      <c r="BS37" s="668"/>
      <c r="BT37" s="668"/>
      <c r="BU37" s="668"/>
      <c r="BV37" s="668"/>
      <c r="BW37" s="669"/>
      <c r="BY37" s="592" t="s">
        <v>297</v>
      </c>
      <c r="BZ37" s="593"/>
      <c r="CA37" s="593"/>
      <c r="CB37" s="593"/>
      <c r="CC37" s="593"/>
      <c r="CD37" s="593"/>
      <c r="CE37" s="593"/>
      <c r="CF37" s="593"/>
      <c r="CG37" s="593"/>
      <c r="CH37" s="593"/>
      <c r="CI37" s="593"/>
      <c r="CJ37" s="593"/>
      <c r="CK37" s="593"/>
      <c r="CL37" s="594"/>
      <c r="CM37" s="595">
        <v>128237744</v>
      </c>
      <c r="CN37" s="596"/>
      <c r="CO37" s="596"/>
      <c r="CP37" s="596"/>
      <c r="CQ37" s="596"/>
      <c r="CR37" s="596"/>
      <c r="CS37" s="596"/>
      <c r="CT37" s="597"/>
      <c r="CU37" s="598">
        <v>14.4</v>
      </c>
      <c r="CV37" s="599"/>
      <c r="CW37" s="599"/>
      <c r="CX37" s="600"/>
      <c r="CY37" s="601">
        <v>104799117</v>
      </c>
      <c r="CZ37" s="602"/>
      <c r="DA37" s="602"/>
      <c r="DB37" s="602"/>
      <c r="DC37" s="602"/>
      <c r="DD37" s="602"/>
      <c r="DE37" s="602"/>
      <c r="DF37" s="603"/>
      <c r="DG37" s="601">
        <v>104797862</v>
      </c>
      <c r="DH37" s="602"/>
      <c r="DI37" s="602"/>
      <c r="DJ37" s="602"/>
      <c r="DK37" s="602"/>
      <c r="DL37" s="602"/>
      <c r="DM37" s="602"/>
      <c r="DN37" s="602"/>
      <c r="DO37" s="602"/>
      <c r="DP37" s="602"/>
      <c r="DQ37" s="603"/>
      <c r="DR37" s="598">
        <v>25</v>
      </c>
      <c r="DS37" s="599"/>
      <c r="DT37" s="599"/>
      <c r="DU37" s="599"/>
      <c r="DV37" s="599"/>
      <c r="DW37" s="599"/>
      <c r="DX37" s="632"/>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298</v>
      </c>
      <c r="AQ38" s="656"/>
      <c r="AR38" s="656"/>
      <c r="AS38" s="656"/>
      <c r="AT38" s="661" t="s">
        <v>299</v>
      </c>
      <c r="AU38" s="223"/>
      <c r="AV38" s="223"/>
      <c r="AW38" s="223"/>
      <c r="AX38" s="664" t="s">
        <v>155</v>
      </c>
      <c r="AY38" s="665"/>
      <c r="AZ38" s="665"/>
      <c r="BA38" s="665"/>
      <c r="BB38" s="665"/>
      <c r="BC38" s="666"/>
      <c r="BD38" s="670">
        <v>99.5</v>
      </c>
      <c r="BE38" s="671"/>
      <c r="BF38" s="671"/>
      <c r="BG38" s="671"/>
      <c r="BH38" s="671"/>
      <c r="BI38" s="671">
        <v>98.5</v>
      </c>
      <c r="BJ38" s="671"/>
      <c r="BK38" s="671"/>
      <c r="BL38" s="671"/>
      <c r="BM38" s="672"/>
      <c r="BN38" s="670">
        <v>99.5</v>
      </c>
      <c r="BO38" s="671"/>
      <c r="BP38" s="671"/>
      <c r="BQ38" s="671"/>
      <c r="BR38" s="671"/>
      <c r="BS38" s="671">
        <v>98.6</v>
      </c>
      <c r="BT38" s="671"/>
      <c r="BU38" s="671"/>
      <c r="BV38" s="671"/>
      <c r="BW38" s="672"/>
      <c r="BY38" s="592" t="s">
        <v>300</v>
      </c>
      <c r="BZ38" s="593"/>
      <c r="CA38" s="593"/>
      <c r="CB38" s="593"/>
      <c r="CC38" s="593"/>
      <c r="CD38" s="593"/>
      <c r="CE38" s="593"/>
      <c r="CF38" s="593"/>
      <c r="CG38" s="593"/>
      <c r="CH38" s="593"/>
      <c r="CI38" s="593"/>
      <c r="CJ38" s="593"/>
      <c r="CK38" s="593"/>
      <c r="CL38" s="594"/>
      <c r="CM38" s="595">
        <v>25096978</v>
      </c>
      <c r="CN38" s="602"/>
      <c r="CO38" s="602"/>
      <c r="CP38" s="602"/>
      <c r="CQ38" s="602"/>
      <c r="CR38" s="602"/>
      <c r="CS38" s="602"/>
      <c r="CT38" s="603"/>
      <c r="CU38" s="598">
        <v>2.8</v>
      </c>
      <c r="CV38" s="599"/>
      <c r="CW38" s="599"/>
      <c r="CX38" s="600"/>
      <c r="CY38" s="601">
        <v>10576086</v>
      </c>
      <c r="CZ38" s="602"/>
      <c r="DA38" s="602"/>
      <c r="DB38" s="602"/>
      <c r="DC38" s="602"/>
      <c r="DD38" s="602"/>
      <c r="DE38" s="602"/>
      <c r="DF38" s="603"/>
      <c r="DG38" s="601">
        <v>10576058</v>
      </c>
      <c r="DH38" s="602"/>
      <c r="DI38" s="602"/>
      <c r="DJ38" s="602"/>
      <c r="DK38" s="602"/>
      <c r="DL38" s="602"/>
      <c r="DM38" s="602"/>
      <c r="DN38" s="602"/>
      <c r="DO38" s="602"/>
      <c r="DP38" s="602"/>
      <c r="DQ38" s="603"/>
      <c r="DR38" s="598">
        <v>2.5</v>
      </c>
      <c r="DS38" s="599"/>
      <c r="DT38" s="599"/>
      <c r="DU38" s="599"/>
      <c r="DV38" s="599"/>
      <c r="DW38" s="599"/>
      <c r="DX38" s="632"/>
    </row>
    <row r="39" spans="2:128" ht="11.25" customHeight="1" x14ac:dyDescent="0.15">
      <c r="AP39" s="657"/>
      <c r="AQ39" s="658"/>
      <c r="AR39" s="658"/>
      <c r="AS39" s="658"/>
      <c r="AT39" s="662"/>
      <c r="AU39" s="212" t="s">
        <v>301</v>
      </c>
      <c r="AV39" s="212"/>
      <c r="AW39" s="212"/>
      <c r="AX39" s="592" t="s">
        <v>302</v>
      </c>
      <c r="AY39" s="593"/>
      <c r="AZ39" s="593"/>
      <c r="BA39" s="593"/>
      <c r="BB39" s="593"/>
      <c r="BC39" s="594"/>
      <c r="BD39" s="653">
        <v>99</v>
      </c>
      <c r="BE39" s="634"/>
      <c r="BF39" s="634"/>
      <c r="BG39" s="634"/>
      <c r="BH39" s="634"/>
      <c r="BI39" s="634">
        <v>96.1</v>
      </c>
      <c r="BJ39" s="634"/>
      <c r="BK39" s="634"/>
      <c r="BL39" s="634"/>
      <c r="BM39" s="654"/>
      <c r="BN39" s="653">
        <v>99.2</v>
      </c>
      <c r="BO39" s="634"/>
      <c r="BP39" s="634"/>
      <c r="BQ39" s="634"/>
      <c r="BR39" s="634"/>
      <c r="BS39" s="634">
        <v>96.7</v>
      </c>
      <c r="BT39" s="634"/>
      <c r="BU39" s="634"/>
      <c r="BV39" s="634"/>
      <c r="BW39" s="654"/>
      <c r="BY39" s="592" t="s">
        <v>303</v>
      </c>
      <c r="BZ39" s="593"/>
      <c r="CA39" s="593"/>
      <c r="CB39" s="593"/>
      <c r="CC39" s="593"/>
      <c r="CD39" s="593"/>
      <c r="CE39" s="593"/>
      <c r="CF39" s="593"/>
      <c r="CG39" s="593"/>
      <c r="CH39" s="593"/>
      <c r="CI39" s="593"/>
      <c r="CJ39" s="593"/>
      <c r="CK39" s="593"/>
      <c r="CL39" s="594"/>
      <c r="CM39" s="595">
        <v>110337737</v>
      </c>
      <c r="CN39" s="596"/>
      <c r="CO39" s="596"/>
      <c r="CP39" s="596"/>
      <c r="CQ39" s="596"/>
      <c r="CR39" s="596"/>
      <c r="CS39" s="596"/>
      <c r="CT39" s="597"/>
      <c r="CU39" s="598">
        <v>12.4</v>
      </c>
      <c r="CV39" s="599"/>
      <c r="CW39" s="599"/>
      <c r="CX39" s="600"/>
      <c r="CY39" s="601">
        <v>99665871</v>
      </c>
      <c r="CZ39" s="602"/>
      <c r="DA39" s="602"/>
      <c r="DB39" s="602"/>
      <c r="DC39" s="602"/>
      <c r="DD39" s="602"/>
      <c r="DE39" s="602"/>
      <c r="DF39" s="603"/>
      <c r="DG39" s="601">
        <v>99665871</v>
      </c>
      <c r="DH39" s="602"/>
      <c r="DI39" s="602"/>
      <c r="DJ39" s="602"/>
      <c r="DK39" s="602"/>
      <c r="DL39" s="602"/>
      <c r="DM39" s="602"/>
      <c r="DN39" s="602"/>
      <c r="DO39" s="602"/>
      <c r="DP39" s="602"/>
      <c r="DQ39" s="603"/>
      <c r="DR39" s="598">
        <v>23.8</v>
      </c>
      <c r="DS39" s="599"/>
      <c r="DT39" s="599"/>
      <c r="DU39" s="599"/>
      <c r="DV39" s="599"/>
      <c r="DW39" s="599"/>
      <c r="DX39" s="632"/>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304</v>
      </c>
      <c r="AY40" s="608"/>
      <c r="AZ40" s="608"/>
      <c r="BA40" s="608"/>
      <c r="BB40" s="608"/>
      <c r="BC40" s="609"/>
      <c r="BD40" s="650">
        <v>99.9</v>
      </c>
      <c r="BE40" s="651"/>
      <c r="BF40" s="651"/>
      <c r="BG40" s="651"/>
      <c r="BH40" s="651"/>
      <c r="BI40" s="651">
        <v>99.7</v>
      </c>
      <c r="BJ40" s="651"/>
      <c r="BK40" s="651"/>
      <c r="BL40" s="651"/>
      <c r="BM40" s="652"/>
      <c r="BN40" s="650">
        <v>99.9</v>
      </c>
      <c r="BO40" s="651"/>
      <c r="BP40" s="651"/>
      <c r="BQ40" s="651"/>
      <c r="BR40" s="651"/>
      <c r="BS40" s="651">
        <v>99.8</v>
      </c>
      <c r="BT40" s="651"/>
      <c r="BU40" s="651"/>
      <c r="BV40" s="651"/>
      <c r="BW40" s="652"/>
      <c r="BY40" s="626" t="s">
        <v>305</v>
      </c>
      <c r="BZ40" s="627"/>
      <c r="CA40" s="592" t="s">
        <v>67</v>
      </c>
      <c r="CB40" s="593"/>
      <c r="CC40" s="593"/>
      <c r="CD40" s="593"/>
      <c r="CE40" s="593"/>
      <c r="CF40" s="593"/>
      <c r="CG40" s="593"/>
      <c r="CH40" s="593"/>
      <c r="CI40" s="593"/>
      <c r="CJ40" s="593"/>
      <c r="CK40" s="593"/>
      <c r="CL40" s="594"/>
      <c r="CM40" s="595">
        <v>110336366</v>
      </c>
      <c r="CN40" s="602"/>
      <c r="CO40" s="602"/>
      <c r="CP40" s="602"/>
      <c r="CQ40" s="602"/>
      <c r="CR40" s="602"/>
      <c r="CS40" s="602"/>
      <c r="CT40" s="603"/>
      <c r="CU40" s="598">
        <v>12.4</v>
      </c>
      <c r="CV40" s="599"/>
      <c r="CW40" s="599"/>
      <c r="CX40" s="600"/>
      <c r="CY40" s="601">
        <v>99664500</v>
      </c>
      <c r="CZ40" s="602"/>
      <c r="DA40" s="602"/>
      <c r="DB40" s="602"/>
      <c r="DC40" s="602"/>
      <c r="DD40" s="602"/>
      <c r="DE40" s="602"/>
      <c r="DF40" s="603"/>
      <c r="DG40" s="601">
        <v>99664500</v>
      </c>
      <c r="DH40" s="602"/>
      <c r="DI40" s="602"/>
      <c r="DJ40" s="602"/>
      <c r="DK40" s="602"/>
      <c r="DL40" s="602"/>
      <c r="DM40" s="602"/>
      <c r="DN40" s="602"/>
      <c r="DO40" s="602"/>
      <c r="DP40" s="602"/>
      <c r="DQ40" s="603"/>
      <c r="DR40" s="598">
        <v>23.8</v>
      </c>
      <c r="DS40" s="599"/>
      <c r="DT40" s="599"/>
      <c r="DU40" s="599"/>
      <c r="DV40" s="599"/>
      <c r="DW40" s="599"/>
      <c r="DX40" s="632"/>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306</v>
      </c>
      <c r="AQ41" s="644"/>
      <c r="AR41" s="644"/>
      <c r="AS41" s="644"/>
      <c r="AT41" s="644"/>
      <c r="AU41" s="644"/>
      <c r="AV41" s="644"/>
      <c r="AW41" s="645"/>
      <c r="AX41" s="646" t="s">
        <v>307</v>
      </c>
      <c r="AY41" s="646"/>
      <c r="AZ41" s="646"/>
      <c r="BA41" s="646"/>
      <c r="BB41" s="646"/>
      <c r="BC41" s="646"/>
      <c r="BD41" s="647">
        <v>3012962</v>
      </c>
      <c r="BE41" s="648"/>
      <c r="BF41" s="648"/>
      <c r="BG41" s="648"/>
      <c r="BH41" s="648"/>
      <c r="BI41" s="648"/>
      <c r="BJ41" s="648"/>
      <c r="BK41" s="648"/>
      <c r="BL41" s="648"/>
      <c r="BM41" s="649"/>
      <c r="BN41" s="647" t="s">
        <v>308</v>
      </c>
      <c r="BO41" s="648"/>
      <c r="BP41" s="648"/>
      <c r="BQ41" s="648"/>
      <c r="BR41" s="648"/>
      <c r="BS41" s="648"/>
      <c r="BT41" s="648"/>
      <c r="BU41" s="648"/>
      <c r="BV41" s="648"/>
      <c r="BW41" s="649"/>
      <c r="BY41" s="628"/>
      <c r="BZ41" s="629"/>
      <c r="CA41" s="592" t="s">
        <v>309</v>
      </c>
      <c r="CB41" s="593"/>
      <c r="CC41" s="593"/>
      <c r="CD41" s="593"/>
      <c r="CE41" s="593"/>
      <c r="CF41" s="593"/>
      <c r="CG41" s="593"/>
      <c r="CH41" s="593"/>
      <c r="CI41" s="593"/>
      <c r="CJ41" s="593"/>
      <c r="CK41" s="593"/>
      <c r="CL41" s="594"/>
      <c r="CM41" s="595">
        <v>97270525</v>
      </c>
      <c r="CN41" s="596"/>
      <c r="CO41" s="596"/>
      <c r="CP41" s="596"/>
      <c r="CQ41" s="596"/>
      <c r="CR41" s="596"/>
      <c r="CS41" s="596"/>
      <c r="CT41" s="597"/>
      <c r="CU41" s="598">
        <v>10.9</v>
      </c>
      <c r="CV41" s="599"/>
      <c r="CW41" s="599"/>
      <c r="CX41" s="600"/>
      <c r="CY41" s="601">
        <v>86756706</v>
      </c>
      <c r="CZ41" s="602"/>
      <c r="DA41" s="602"/>
      <c r="DB41" s="602"/>
      <c r="DC41" s="602"/>
      <c r="DD41" s="602"/>
      <c r="DE41" s="602"/>
      <c r="DF41" s="603"/>
      <c r="DG41" s="601">
        <v>86756706</v>
      </c>
      <c r="DH41" s="602"/>
      <c r="DI41" s="602"/>
      <c r="DJ41" s="602"/>
      <c r="DK41" s="602"/>
      <c r="DL41" s="602"/>
      <c r="DM41" s="602"/>
      <c r="DN41" s="602"/>
      <c r="DO41" s="602"/>
      <c r="DP41" s="602"/>
      <c r="DQ41" s="603"/>
      <c r="DR41" s="598">
        <v>20.7</v>
      </c>
      <c r="DS41" s="599"/>
      <c r="DT41" s="599"/>
      <c r="DU41" s="599"/>
      <c r="DV41" s="599"/>
      <c r="DW41" s="599"/>
      <c r="DX41" s="632"/>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310</v>
      </c>
      <c r="AQ42" s="637"/>
      <c r="AR42" s="637"/>
      <c r="AS42" s="637"/>
      <c r="AT42" s="637"/>
      <c r="AU42" s="637"/>
      <c r="AV42" s="637"/>
      <c r="AW42" s="638"/>
      <c r="AX42" s="639" t="s">
        <v>311</v>
      </c>
      <c r="AY42" s="639"/>
      <c r="AZ42" s="639"/>
      <c r="BA42" s="639"/>
      <c r="BB42" s="639"/>
      <c r="BC42" s="639"/>
      <c r="BD42" s="640">
        <v>3012962</v>
      </c>
      <c r="BE42" s="641"/>
      <c r="BF42" s="641"/>
      <c r="BG42" s="641"/>
      <c r="BH42" s="641"/>
      <c r="BI42" s="641"/>
      <c r="BJ42" s="641"/>
      <c r="BK42" s="641"/>
      <c r="BL42" s="641"/>
      <c r="BM42" s="642"/>
      <c r="BN42" s="640" t="s">
        <v>308</v>
      </c>
      <c r="BO42" s="641"/>
      <c r="BP42" s="641"/>
      <c r="BQ42" s="641"/>
      <c r="BR42" s="641"/>
      <c r="BS42" s="641"/>
      <c r="BT42" s="641"/>
      <c r="BU42" s="641"/>
      <c r="BV42" s="641"/>
      <c r="BW42" s="642"/>
      <c r="BY42" s="628"/>
      <c r="BZ42" s="629"/>
      <c r="CA42" s="592" t="s">
        <v>312</v>
      </c>
      <c r="CB42" s="593"/>
      <c r="CC42" s="593"/>
      <c r="CD42" s="593"/>
      <c r="CE42" s="593"/>
      <c r="CF42" s="593"/>
      <c r="CG42" s="593"/>
      <c r="CH42" s="593"/>
      <c r="CI42" s="593"/>
      <c r="CJ42" s="593"/>
      <c r="CK42" s="593"/>
      <c r="CL42" s="594"/>
      <c r="CM42" s="595">
        <v>13065841</v>
      </c>
      <c r="CN42" s="602"/>
      <c r="CO42" s="602"/>
      <c r="CP42" s="602"/>
      <c r="CQ42" s="602"/>
      <c r="CR42" s="602"/>
      <c r="CS42" s="602"/>
      <c r="CT42" s="603"/>
      <c r="CU42" s="598">
        <v>1.5</v>
      </c>
      <c r="CV42" s="599"/>
      <c r="CW42" s="599"/>
      <c r="CX42" s="600"/>
      <c r="CY42" s="601">
        <v>12907794</v>
      </c>
      <c r="CZ42" s="602"/>
      <c r="DA42" s="602"/>
      <c r="DB42" s="602"/>
      <c r="DC42" s="602"/>
      <c r="DD42" s="602"/>
      <c r="DE42" s="602"/>
      <c r="DF42" s="603"/>
      <c r="DG42" s="601">
        <v>12907794</v>
      </c>
      <c r="DH42" s="602"/>
      <c r="DI42" s="602"/>
      <c r="DJ42" s="602"/>
      <c r="DK42" s="602"/>
      <c r="DL42" s="602"/>
      <c r="DM42" s="602"/>
      <c r="DN42" s="602"/>
      <c r="DO42" s="602"/>
      <c r="DP42" s="602"/>
      <c r="DQ42" s="603"/>
      <c r="DR42" s="598">
        <v>3.1</v>
      </c>
      <c r="DS42" s="599"/>
      <c r="DT42" s="599"/>
      <c r="DU42" s="599"/>
      <c r="DV42" s="599"/>
      <c r="DW42" s="599"/>
      <c r="DX42" s="632"/>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313</v>
      </c>
      <c r="CB43" s="593"/>
      <c r="CC43" s="593"/>
      <c r="CD43" s="593"/>
      <c r="CE43" s="593"/>
      <c r="CF43" s="593"/>
      <c r="CG43" s="593"/>
      <c r="CH43" s="593"/>
      <c r="CI43" s="593"/>
      <c r="CJ43" s="593"/>
      <c r="CK43" s="593"/>
      <c r="CL43" s="594"/>
      <c r="CM43" s="595">
        <v>1371</v>
      </c>
      <c r="CN43" s="596"/>
      <c r="CO43" s="596"/>
      <c r="CP43" s="596"/>
      <c r="CQ43" s="596"/>
      <c r="CR43" s="596"/>
      <c r="CS43" s="596"/>
      <c r="CT43" s="597"/>
      <c r="CU43" s="598">
        <v>0</v>
      </c>
      <c r="CV43" s="599"/>
      <c r="CW43" s="599"/>
      <c r="CX43" s="600"/>
      <c r="CY43" s="601">
        <v>1371</v>
      </c>
      <c r="CZ43" s="602"/>
      <c r="DA43" s="602"/>
      <c r="DB43" s="602"/>
      <c r="DC43" s="602"/>
      <c r="DD43" s="602"/>
      <c r="DE43" s="602"/>
      <c r="DF43" s="603"/>
      <c r="DG43" s="601">
        <v>1371</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314</v>
      </c>
      <c r="BZ44" s="593"/>
      <c r="CA44" s="593"/>
      <c r="CB44" s="593"/>
      <c r="CC44" s="593"/>
      <c r="CD44" s="593"/>
      <c r="CE44" s="593"/>
      <c r="CF44" s="593"/>
      <c r="CG44" s="593"/>
      <c r="CH44" s="593"/>
      <c r="CI44" s="593"/>
      <c r="CJ44" s="593"/>
      <c r="CK44" s="593"/>
      <c r="CL44" s="594"/>
      <c r="CM44" s="595">
        <v>298063977</v>
      </c>
      <c r="CN44" s="602"/>
      <c r="CO44" s="602"/>
      <c r="CP44" s="602"/>
      <c r="CQ44" s="602"/>
      <c r="CR44" s="602"/>
      <c r="CS44" s="602"/>
      <c r="CT44" s="603"/>
      <c r="CU44" s="598">
        <v>33.4</v>
      </c>
      <c r="CV44" s="599"/>
      <c r="CW44" s="599"/>
      <c r="CX44" s="600"/>
      <c r="CY44" s="601">
        <v>207201012</v>
      </c>
      <c r="CZ44" s="602"/>
      <c r="DA44" s="602"/>
      <c r="DB44" s="602"/>
      <c r="DC44" s="602"/>
      <c r="DD44" s="602"/>
      <c r="DE44" s="602"/>
      <c r="DF44" s="603"/>
      <c r="DG44" s="601">
        <v>134509873</v>
      </c>
      <c r="DH44" s="602"/>
      <c r="DI44" s="602"/>
      <c r="DJ44" s="602"/>
      <c r="DK44" s="602"/>
      <c r="DL44" s="602"/>
      <c r="DM44" s="602"/>
      <c r="DN44" s="602"/>
      <c r="DO44" s="602"/>
      <c r="DP44" s="602"/>
      <c r="DQ44" s="603"/>
      <c r="DR44" s="598">
        <v>32.1</v>
      </c>
      <c r="DS44" s="599"/>
      <c r="DT44" s="599"/>
      <c r="DU44" s="599"/>
      <c r="DV44" s="599"/>
      <c r="DW44" s="599"/>
      <c r="DX44" s="632"/>
    </row>
    <row r="45" spans="2:128" ht="11.25" customHeight="1" x14ac:dyDescent="0.15">
      <c r="B45" s="212" t="s">
        <v>315</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316</v>
      </c>
      <c r="BZ45" s="593"/>
      <c r="CA45" s="593"/>
      <c r="CB45" s="593"/>
      <c r="CC45" s="593"/>
      <c r="CD45" s="593"/>
      <c r="CE45" s="593"/>
      <c r="CF45" s="593"/>
      <c r="CG45" s="593"/>
      <c r="CH45" s="593"/>
      <c r="CI45" s="593"/>
      <c r="CJ45" s="593"/>
      <c r="CK45" s="593"/>
      <c r="CL45" s="594"/>
      <c r="CM45" s="595">
        <v>24391833</v>
      </c>
      <c r="CN45" s="596"/>
      <c r="CO45" s="596"/>
      <c r="CP45" s="596"/>
      <c r="CQ45" s="596"/>
      <c r="CR45" s="596"/>
      <c r="CS45" s="596"/>
      <c r="CT45" s="597"/>
      <c r="CU45" s="598">
        <v>2.7</v>
      </c>
      <c r="CV45" s="599"/>
      <c r="CW45" s="599"/>
      <c r="CX45" s="600"/>
      <c r="CY45" s="601">
        <v>16760668</v>
      </c>
      <c r="CZ45" s="602"/>
      <c r="DA45" s="602"/>
      <c r="DB45" s="602"/>
      <c r="DC45" s="602"/>
      <c r="DD45" s="602"/>
      <c r="DE45" s="602"/>
      <c r="DF45" s="603"/>
      <c r="DG45" s="601">
        <v>9131726</v>
      </c>
      <c r="DH45" s="602"/>
      <c r="DI45" s="602"/>
      <c r="DJ45" s="602"/>
      <c r="DK45" s="602"/>
      <c r="DL45" s="602"/>
      <c r="DM45" s="602"/>
      <c r="DN45" s="602"/>
      <c r="DO45" s="602"/>
      <c r="DP45" s="602"/>
      <c r="DQ45" s="603"/>
      <c r="DR45" s="598">
        <v>2.2000000000000002</v>
      </c>
      <c r="DS45" s="599"/>
      <c r="DT45" s="599"/>
      <c r="DU45" s="599"/>
      <c r="DV45" s="599"/>
      <c r="DW45" s="599"/>
      <c r="DX45" s="632"/>
    </row>
    <row r="46" spans="2:128" ht="11.25" customHeight="1" x14ac:dyDescent="0.15">
      <c r="B46" s="226" t="s">
        <v>317</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318</v>
      </c>
      <c r="BZ46" s="593"/>
      <c r="CA46" s="593"/>
      <c r="CB46" s="593"/>
      <c r="CC46" s="593"/>
      <c r="CD46" s="593"/>
      <c r="CE46" s="593"/>
      <c r="CF46" s="593"/>
      <c r="CG46" s="593"/>
      <c r="CH46" s="593"/>
      <c r="CI46" s="593"/>
      <c r="CJ46" s="593"/>
      <c r="CK46" s="593"/>
      <c r="CL46" s="594"/>
      <c r="CM46" s="595">
        <v>6016474</v>
      </c>
      <c r="CN46" s="602"/>
      <c r="CO46" s="602"/>
      <c r="CP46" s="602"/>
      <c r="CQ46" s="602"/>
      <c r="CR46" s="602"/>
      <c r="CS46" s="602"/>
      <c r="CT46" s="603"/>
      <c r="CU46" s="598">
        <v>0.7</v>
      </c>
      <c r="CV46" s="599"/>
      <c r="CW46" s="599"/>
      <c r="CX46" s="600"/>
      <c r="CY46" s="601">
        <v>4473593</v>
      </c>
      <c r="CZ46" s="602"/>
      <c r="DA46" s="602"/>
      <c r="DB46" s="602"/>
      <c r="DC46" s="602"/>
      <c r="DD46" s="602"/>
      <c r="DE46" s="602"/>
      <c r="DF46" s="603"/>
      <c r="DG46" s="601">
        <v>4467424</v>
      </c>
      <c r="DH46" s="602"/>
      <c r="DI46" s="602"/>
      <c r="DJ46" s="602"/>
      <c r="DK46" s="602"/>
      <c r="DL46" s="602"/>
      <c r="DM46" s="602"/>
      <c r="DN46" s="602"/>
      <c r="DO46" s="602"/>
      <c r="DP46" s="602"/>
      <c r="DQ46" s="603"/>
      <c r="DR46" s="598">
        <v>1.1000000000000001</v>
      </c>
      <c r="DS46" s="599"/>
      <c r="DT46" s="599"/>
      <c r="DU46" s="599"/>
      <c r="DV46" s="599"/>
      <c r="DW46" s="599"/>
      <c r="DX46" s="632"/>
    </row>
    <row r="47" spans="2:128" ht="11.25" customHeight="1" x14ac:dyDescent="0.15">
      <c r="B47" s="227" t="s">
        <v>319</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320</v>
      </c>
      <c r="BZ47" s="593"/>
      <c r="CA47" s="593"/>
      <c r="CB47" s="593"/>
      <c r="CC47" s="593"/>
      <c r="CD47" s="593"/>
      <c r="CE47" s="593"/>
      <c r="CF47" s="593"/>
      <c r="CG47" s="593"/>
      <c r="CH47" s="593"/>
      <c r="CI47" s="593"/>
      <c r="CJ47" s="593"/>
      <c r="CK47" s="593"/>
      <c r="CL47" s="594"/>
      <c r="CM47" s="595">
        <v>193769853</v>
      </c>
      <c r="CN47" s="596"/>
      <c r="CO47" s="596"/>
      <c r="CP47" s="596"/>
      <c r="CQ47" s="596"/>
      <c r="CR47" s="596"/>
      <c r="CS47" s="596"/>
      <c r="CT47" s="597"/>
      <c r="CU47" s="598">
        <v>21.7</v>
      </c>
      <c r="CV47" s="599"/>
      <c r="CW47" s="599"/>
      <c r="CX47" s="600"/>
      <c r="CY47" s="601">
        <v>160232212</v>
      </c>
      <c r="CZ47" s="602"/>
      <c r="DA47" s="602"/>
      <c r="DB47" s="602"/>
      <c r="DC47" s="602"/>
      <c r="DD47" s="602"/>
      <c r="DE47" s="602"/>
      <c r="DF47" s="603"/>
      <c r="DG47" s="601">
        <v>107292795</v>
      </c>
      <c r="DH47" s="602"/>
      <c r="DI47" s="602"/>
      <c r="DJ47" s="602"/>
      <c r="DK47" s="602"/>
      <c r="DL47" s="602"/>
      <c r="DM47" s="602"/>
      <c r="DN47" s="602"/>
      <c r="DO47" s="602"/>
      <c r="DP47" s="602"/>
      <c r="DQ47" s="603"/>
      <c r="DR47" s="598">
        <v>25.6</v>
      </c>
      <c r="DS47" s="599"/>
      <c r="DT47" s="599"/>
      <c r="DU47" s="599"/>
      <c r="DV47" s="599"/>
      <c r="DW47" s="599"/>
      <c r="DX47" s="632"/>
    </row>
    <row r="48" spans="2:128" ht="11.25" customHeight="1" x14ac:dyDescent="0.15">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321</v>
      </c>
      <c r="BZ48" s="593"/>
      <c r="CA48" s="593"/>
      <c r="CB48" s="593"/>
      <c r="CC48" s="593"/>
      <c r="CD48" s="593"/>
      <c r="CE48" s="593"/>
      <c r="CF48" s="593"/>
      <c r="CG48" s="593"/>
      <c r="CH48" s="593"/>
      <c r="CI48" s="593"/>
      <c r="CJ48" s="593"/>
      <c r="CK48" s="593"/>
      <c r="CL48" s="594"/>
      <c r="CM48" s="595">
        <v>14076358</v>
      </c>
      <c r="CN48" s="602"/>
      <c r="CO48" s="602"/>
      <c r="CP48" s="602"/>
      <c r="CQ48" s="602"/>
      <c r="CR48" s="602"/>
      <c r="CS48" s="602"/>
      <c r="CT48" s="603"/>
      <c r="CU48" s="598">
        <v>1.6</v>
      </c>
      <c r="CV48" s="599"/>
      <c r="CW48" s="599"/>
      <c r="CX48" s="600"/>
      <c r="CY48" s="601">
        <v>14075530</v>
      </c>
      <c r="CZ48" s="602"/>
      <c r="DA48" s="602"/>
      <c r="DB48" s="602"/>
      <c r="DC48" s="602"/>
      <c r="DD48" s="602"/>
      <c r="DE48" s="602"/>
      <c r="DF48" s="603"/>
      <c r="DG48" s="601">
        <v>12668617</v>
      </c>
      <c r="DH48" s="602"/>
      <c r="DI48" s="602"/>
      <c r="DJ48" s="602"/>
      <c r="DK48" s="602"/>
      <c r="DL48" s="602"/>
      <c r="DM48" s="602"/>
      <c r="DN48" s="602"/>
      <c r="DO48" s="602"/>
      <c r="DP48" s="602"/>
      <c r="DQ48" s="603"/>
      <c r="DR48" s="598">
        <v>3</v>
      </c>
      <c r="DS48" s="599"/>
      <c r="DT48" s="599"/>
      <c r="DU48" s="599"/>
      <c r="DV48" s="599"/>
      <c r="DW48" s="599"/>
      <c r="DX48" s="632"/>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322</v>
      </c>
      <c r="BZ49" s="593"/>
      <c r="CA49" s="593"/>
      <c r="CB49" s="593"/>
      <c r="CC49" s="593"/>
      <c r="CD49" s="593"/>
      <c r="CE49" s="593"/>
      <c r="CF49" s="593"/>
      <c r="CG49" s="593"/>
      <c r="CH49" s="593"/>
      <c r="CI49" s="593"/>
      <c r="CJ49" s="593"/>
      <c r="CK49" s="593"/>
      <c r="CL49" s="594"/>
      <c r="CM49" s="595">
        <v>12793867</v>
      </c>
      <c r="CN49" s="596"/>
      <c r="CO49" s="596"/>
      <c r="CP49" s="596"/>
      <c r="CQ49" s="596"/>
      <c r="CR49" s="596"/>
      <c r="CS49" s="596"/>
      <c r="CT49" s="597"/>
      <c r="CU49" s="598">
        <v>1.4</v>
      </c>
      <c r="CV49" s="599"/>
      <c r="CW49" s="599"/>
      <c r="CX49" s="600"/>
      <c r="CY49" s="601">
        <v>9851864</v>
      </c>
      <c r="CZ49" s="602"/>
      <c r="DA49" s="602"/>
      <c r="DB49" s="602"/>
      <c r="DC49" s="602"/>
      <c r="DD49" s="602"/>
      <c r="DE49" s="602"/>
      <c r="DF49" s="603"/>
      <c r="DG49" s="601" t="s">
        <v>118</v>
      </c>
      <c r="DH49" s="602"/>
      <c r="DI49" s="602"/>
      <c r="DJ49" s="602"/>
      <c r="DK49" s="602"/>
      <c r="DL49" s="602"/>
      <c r="DM49" s="602"/>
      <c r="DN49" s="602"/>
      <c r="DO49" s="602"/>
      <c r="DP49" s="602"/>
      <c r="DQ49" s="603"/>
      <c r="DR49" s="598" t="s">
        <v>118</v>
      </c>
      <c r="DS49" s="599"/>
      <c r="DT49" s="599"/>
      <c r="DU49" s="599"/>
      <c r="DV49" s="599"/>
      <c r="DW49" s="599"/>
      <c r="DX49" s="632"/>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323</v>
      </c>
      <c r="BZ50" s="593"/>
      <c r="CA50" s="593"/>
      <c r="CB50" s="593"/>
      <c r="CC50" s="593"/>
      <c r="CD50" s="593"/>
      <c r="CE50" s="593"/>
      <c r="CF50" s="593"/>
      <c r="CG50" s="593"/>
      <c r="CH50" s="593"/>
      <c r="CI50" s="593"/>
      <c r="CJ50" s="593"/>
      <c r="CK50" s="593"/>
      <c r="CL50" s="594"/>
      <c r="CM50" s="595">
        <v>431960</v>
      </c>
      <c r="CN50" s="602"/>
      <c r="CO50" s="602"/>
      <c r="CP50" s="602"/>
      <c r="CQ50" s="602"/>
      <c r="CR50" s="602"/>
      <c r="CS50" s="602"/>
      <c r="CT50" s="603"/>
      <c r="CU50" s="598">
        <v>0</v>
      </c>
      <c r="CV50" s="599"/>
      <c r="CW50" s="599"/>
      <c r="CX50" s="600"/>
      <c r="CY50" s="601">
        <v>431960</v>
      </c>
      <c r="CZ50" s="602"/>
      <c r="DA50" s="602"/>
      <c r="DB50" s="602"/>
      <c r="DC50" s="602"/>
      <c r="DD50" s="602"/>
      <c r="DE50" s="602"/>
      <c r="DF50" s="603"/>
      <c r="DG50" s="601" t="s">
        <v>118</v>
      </c>
      <c r="DH50" s="602"/>
      <c r="DI50" s="602"/>
      <c r="DJ50" s="602"/>
      <c r="DK50" s="602"/>
      <c r="DL50" s="602"/>
      <c r="DM50" s="602"/>
      <c r="DN50" s="602"/>
      <c r="DO50" s="602"/>
      <c r="DP50" s="602"/>
      <c r="DQ50" s="603"/>
      <c r="DR50" s="598" t="s">
        <v>118</v>
      </c>
      <c r="DS50" s="599"/>
      <c r="DT50" s="599"/>
      <c r="DU50" s="599"/>
      <c r="DV50" s="599"/>
      <c r="DW50" s="599"/>
      <c r="DX50" s="632"/>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324</v>
      </c>
      <c r="BZ51" s="593"/>
      <c r="CA51" s="593"/>
      <c r="CB51" s="593"/>
      <c r="CC51" s="593"/>
      <c r="CD51" s="593"/>
      <c r="CE51" s="593"/>
      <c r="CF51" s="593"/>
      <c r="CG51" s="593"/>
      <c r="CH51" s="593"/>
      <c r="CI51" s="593"/>
      <c r="CJ51" s="593"/>
      <c r="CK51" s="593"/>
      <c r="CL51" s="594"/>
      <c r="CM51" s="595">
        <v>46583632</v>
      </c>
      <c r="CN51" s="596"/>
      <c r="CO51" s="596"/>
      <c r="CP51" s="596"/>
      <c r="CQ51" s="596"/>
      <c r="CR51" s="596"/>
      <c r="CS51" s="596"/>
      <c r="CT51" s="597"/>
      <c r="CU51" s="598">
        <v>5.2</v>
      </c>
      <c r="CV51" s="599"/>
      <c r="CW51" s="599"/>
      <c r="CX51" s="600"/>
      <c r="CY51" s="601">
        <v>1375185</v>
      </c>
      <c r="CZ51" s="602"/>
      <c r="DA51" s="602"/>
      <c r="DB51" s="602"/>
      <c r="DC51" s="602"/>
      <c r="DD51" s="602"/>
      <c r="DE51" s="602"/>
      <c r="DF51" s="603"/>
      <c r="DG51" s="601">
        <v>949311</v>
      </c>
      <c r="DH51" s="602"/>
      <c r="DI51" s="602"/>
      <c r="DJ51" s="602"/>
      <c r="DK51" s="602"/>
      <c r="DL51" s="602"/>
      <c r="DM51" s="602"/>
      <c r="DN51" s="602"/>
      <c r="DO51" s="602"/>
      <c r="DP51" s="602"/>
      <c r="DQ51" s="603"/>
      <c r="DR51" s="598">
        <v>0.2</v>
      </c>
      <c r="DS51" s="599"/>
      <c r="DT51" s="599"/>
      <c r="DU51" s="599"/>
      <c r="DV51" s="599"/>
      <c r="DW51" s="599"/>
      <c r="DX51" s="632"/>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325</v>
      </c>
      <c r="BZ52" s="593"/>
      <c r="CA52" s="593"/>
      <c r="CB52" s="593"/>
      <c r="CC52" s="593"/>
      <c r="CD52" s="593"/>
      <c r="CE52" s="593"/>
      <c r="CF52" s="593"/>
      <c r="CG52" s="593"/>
      <c r="CH52" s="593"/>
      <c r="CI52" s="593"/>
      <c r="CJ52" s="593"/>
      <c r="CK52" s="593"/>
      <c r="CL52" s="594"/>
      <c r="CM52" s="595" t="s">
        <v>118</v>
      </c>
      <c r="CN52" s="602"/>
      <c r="CO52" s="602"/>
      <c r="CP52" s="602"/>
      <c r="CQ52" s="602"/>
      <c r="CR52" s="602"/>
      <c r="CS52" s="602"/>
      <c r="CT52" s="603"/>
      <c r="CU52" s="598" t="s">
        <v>118</v>
      </c>
      <c r="CV52" s="599"/>
      <c r="CW52" s="599"/>
      <c r="CX52" s="600"/>
      <c r="CY52" s="601" t="s">
        <v>209</v>
      </c>
      <c r="CZ52" s="602"/>
      <c r="DA52" s="602"/>
      <c r="DB52" s="602"/>
      <c r="DC52" s="602"/>
      <c r="DD52" s="602"/>
      <c r="DE52" s="602"/>
      <c r="DF52" s="603"/>
      <c r="DG52" s="601" t="s">
        <v>118</v>
      </c>
      <c r="DH52" s="602"/>
      <c r="DI52" s="602"/>
      <c r="DJ52" s="602"/>
      <c r="DK52" s="602"/>
      <c r="DL52" s="602"/>
      <c r="DM52" s="602"/>
      <c r="DN52" s="602"/>
      <c r="DO52" s="602"/>
      <c r="DP52" s="602"/>
      <c r="DQ52" s="603"/>
      <c r="DR52" s="598" t="s">
        <v>118</v>
      </c>
      <c r="DS52" s="599"/>
      <c r="DT52" s="599"/>
      <c r="DU52" s="599"/>
      <c r="DV52" s="599"/>
      <c r="DW52" s="599"/>
      <c r="DX52" s="632"/>
    </row>
    <row r="53" spans="2:128" ht="11.25" customHeight="1" x14ac:dyDescent="0.15">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326</v>
      </c>
      <c r="BZ53" s="593"/>
      <c r="CA53" s="593"/>
      <c r="CB53" s="593"/>
      <c r="CC53" s="593"/>
      <c r="CD53" s="593"/>
      <c r="CE53" s="593"/>
      <c r="CF53" s="593"/>
      <c r="CG53" s="593"/>
      <c r="CH53" s="593"/>
      <c r="CI53" s="593"/>
      <c r="CJ53" s="593"/>
      <c r="CK53" s="593"/>
      <c r="CL53" s="594"/>
      <c r="CM53" s="595">
        <v>284904571</v>
      </c>
      <c r="CN53" s="596"/>
      <c r="CO53" s="596"/>
      <c r="CP53" s="596"/>
      <c r="CQ53" s="596"/>
      <c r="CR53" s="596"/>
      <c r="CS53" s="596"/>
      <c r="CT53" s="597"/>
      <c r="CU53" s="598">
        <v>32</v>
      </c>
      <c r="CV53" s="599"/>
      <c r="CW53" s="599"/>
      <c r="CX53" s="600"/>
      <c r="CY53" s="601">
        <v>19369926</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15">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327</v>
      </c>
      <c r="BZ54" s="593"/>
      <c r="CA54" s="593"/>
      <c r="CB54" s="593"/>
      <c r="CC54" s="593"/>
      <c r="CD54" s="593"/>
      <c r="CE54" s="593"/>
      <c r="CF54" s="593"/>
      <c r="CG54" s="593"/>
      <c r="CH54" s="593"/>
      <c r="CI54" s="593"/>
      <c r="CJ54" s="593"/>
      <c r="CK54" s="593"/>
      <c r="CL54" s="594"/>
      <c r="CM54" s="595">
        <v>2697083</v>
      </c>
      <c r="CN54" s="596"/>
      <c r="CO54" s="596"/>
      <c r="CP54" s="596"/>
      <c r="CQ54" s="596"/>
      <c r="CR54" s="596"/>
      <c r="CS54" s="596"/>
      <c r="CT54" s="597"/>
      <c r="CU54" s="598">
        <v>0.3</v>
      </c>
      <c r="CV54" s="599"/>
      <c r="CW54" s="599"/>
      <c r="CX54" s="600"/>
      <c r="CY54" s="601">
        <v>849366</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15">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305</v>
      </c>
      <c r="BZ55" s="627"/>
      <c r="CA55" s="592" t="s">
        <v>328</v>
      </c>
      <c r="CB55" s="593"/>
      <c r="CC55" s="593"/>
      <c r="CD55" s="593"/>
      <c r="CE55" s="593"/>
      <c r="CF55" s="593"/>
      <c r="CG55" s="593"/>
      <c r="CH55" s="593"/>
      <c r="CI55" s="593"/>
      <c r="CJ55" s="593"/>
      <c r="CK55" s="593"/>
      <c r="CL55" s="594"/>
      <c r="CM55" s="595">
        <v>172687327</v>
      </c>
      <c r="CN55" s="596"/>
      <c r="CO55" s="596"/>
      <c r="CP55" s="596"/>
      <c r="CQ55" s="596"/>
      <c r="CR55" s="596"/>
      <c r="CS55" s="596"/>
      <c r="CT55" s="597"/>
      <c r="CU55" s="598">
        <v>19.399999999999999</v>
      </c>
      <c r="CV55" s="599"/>
      <c r="CW55" s="599"/>
      <c r="CX55" s="600"/>
      <c r="CY55" s="601">
        <v>19030017</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329</v>
      </c>
      <c r="CB56" s="593"/>
      <c r="CC56" s="593"/>
      <c r="CD56" s="593"/>
      <c r="CE56" s="593"/>
      <c r="CF56" s="593"/>
      <c r="CG56" s="593"/>
      <c r="CH56" s="593"/>
      <c r="CI56" s="593"/>
      <c r="CJ56" s="593"/>
      <c r="CK56" s="593"/>
      <c r="CL56" s="594"/>
      <c r="CM56" s="595">
        <v>123455755</v>
      </c>
      <c r="CN56" s="596"/>
      <c r="CO56" s="596"/>
      <c r="CP56" s="596"/>
      <c r="CQ56" s="596"/>
      <c r="CR56" s="596"/>
      <c r="CS56" s="596"/>
      <c r="CT56" s="597"/>
      <c r="CU56" s="598">
        <v>13.9</v>
      </c>
      <c r="CV56" s="599"/>
      <c r="CW56" s="599"/>
      <c r="CX56" s="600"/>
      <c r="CY56" s="601">
        <v>5243921</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330</v>
      </c>
      <c r="CB57" s="593"/>
      <c r="CC57" s="593"/>
      <c r="CD57" s="593"/>
      <c r="CE57" s="593"/>
      <c r="CF57" s="593"/>
      <c r="CG57" s="593"/>
      <c r="CH57" s="593"/>
      <c r="CI57" s="593"/>
      <c r="CJ57" s="593"/>
      <c r="CK57" s="593"/>
      <c r="CL57" s="594"/>
      <c r="CM57" s="595">
        <v>34464134</v>
      </c>
      <c r="CN57" s="596"/>
      <c r="CO57" s="596"/>
      <c r="CP57" s="596"/>
      <c r="CQ57" s="596"/>
      <c r="CR57" s="596"/>
      <c r="CS57" s="596"/>
      <c r="CT57" s="597"/>
      <c r="CU57" s="598">
        <v>3.9</v>
      </c>
      <c r="CV57" s="599"/>
      <c r="CW57" s="599"/>
      <c r="CX57" s="600"/>
      <c r="CY57" s="601">
        <v>12506137</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331</v>
      </c>
      <c r="CB58" s="593"/>
      <c r="CC58" s="593"/>
      <c r="CD58" s="593"/>
      <c r="CE58" s="593"/>
      <c r="CF58" s="593"/>
      <c r="CG58" s="593"/>
      <c r="CH58" s="593"/>
      <c r="CI58" s="593"/>
      <c r="CJ58" s="593"/>
      <c r="CK58" s="593"/>
      <c r="CL58" s="594"/>
      <c r="CM58" s="595">
        <v>112217244</v>
      </c>
      <c r="CN58" s="596"/>
      <c r="CO58" s="596"/>
      <c r="CP58" s="596"/>
      <c r="CQ58" s="596"/>
      <c r="CR58" s="596"/>
      <c r="CS58" s="596"/>
      <c r="CT58" s="597"/>
      <c r="CU58" s="598">
        <v>12.6</v>
      </c>
      <c r="CV58" s="599"/>
      <c r="CW58" s="599"/>
      <c r="CX58" s="600"/>
      <c r="CY58" s="601">
        <v>339909</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332</v>
      </c>
      <c r="CB59" s="593"/>
      <c r="CC59" s="593"/>
      <c r="CD59" s="593"/>
      <c r="CE59" s="593"/>
      <c r="CF59" s="593"/>
      <c r="CG59" s="593"/>
      <c r="CH59" s="593"/>
      <c r="CI59" s="593"/>
      <c r="CJ59" s="593"/>
      <c r="CK59" s="593"/>
      <c r="CL59" s="594"/>
      <c r="CM59" s="595" t="s">
        <v>209</v>
      </c>
      <c r="CN59" s="596"/>
      <c r="CO59" s="596"/>
      <c r="CP59" s="596"/>
      <c r="CQ59" s="596"/>
      <c r="CR59" s="596"/>
      <c r="CS59" s="596"/>
      <c r="CT59" s="597"/>
      <c r="CU59" s="598" t="s">
        <v>209</v>
      </c>
      <c r="CV59" s="599"/>
      <c r="CW59" s="599"/>
      <c r="CX59" s="600"/>
      <c r="CY59" s="601" t="s">
        <v>209</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333</v>
      </c>
      <c r="BZ60" s="608"/>
      <c r="CA60" s="608"/>
      <c r="CB60" s="608"/>
      <c r="CC60" s="608"/>
      <c r="CD60" s="608"/>
      <c r="CE60" s="608"/>
      <c r="CF60" s="608"/>
      <c r="CG60" s="608"/>
      <c r="CH60" s="608"/>
      <c r="CI60" s="608"/>
      <c r="CJ60" s="608"/>
      <c r="CK60" s="608"/>
      <c r="CL60" s="609"/>
      <c r="CM60" s="610">
        <v>891259360</v>
      </c>
      <c r="CN60" s="611"/>
      <c r="CO60" s="611"/>
      <c r="CP60" s="611"/>
      <c r="CQ60" s="611"/>
      <c r="CR60" s="611"/>
      <c r="CS60" s="611"/>
      <c r="CT60" s="612"/>
      <c r="CU60" s="613">
        <v>100</v>
      </c>
      <c r="CV60" s="614"/>
      <c r="CW60" s="614"/>
      <c r="CX60" s="615"/>
      <c r="CY60" s="616">
        <v>485470770</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B8wDXuBZUbNLSMQ7Ywt+xtF8AD0iskw2xeARK+req1I0sLBtRy05kxPuy6bOsYqZNfbuWAFTI/LHAICf2+4DHA==" saltValue="G8T4xWhsnjgaP97F+/ThZQ=="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19" sqref="AF19:AJ19"/>
    </sheetView>
  </sheetViews>
  <sheetFormatPr defaultColWidth="0" defaultRowHeight="13.5" zeroHeight="1" x14ac:dyDescent="0.15"/>
  <cols>
    <col min="1" max="130" width="2.7109375" style="277" customWidth="1"/>
    <col min="131" max="131" width="1.57031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334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0" t="s">
        <v>335</v>
      </c>
      <c r="DK2" s="1121"/>
      <c r="DL2" s="1121"/>
      <c r="DM2" s="1121"/>
      <c r="DN2" s="1121"/>
      <c r="DO2" s="1122"/>
      <c r="DP2" s="237"/>
      <c r="DQ2" s="1120" t="s">
        <v>336</v>
      </c>
      <c r="DR2" s="1121"/>
      <c r="DS2" s="1121"/>
      <c r="DT2" s="1121"/>
      <c r="DU2" s="1121"/>
      <c r="DV2" s="1121"/>
      <c r="DW2" s="1121"/>
      <c r="DX2" s="1121"/>
      <c r="DY2" s="1121"/>
      <c r="DZ2" s="1122"/>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1064" t="s">
        <v>337</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40"/>
      <c r="BA4" s="240"/>
      <c r="BB4" s="240"/>
      <c r="BC4" s="240"/>
      <c r="BD4" s="240"/>
      <c r="BE4" s="241"/>
      <c r="BF4" s="241"/>
      <c r="BG4" s="241"/>
      <c r="BH4" s="241"/>
      <c r="BI4" s="241"/>
      <c r="BJ4" s="241"/>
      <c r="BK4" s="241"/>
      <c r="BL4" s="241"/>
      <c r="BM4" s="241"/>
      <c r="BN4" s="241"/>
      <c r="BO4" s="241"/>
      <c r="BP4" s="241"/>
      <c r="BQ4" s="240" t="s">
        <v>338</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990" t="s">
        <v>339</v>
      </c>
      <c r="B5" s="991"/>
      <c r="C5" s="991"/>
      <c r="D5" s="991"/>
      <c r="E5" s="991"/>
      <c r="F5" s="991"/>
      <c r="G5" s="991"/>
      <c r="H5" s="991"/>
      <c r="I5" s="991"/>
      <c r="J5" s="991"/>
      <c r="K5" s="991"/>
      <c r="L5" s="991"/>
      <c r="M5" s="991"/>
      <c r="N5" s="991"/>
      <c r="O5" s="991"/>
      <c r="P5" s="992"/>
      <c r="Q5" s="996" t="s">
        <v>340</v>
      </c>
      <c r="R5" s="997"/>
      <c r="S5" s="997"/>
      <c r="T5" s="997"/>
      <c r="U5" s="998"/>
      <c r="V5" s="996" t="s">
        <v>341</v>
      </c>
      <c r="W5" s="997"/>
      <c r="X5" s="997"/>
      <c r="Y5" s="997"/>
      <c r="Z5" s="998"/>
      <c r="AA5" s="996" t="s">
        <v>342</v>
      </c>
      <c r="AB5" s="997"/>
      <c r="AC5" s="997"/>
      <c r="AD5" s="997"/>
      <c r="AE5" s="997"/>
      <c r="AF5" s="1123" t="s">
        <v>343</v>
      </c>
      <c r="AG5" s="997"/>
      <c r="AH5" s="997"/>
      <c r="AI5" s="997"/>
      <c r="AJ5" s="1012"/>
      <c r="AK5" s="997" t="s">
        <v>344</v>
      </c>
      <c r="AL5" s="997"/>
      <c r="AM5" s="997"/>
      <c r="AN5" s="997"/>
      <c r="AO5" s="998"/>
      <c r="AP5" s="996" t="s">
        <v>345</v>
      </c>
      <c r="AQ5" s="997"/>
      <c r="AR5" s="997"/>
      <c r="AS5" s="997"/>
      <c r="AT5" s="998"/>
      <c r="AU5" s="996" t="s">
        <v>346</v>
      </c>
      <c r="AV5" s="997"/>
      <c r="AW5" s="997"/>
      <c r="AX5" s="997"/>
      <c r="AY5" s="1012"/>
      <c r="AZ5" s="244"/>
      <c r="BA5" s="244"/>
      <c r="BB5" s="244"/>
      <c r="BC5" s="244"/>
      <c r="BD5" s="244"/>
      <c r="BE5" s="245"/>
      <c r="BF5" s="245"/>
      <c r="BG5" s="245"/>
      <c r="BH5" s="245"/>
      <c r="BI5" s="245"/>
      <c r="BJ5" s="245"/>
      <c r="BK5" s="245"/>
      <c r="BL5" s="245"/>
      <c r="BM5" s="245"/>
      <c r="BN5" s="245"/>
      <c r="BO5" s="245"/>
      <c r="BP5" s="245"/>
      <c r="BQ5" s="990" t="s">
        <v>347</v>
      </c>
      <c r="BR5" s="991"/>
      <c r="BS5" s="991"/>
      <c r="BT5" s="991"/>
      <c r="BU5" s="991"/>
      <c r="BV5" s="991"/>
      <c r="BW5" s="991"/>
      <c r="BX5" s="991"/>
      <c r="BY5" s="991"/>
      <c r="BZ5" s="991"/>
      <c r="CA5" s="991"/>
      <c r="CB5" s="991"/>
      <c r="CC5" s="991"/>
      <c r="CD5" s="991"/>
      <c r="CE5" s="991"/>
      <c r="CF5" s="991"/>
      <c r="CG5" s="992"/>
      <c r="CH5" s="996" t="s">
        <v>348</v>
      </c>
      <c r="CI5" s="997"/>
      <c r="CJ5" s="997"/>
      <c r="CK5" s="997"/>
      <c r="CL5" s="998"/>
      <c r="CM5" s="996" t="s">
        <v>349</v>
      </c>
      <c r="CN5" s="997"/>
      <c r="CO5" s="997"/>
      <c r="CP5" s="997"/>
      <c r="CQ5" s="998"/>
      <c r="CR5" s="996" t="s">
        <v>350</v>
      </c>
      <c r="CS5" s="997"/>
      <c r="CT5" s="997"/>
      <c r="CU5" s="997"/>
      <c r="CV5" s="998"/>
      <c r="CW5" s="996" t="s">
        <v>351</v>
      </c>
      <c r="CX5" s="997"/>
      <c r="CY5" s="997"/>
      <c r="CZ5" s="997"/>
      <c r="DA5" s="998"/>
      <c r="DB5" s="996" t="s">
        <v>352</v>
      </c>
      <c r="DC5" s="997"/>
      <c r="DD5" s="997"/>
      <c r="DE5" s="997"/>
      <c r="DF5" s="998"/>
      <c r="DG5" s="1108" t="s">
        <v>353</v>
      </c>
      <c r="DH5" s="1109"/>
      <c r="DI5" s="1109"/>
      <c r="DJ5" s="1109"/>
      <c r="DK5" s="1110"/>
      <c r="DL5" s="1108" t="s">
        <v>354</v>
      </c>
      <c r="DM5" s="1109"/>
      <c r="DN5" s="1109"/>
      <c r="DO5" s="1109"/>
      <c r="DP5" s="1110"/>
      <c r="DQ5" s="996" t="s">
        <v>355</v>
      </c>
      <c r="DR5" s="997"/>
      <c r="DS5" s="997"/>
      <c r="DT5" s="997"/>
      <c r="DU5" s="998"/>
      <c r="DV5" s="996" t="s">
        <v>346</v>
      </c>
      <c r="DW5" s="997"/>
      <c r="DX5" s="997"/>
      <c r="DY5" s="997"/>
      <c r="DZ5" s="1012"/>
      <c r="EA5" s="242"/>
    </row>
    <row r="6" spans="1:131" s="243" customFormat="1" ht="26.25" customHeight="1" thickBot="1" x14ac:dyDescent="0.2">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4"/>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1"/>
      <c r="DH6" s="1112"/>
      <c r="DI6" s="1112"/>
      <c r="DJ6" s="1112"/>
      <c r="DK6" s="1113"/>
      <c r="DL6" s="1111"/>
      <c r="DM6" s="1112"/>
      <c r="DN6" s="1112"/>
      <c r="DO6" s="1112"/>
      <c r="DP6" s="1113"/>
      <c r="DQ6" s="999"/>
      <c r="DR6" s="1000"/>
      <c r="DS6" s="1000"/>
      <c r="DT6" s="1000"/>
      <c r="DU6" s="1001"/>
      <c r="DV6" s="999"/>
      <c r="DW6" s="1000"/>
      <c r="DX6" s="1000"/>
      <c r="DY6" s="1000"/>
      <c r="DZ6" s="1013"/>
      <c r="EA6" s="242"/>
    </row>
    <row r="7" spans="1:131" s="243" customFormat="1" ht="26.25" customHeight="1" thickTop="1" x14ac:dyDescent="0.15">
      <c r="A7" s="246">
        <v>1</v>
      </c>
      <c r="B7" s="1051" t="s">
        <v>583</v>
      </c>
      <c r="C7" s="1052"/>
      <c r="D7" s="1052"/>
      <c r="E7" s="1052"/>
      <c r="F7" s="1052"/>
      <c r="G7" s="1052"/>
      <c r="H7" s="1052"/>
      <c r="I7" s="1052"/>
      <c r="J7" s="1052"/>
      <c r="K7" s="1052"/>
      <c r="L7" s="1052"/>
      <c r="M7" s="1052"/>
      <c r="N7" s="1052"/>
      <c r="O7" s="1052"/>
      <c r="P7" s="1053"/>
      <c r="Q7" s="1114">
        <v>934840</v>
      </c>
      <c r="R7" s="1115"/>
      <c r="S7" s="1115"/>
      <c r="T7" s="1115"/>
      <c r="U7" s="1115"/>
      <c r="V7" s="1115">
        <v>910931</v>
      </c>
      <c r="W7" s="1115"/>
      <c r="X7" s="1115"/>
      <c r="Y7" s="1115"/>
      <c r="Z7" s="1115"/>
      <c r="AA7" s="1115">
        <v>23909</v>
      </c>
      <c r="AB7" s="1115"/>
      <c r="AC7" s="1115"/>
      <c r="AD7" s="1115"/>
      <c r="AE7" s="1116"/>
      <c r="AF7" s="1117">
        <v>12271</v>
      </c>
      <c r="AG7" s="1118"/>
      <c r="AH7" s="1118"/>
      <c r="AI7" s="1118"/>
      <c r="AJ7" s="1119"/>
      <c r="AK7" s="1101"/>
      <c r="AL7" s="1102"/>
      <c r="AM7" s="1102"/>
      <c r="AN7" s="1102"/>
      <c r="AO7" s="1102"/>
      <c r="AP7" s="1102">
        <v>1192634</v>
      </c>
      <c r="AQ7" s="1102"/>
      <c r="AR7" s="1102"/>
      <c r="AS7" s="1102"/>
      <c r="AT7" s="1102"/>
      <c r="AU7" s="1103"/>
      <c r="AV7" s="1103"/>
      <c r="AW7" s="1103"/>
      <c r="AX7" s="1103"/>
      <c r="AY7" s="1104"/>
      <c r="AZ7" s="240"/>
      <c r="BA7" s="240"/>
      <c r="BB7" s="240"/>
      <c r="BC7" s="240"/>
      <c r="BD7" s="240"/>
      <c r="BE7" s="241"/>
      <c r="BF7" s="241"/>
      <c r="BG7" s="241"/>
      <c r="BH7" s="241"/>
      <c r="BI7" s="241"/>
      <c r="BJ7" s="241"/>
      <c r="BK7" s="241"/>
      <c r="BL7" s="241"/>
      <c r="BM7" s="241"/>
      <c r="BN7" s="241"/>
      <c r="BO7" s="241"/>
      <c r="BP7" s="241"/>
      <c r="BQ7" s="247">
        <v>1</v>
      </c>
      <c r="BR7" s="248"/>
      <c r="BS7" s="1105" t="s">
        <v>536</v>
      </c>
      <c r="BT7" s="1106"/>
      <c r="BU7" s="1106"/>
      <c r="BV7" s="1106"/>
      <c r="BW7" s="1106"/>
      <c r="BX7" s="1106"/>
      <c r="BY7" s="1106"/>
      <c r="BZ7" s="1106"/>
      <c r="CA7" s="1106"/>
      <c r="CB7" s="1106"/>
      <c r="CC7" s="1106"/>
      <c r="CD7" s="1106"/>
      <c r="CE7" s="1106"/>
      <c r="CF7" s="1106"/>
      <c r="CG7" s="1107"/>
      <c r="CH7" s="1098">
        <v>20.763000000000002</v>
      </c>
      <c r="CI7" s="1099"/>
      <c r="CJ7" s="1099"/>
      <c r="CK7" s="1099"/>
      <c r="CL7" s="1100"/>
      <c r="CM7" s="1098">
        <v>140.69</v>
      </c>
      <c r="CN7" s="1099"/>
      <c r="CO7" s="1099"/>
      <c r="CP7" s="1099"/>
      <c r="CQ7" s="1100"/>
      <c r="CR7" s="1098">
        <v>20</v>
      </c>
      <c r="CS7" s="1099"/>
      <c r="CT7" s="1099"/>
      <c r="CU7" s="1099"/>
      <c r="CV7" s="1100"/>
      <c r="CW7" s="1098" t="s">
        <v>570</v>
      </c>
      <c r="CX7" s="1099"/>
      <c r="CY7" s="1099"/>
      <c r="CZ7" s="1099"/>
      <c r="DA7" s="1100"/>
      <c r="DB7" s="1098" t="s">
        <v>570</v>
      </c>
      <c r="DC7" s="1099"/>
      <c r="DD7" s="1099"/>
      <c r="DE7" s="1099"/>
      <c r="DF7" s="1100"/>
      <c r="DG7" s="1098" t="s">
        <v>570</v>
      </c>
      <c r="DH7" s="1099"/>
      <c r="DI7" s="1099"/>
      <c r="DJ7" s="1099"/>
      <c r="DK7" s="1100"/>
      <c r="DL7" s="1098" t="s">
        <v>570</v>
      </c>
      <c r="DM7" s="1099"/>
      <c r="DN7" s="1099"/>
      <c r="DO7" s="1099"/>
      <c r="DP7" s="1100"/>
      <c r="DQ7" s="1098" t="s">
        <v>574</v>
      </c>
      <c r="DR7" s="1099"/>
      <c r="DS7" s="1099"/>
      <c r="DT7" s="1099"/>
      <c r="DU7" s="1100"/>
      <c r="DV7" s="1125"/>
      <c r="DW7" s="1126"/>
      <c r="DX7" s="1126"/>
      <c r="DY7" s="1126"/>
      <c r="DZ7" s="1127"/>
      <c r="EA7" s="242"/>
    </row>
    <row r="8" spans="1:131" s="243" customFormat="1" ht="26.25" customHeight="1" x14ac:dyDescent="0.15">
      <c r="A8" s="249">
        <v>2</v>
      </c>
      <c r="B8" s="1038" t="s">
        <v>584</v>
      </c>
      <c r="C8" s="1039"/>
      <c r="D8" s="1039"/>
      <c r="E8" s="1039"/>
      <c r="F8" s="1039"/>
      <c r="G8" s="1039"/>
      <c r="H8" s="1039"/>
      <c r="I8" s="1039"/>
      <c r="J8" s="1039"/>
      <c r="K8" s="1039"/>
      <c r="L8" s="1039"/>
      <c r="M8" s="1039"/>
      <c r="N8" s="1039"/>
      <c r="O8" s="1039"/>
      <c r="P8" s="1040"/>
      <c r="Q8" s="1045">
        <v>772</v>
      </c>
      <c r="R8" s="1042"/>
      <c r="S8" s="1042"/>
      <c r="T8" s="1042"/>
      <c r="U8" s="1042"/>
      <c r="V8" s="1042">
        <v>471</v>
      </c>
      <c r="W8" s="1042"/>
      <c r="X8" s="1042"/>
      <c r="Y8" s="1042"/>
      <c r="Z8" s="1042"/>
      <c r="AA8" s="1042">
        <v>301</v>
      </c>
      <c r="AB8" s="1042"/>
      <c r="AC8" s="1042"/>
      <c r="AD8" s="1042"/>
      <c r="AE8" s="1046"/>
      <c r="AF8" s="1093">
        <v>0</v>
      </c>
      <c r="AG8" s="1094"/>
      <c r="AH8" s="1094"/>
      <c r="AI8" s="1094"/>
      <c r="AJ8" s="1095"/>
      <c r="AK8" s="1096"/>
      <c r="AL8" s="1097"/>
      <c r="AM8" s="1097"/>
      <c r="AN8" s="1097"/>
      <c r="AO8" s="1097"/>
      <c r="AP8" s="1097">
        <v>35889</v>
      </c>
      <c r="AQ8" s="1097"/>
      <c r="AR8" s="1097"/>
      <c r="AS8" s="1097"/>
      <c r="AT8" s="1097"/>
      <c r="AU8" s="1091"/>
      <c r="AV8" s="1091"/>
      <c r="AW8" s="1091"/>
      <c r="AX8" s="1091"/>
      <c r="AY8" s="1092"/>
      <c r="AZ8" s="240"/>
      <c r="BA8" s="240"/>
      <c r="BB8" s="240"/>
      <c r="BC8" s="240"/>
      <c r="BD8" s="240"/>
      <c r="BE8" s="241"/>
      <c r="BF8" s="241"/>
      <c r="BG8" s="241"/>
      <c r="BH8" s="241"/>
      <c r="BI8" s="241"/>
      <c r="BJ8" s="241"/>
      <c r="BK8" s="241"/>
      <c r="BL8" s="241"/>
      <c r="BM8" s="241"/>
      <c r="BN8" s="241"/>
      <c r="BO8" s="241"/>
      <c r="BP8" s="241"/>
      <c r="BQ8" s="250">
        <v>2</v>
      </c>
      <c r="BR8" s="251"/>
      <c r="BS8" s="1009" t="s">
        <v>537</v>
      </c>
      <c r="BT8" s="1010"/>
      <c r="BU8" s="1010"/>
      <c r="BV8" s="1010"/>
      <c r="BW8" s="1010"/>
      <c r="BX8" s="1010"/>
      <c r="BY8" s="1010"/>
      <c r="BZ8" s="1010"/>
      <c r="CA8" s="1010"/>
      <c r="CB8" s="1010"/>
      <c r="CC8" s="1010"/>
      <c r="CD8" s="1010"/>
      <c r="CE8" s="1010"/>
      <c r="CF8" s="1010"/>
      <c r="CG8" s="1011"/>
      <c r="CH8" s="984">
        <v>612.28800000000001</v>
      </c>
      <c r="CI8" s="985"/>
      <c r="CJ8" s="985"/>
      <c r="CK8" s="985"/>
      <c r="CL8" s="986"/>
      <c r="CM8" s="984">
        <v>8310.3119999999999</v>
      </c>
      <c r="CN8" s="985"/>
      <c r="CO8" s="985"/>
      <c r="CP8" s="985"/>
      <c r="CQ8" s="986"/>
      <c r="CR8" s="984">
        <v>57</v>
      </c>
      <c r="CS8" s="985"/>
      <c r="CT8" s="985"/>
      <c r="CU8" s="985"/>
      <c r="CV8" s="986"/>
      <c r="CW8" s="984" t="s">
        <v>570</v>
      </c>
      <c r="CX8" s="985"/>
      <c r="CY8" s="985"/>
      <c r="CZ8" s="985"/>
      <c r="DA8" s="986"/>
      <c r="DB8" s="984">
        <v>180</v>
      </c>
      <c r="DC8" s="985"/>
      <c r="DD8" s="985"/>
      <c r="DE8" s="985"/>
      <c r="DF8" s="986"/>
      <c r="DG8" s="984" t="s">
        <v>572</v>
      </c>
      <c r="DH8" s="985"/>
      <c r="DI8" s="985"/>
      <c r="DJ8" s="985"/>
      <c r="DK8" s="986"/>
      <c r="DL8" s="984" t="s">
        <v>570</v>
      </c>
      <c r="DM8" s="985"/>
      <c r="DN8" s="985"/>
      <c r="DO8" s="985"/>
      <c r="DP8" s="986"/>
      <c r="DQ8" s="984" t="s">
        <v>574</v>
      </c>
      <c r="DR8" s="985"/>
      <c r="DS8" s="985"/>
      <c r="DT8" s="985"/>
      <c r="DU8" s="986"/>
      <c r="DV8" s="987"/>
      <c r="DW8" s="988"/>
      <c r="DX8" s="988"/>
      <c r="DY8" s="988"/>
      <c r="DZ8" s="989"/>
      <c r="EA8" s="242"/>
    </row>
    <row r="9" spans="1:131" s="243" customFormat="1" ht="26.25" customHeight="1" x14ac:dyDescent="0.15">
      <c r="A9" s="249">
        <v>3</v>
      </c>
      <c r="B9" s="1038" t="s">
        <v>585</v>
      </c>
      <c r="C9" s="1039"/>
      <c r="D9" s="1039"/>
      <c r="E9" s="1039"/>
      <c r="F9" s="1039"/>
      <c r="G9" s="1039"/>
      <c r="H9" s="1039"/>
      <c r="I9" s="1039"/>
      <c r="J9" s="1039"/>
      <c r="K9" s="1039"/>
      <c r="L9" s="1039"/>
      <c r="M9" s="1039"/>
      <c r="N9" s="1039"/>
      <c r="O9" s="1039"/>
      <c r="P9" s="1040"/>
      <c r="Q9" s="1045">
        <v>253</v>
      </c>
      <c r="R9" s="1042"/>
      <c r="S9" s="1042"/>
      <c r="T9" s="1042"/>
      <c r="U9" s="1042"/>
      <c r="V9" s="1042">
        <v>112</v>
      </c>
      <c r="W9" s="1042"/>
      <c r="X9" s="1042"/>
      <c r="Y9" s="1042"/>
      <c r="Z9" s="1042"/>
      <c r="AA9" s="1042">
        <v>141</v>
      </c>
      <c r="AB9" s="1042"/>
      <c r="AC9" s="1042"/>
      <c r="AD9" s="1042"/>
      <c r="AE9" s="1046"/>
      <c r="AF9" s="1093">
        <v>0</v>
      </c>
      <c r="AG9" s="1094"/>
      <c r="AH9" s="1094"/>
      <c r="AI9" s="1094"/>
      <c r="AJ9" s="1095"/>
      <c r="AK9" s="1096"/>
      <c r="AL9" s="1097"/>
      <c r="AM9" s="1097"/>
      <c r="AN9" s="1097"/>
      <c r="AO9" s="1097"/>
      <c r="AP9" s="1097">
        <v>311</v>
      </c>
      <c r="AQ9" s="1097"/>
      <c r="AR9" s="1097"/>
      <c r="AS9" s="1097"/>
      <c r="AT9" s="1097"/>
      <c r="AU9" s="1091"/>
      <c r="AV9" s="1091"/>
      <c r="AW9" s="1091"/>
      <c r="AX9" s="1091"/>
      <c r="AY9" s="1092"/>
      <c r="AZ9" s="240"/>
      <c r="BA9" s="240"/>
      <c r="BB9" s="240"/>
      <c r="BC9" s="240"/>
      <c r="BD9" s="240"/>
      <c r="BE9" s="241"/>
      <c r="BF9" s="241"/>
      <c r="BG9" s="241"/>
      <c r="BH9" s="241"/>
      <c r="BI9" s="241"/>
      <c r="BJ9" s="241"/>
      <c r="BK9" s="241"/>
      <c r="BL9" s="241"/>
      <c r="BM9" s="241"/>
      <c r="BN9" s="241"/>
      <c r="BO9" s="241"/>
      <c r="BP9" s="241"/>
      <c r="BQ9" s="250">
        <v>3</v>
      </c>
      <c r="BR9" s="251"/>
      <c r="BS9" s="1009" t="s">
        <v>538</v>
      </c>
      <c r="BT9" s="1010"/>
      <c r="BU9" s="1010"/>
      <c r="BV9" s="1010"/>
      <c r="BW9" s="1010"/>
      <c r="BX9" s="1010"/>
      <c r="BY9" s="1010"/>
      <c r="BZ9" s="1010"/>
      <c r="CA9" s="1010"/>
      <c r="CB9" s="1010"/>
      <c r="CC9" s="1010"/>
      <c r="CD9" s="1010"/>
      <c r="CE9" s="1010"/>
      <c r="CF9" s="1010"/>
      <c r="CG9" s="1011"/>
      <c r="CH9" s="984">
        <v>-459.37200000000001</v>
      </c>
      <c r="CI9" s="985"/>
      <c r="CJ9" s="985"/>
      <c r="CK9" s="985"/>
      <c r="CL9" s="986"/>
      <c r="CM9" s="984">
        <v>402.512</v>
      </c>
      <c r="CN9" s="985"/>
      <c r="CO9" s="985"/>
      <c r="CP9" s="985"/>
      <c r="CQ9" s="986"/>
      <c r="CR9" s="984">
        <v>266</v>
      </c>
      <c r="CS9" s="985"/>
      <c r="CT9" s="985"/>
      <c r="CU9" s="985"/>
      <c r="CV9" s="986"/>
      <c r="CW9" s="984">
        <v>236.49700000000001</v>
      </c>
      <c r="CX9" s="985"/>
      <c r="CY9" s="985"/>
      <c r="CZ9" s="985"/>
      <c r="DA9" s="986"/>
      <c r="DB9" s="984" t="s">
        <v>570</v>
      </c>
      <c r="DC9" s="985"/>
      <c r="DD9" s="985"/>
      <c r="DE9" s="985"/>
      <c r="DF9" s="986"/>
      <c r="DG9" s="984" t="s">
        <v>572</v>
      </c>
      <c r="DH9" s="985"/>
      <c r="DI9" s="985"/>
      <c r="DJ9" s="985"/>
      <c r="DK9" s="986"/>
      <c r="DL9" s="984" t="s">
        <v>570</v>
      </c>
      <c r="DM9" s="985"/>
      <c r="DN9" s="985"/>
      <c r="DO9" s="985"/>
      <c r="DP9" s="986"/>
      <c r="DQ9" s="984" t="s">
        <v>574</v>
      </c>
      <c r="DR9" s="985"/>
      <c r="DS9" s="985"/>
      <c r="DT9" s="985"/>
      <c r="DU9" s="986"/>
      <c r="DV9" s="987"/>
      <c r="DW9" s="988"/>
      <c r="DX9" s="988"/>
      <c r="DY9" s="988"/>
      <c r="DZ9" s="989"/>
      <c r="EA9" s="242"/>
    </row>
    <row r="10" spans="1:131" s="243" customFormat="1" ht="26.25" customHeight="1" x14ac:dyDescent="0.15">
      <c r="A10" s="249">
        <v>4</v>
      </c>
      <c r="B10" s="1038" t="s">
        <v>579</v>
      </c>
      <c r="C10" s="1039"/>
      <c r="D10" s="1039"/>
      <c r="E10" s="1039"/>
      <c r="F10" s="1039"/>
      <c r="G10" s="1039"/>
      <c r="H10" s="1039"/>
      <c r="I10" s="1039"/>
      <c r="J10" s="1039"/>
      <c r="K10" s="1039"/>
      <c r="L10" s="1039"/>
      <c r="M10" s="1039"/>
      <c r="N10" s="1039"/>
      <c r="O10" s="1039"/>
      <c r="P10" s="1040"/>
      <c r="Q10" s="1045">
        <v>2844</v>
      </c>
      <c r="R10" s="1042"/>
      <c r="S10" s="1042"/>
      <c r="T10" s="1042"/>
      <c r="U10" s="1042"/>
      <c r="V10" s="1042">
        <v>2616</v>
      </c>
      <c r="W10" s="1042"/>
      <c r="X10" s="1042"/>
      <c r="Y10" s="1042"/>
      <c r="Z10" s="1042"/>
      <c r="AA10" s="1042">
        <v>227</v>
      </c>
      <c r="AB10" s="1042"/>
      <c r="AC10" s="1042"/>
      <c r="AD10" s="1042"/>
      <c r="AE10" s="1046"/>
      <c r="AF10" s="1093">
        <v>227</v>
      </c>
      <c r="AG10" s="1094"/>
      <c r="AH10" s="1094"/>
      <c r="AI10" s="1094"/>
      <c r="AJ10" s="1095"/>
      <c r="AK10" s="1096"/>
      <c r="AL10" s="1097"/>
      <c r="AM10" s="1097"/>
      <c r="AN10" s="1097"/>
      <c r="AO10" s="1097"/>
      <c r="AP10" s="1097">
        <v>0</v>
      </c>
      <c r="AQ10" s="1097"/>
      <c r="AR10" s="1097"/>
      <c r="AS10" s="1097"/>
      <c r="AT10" s="1097"/>
      <c r="AU10" s="1091"/>
      <c r="AV10" s="1091"/>
      <c r="AW10" s="1091"/>
      <c r="AX10" s="1091"/>
      <c r="AY10" s="1092"/>
      <c r="AZ10" s="240"/>
      <c r="BA10" s="240"/>
      <c r="BB10" s="240"/>
      <c r="BC10" s="240"/>
      <c r="BD10" s="240"/>
      <c r="BE10" s="241"/>
      <c r="BF10" s="241"/>
      <c r="BG10" s="241"/>
      <c r="BH10" s="241"/>
      <c r="BI10" s="241"/>
      <c r="BJ10" s="241"/>
      <c r="BK10" s="241"/>
      <c r="BL10" s="241"/>
      <c r="BM10" s="241"/>
      <c r="BN10" s="241"/>
      <c r="BO10" s="241"/>
      <c r="BP10" s="241"/>
      <c r="BQ10" s="250">
        <v>4</v>
      </c>
      <c r="BR10" s="251"/>
      <c r="BS10" s="1009" t="s">
        <v>539</v>
      </c>
      <c r="BT10" s="1010"/>
      <c r="BU10" s="1010"/>
      <c r="BV10" s="1010"/>
      <c r="BW10" s="1010"/>
      <c r="BX10" s="1010"/>
      <c r="BY10" s="1010"/>
      <c r="BZ10" s="1010"/>
      <c r="CA10" s="1010"/>
      <c r="CB10" s="1010"/>
      <c r="CC10" s="1010"/>
      <c r="CD10" s="1010"/>
      <c r="CE10" s="1010"/>
      <c r="CF10" s="1010"/>
      <c r="CG10" s="1011"/>
      <c r="CH10" s="984">
        <v>-669.48500000000001</v>
      </c>
      <c r="CI10" s="985"/>
      <c r="CJ10" s="985"/>
      <c r="CK10" s="985"/>
      <c r="CL10" s="986"/>
      <c r="CM10" s="984">
        <v>407.298</v>
      </c>
      <c r="CN10" s="985"/>
      <c r="CO10" s="985"/>
      <c r="CP10" s="985"/>
      <c r="CQ10" s="986"/>
      <c r="CR10" s="984">
        <v>620.5</v>
      </c>
      <c r="CS10" s="985"/>
      <c r="CT10" s="985"/>
      <c r="CU10" s="985"/>
      <c r="CV10" s="986"/>
      <c r="CW10" s="984">
        <v>268.74599999999998</v>
      </c>
      <c r="CX10" s="985"/>
      <c r="CY10" s="985"/>
      <c r="CZ10" s="985"/>
      <c r="DA10" s="986"/>
      <c r="DB10" s="984" t="s">
        <v>570</v>
      </c>
      <c r="DC10" s="985"/>
      <c r="DD10" s="985"/>
      <c r="DE10" s="985"/>
      <c r="DF10" s="986"/>
      <c r="DG10" s="984" t="s">
        <v>572</v>
      </c>
      <c r="DH10" s="985"/>
      <c r="DI10" s="985"/>
      <c r="DJ10" s="985"/>
      <c r="DK10" s="986"/>
      <c r="DL10" s="984" t="s">
        <v>570</v>
      </c>
      <c r="DM10" s="985"/>
      <c r="DN10" s="985"/>
      <c r="DO10" s="985"/>
      <c r="DP10" s="986"/>
      <c r="DQ10" s="984" t="s">
        <v>574</v>
      </c>
      <c r="DR10" s="985"/>
      <c r="DS10" s="985"/>
      <c r="DT10" s="985"/>
      <c r="DU10" s="986"/>
      <c r="DV10" s="987"/>
      <c r="DW10" s="988"/>
      <c r="DX10" s="988"/>
      <c r="DY10" s="988"/>
      <c r="DZ10" s="989"/>
      <c r="EA10" s="242"/>
    </row>
    <row r="11" spans="1:131" s="243" customFormat="1" ht="26.25" customHeight="1" x14ac:dyDescent="0.15">
      <c r="A11" s="249">
        <v>5</v>
      </c>
      <c r="B11" s="1038" t="s">
        <v>580</v>
      </c>
      <c r="C11" s="1039"/>
      <c r="D11" s="1039"/>
      <c r="E11" s="1039"/>
      <c r="F11" s="1039"/>
      <c r="G11" s="1039"/>
      <c r="H11" s="1039"/>
      <c r="I11" s="1039"/>
      <c r="J11" s="1039"/>
      <c r="K11" s="1039"/>
      <c r="L11" s="1039"/>
      <c r="M11" s="1039"/>
      <c r="N11" s="1039"/>
      <c r="O11" s="1039"/>
      <c r="P11" s="1040"/>
      <c r="Q11" s="1045">
        <v>353</v>
      </c>
      <c r="R11" s="1042"/>
      <c r="S11" s="1042"/>
      <c r="T11" s="1042"/>
      <c r="U11" s="1042"/>
      <c r="V11" s="1042">
        <v>244</v>
      </c>
      <c r="W11" s="1042"/>
      <c r="X11" s="1042"/>
      <c r="Y11" s="1042"/>
      <c r="Z11" s="1042"/>
      <c r="AA11" s="1042">
        <v>109</v>
      </c>
      <c r="AB11" s="1042"/>
      <c r="AC11" s="1042"/>
      <c r="AD11" s="1042"/>
      <c r="AE11" s="1046"/>
      <c r="AF11" s="1093">
        <v>109</v>
      </c>
      <c r="AG11" s="1094"/>
      <c r="AH11" s="1094"/>
      <c r="AI11" s="1094"/>
      <c r="AJ11" s="1095"/>
      <c r="AK11" s="1096">
        <v>12</v>
      </c>
      <c r="AL11" s="1097"/>
      <c r="AM11" s="1097"/>
      <c r="AN11" s="1097"/>
      <c r="AO11" s="1097"/>
      <c r="AP11" s="1097">
        <v>0</v>
      </c>
      <c r="AQ11" s="1097"/>
      <c r="AR11" s="1097"/>
      <c r="AS11" s="1097"/>
      <c r="AT11" s="1097"/>
      <c r="AU11" s="1091"/>
      <c r="AV11" s="1091"/>
      <c r="AW11" s="1091"/>
      <c r="AX11" s="1091"/>
      <c r="AY11" s="1092"/>
      <c r="AZ11" s="240"/>
      <c r="BA11" s="240"/>
      <c r="BB11" s="240"/>
      <c r="BC11" s="240"/>
      <c r="BD11" s="240"/>
      <c r="BE11" s="241"/>
      <c r="BF11" s="241"/>
      <c r="BG11" s="241"/>
      <c r="BH11" s="241"/>
      <c r="BI11" s="241"/>
      <c r="BJ11" s="241"/>
      <c r="BK11" s="241"/>
      <c r="BL11" s="241"/>
      <c r="BM11" s="241"/>
      <c r="BN11" s="241"/>
      <c r="BO11" s="241"/>
      <c r="BP11" s="241"/>
      <c r="BQ11" s="250">
        <v>5</v>
      </c>
      <c r="BR11" s="251"/>
      <c r="BS11" s="1009" t="s">
        <v>540</v>
      </c>
      <c r="BT11" s="1010"/>
      <c r="BU11" s="1010"/>
      <c r="BV11" s="1010"/>
      <c r="BW11" s="1010"/>
      <c r="BX11" s="1010"/>
      <c r="BY11" s="1010"/>
      <c r="BZ11" s="1010"/>
      <c r="CA11" s="1010"/>
      <c r="CB11" s="1010"/>
      <c r="CC11" s="1010"/>
      <c r="CD11" s="1010"/>
      <c r="CE11" s="1010"/>
      <c r="CF11" s="1010"/>
      <c r="CG11" s="1011"/>
      <c r="CH11" s="984">
        <v>7.6890000000000001</v>
      </c>
      <c r="CI11" s="985"/>
      <c r="CJ11" s="985"/>
      <c r="CK11" s="985"/>
      <c r="CL11" s="986"/>
      <c r="CM11" s="984">
        <v>1325.39</v>
      </c>
      <c r="CN11" s="985"/>
      <c r="CO11" s="985"/>
      <c r="CP11" s="985"/>
      <c r="CQ11" s="986"/>
      <c r="CR11" s="984">
        <v>694.2</v>
      </c>
      <c r="CS11" s="985"/>
      <c r="CT11" s="985"/>
      <c r="CU11" s="985"/>
      <c r="CV11" s="986"/>
      <c r="CW11" s="984" t="s">
        <v>570</v>
      </c>
      <c r="CX11" s="985"/>
      <c r="CY11" s="985"/>
      <c r="CZ11" s="985"/>
      <c r="DA11" s="986"/>
      <c r="DB11" s="984" t="s">
        <v>570</v>
      </c>
      <c r="DC11" s="985"/>
      <c r="DD11" s="985"/>
      <c r="DE11" s="985"/>
      <c r="DF11" s="986"/>
      <c r="DG11" s="984" t="s">
        <v>572</v>
      </c>
      <c r="DH11" s="985"/>
      <c r="DI11" s="985"/>
      <c r="DJ11" s="985"/>
      <c r="DK11" s="986"/>
      <c r="DL11" s="984" t="s">
        <v>570</v>
      </c>
      <c r="DM11" s="985"/>
      <c r="DN11" s="985"/>
      <c r="DO11" s="985"/>
      <c r="DP11" s="986"/>
      <c r="DQ11" s="984" t="s">
        <v>574</v>
      </c>
      <c r="DR11" s="985"/>
      <c r="DS11" s="985"/>
      <c r="DT11" s="985"/>
      <c r="DU11" s="986"/>
      <c r="DV11" s="987"/>
      <c r="DW11" s="988"/>
      <c r="DX11" s="988"/>
      <c r="DY11" s="988"/>
      <c r="DZ11" s="989"/>
      <c r="EA11" s="242"/>
    </row>
    <row r="12" spans="1:131" s="243" customFormat="1" ht="26.25" customHeight="1" x14ac:dyDescent="0.15">
      <c r="A12" s="249">
        <v>6</v>
      </c>
      <c r="B12" s="1038" t="s">
        <v>581</v>
      </c>
      <c r="C12" s="1039"/>
      <c r="D12" s="1039"/>
      <c r="E12" s="1039"/>
      <c r="F12" s="1039"/>
      <c r="G12" s="1039"/>
      <c r="H12" s="1039"/>
      <c r="I12" s="1039"/>
      <c r="J12" s="1039"/>
      <c r="K12" s="1039"/>
      <c r="L12" s="1039"/>
      <c r="M12" s="1039"/>
      <c r="N12" s="1039"/>
      <c r="O12" s="1039"/>
      <c r="P12" s="1040"/>
      <c r="Q12" s="1045">
        <v>2257</v>
      </c>
      <c r="R12" s="1042"/>
      <c r="S12" s="1042"/>
      <c r="T12" s="1042"/>
      <c r="U12" s="1042"/>
      <c r="V12" s="1042">
        <v>1009</v>
      </c>
      <c r="W12" s="1042"/>
      <c r="X12" s="1042"/>
      <c r="Y12" s="1042"/>
      <c r="Z12" s="1042"/>
      <c r="AA12" s="1042">
        <v>1248</v>
      </c>
      <c r="AB12" s="1042"/>
      <c r="AC12" s="1042"/>
      <c r="AD12" s="1042"/>
      <c r="AE12" s="1046"/>
      <c r="AF12" s="1093">
        <v>0</v>
      </c>
      <c r="AG12" s="1094"/>
      <c r="AH12" s="1094"/>
      <c r="AI12" s="1094"/>
      <c r="AJ12" s="1095"/>
      <c r="AK12" s="1096">
        <v>40</v>
      </c>
      <c r="AL12" s="1097"/>
      <c r="AM12" s="1097"/>
      <c r="AN12" s="1097"/>
      <c r="AO12" s="1097"/>
      <c r="AP12" s="1097">
        <v>0</v>
      </c>
      <c r="AQ12" s="1097"/>
      <c r="AR12" s="1097"/>
      <c r="AS12" s="1097"/>
      <c r="AT12" s="1097"/>
      <c r="AU12" s="1091"/>
      <c r="AV12" s="1091"/>
      <c r="AW12" s="1091"/>
      <c r="AX12" s="1091"/>
      <c r="AY12" s="1092"/>
      <c r="AZ12" s="240"/>
      <c r="BA12" s="240"/>
      <c r="BB12" s="240"/>
      <c r="BC12" s="240"/>
      <c r="BD12" s="240"/>
      <c r="BE12" s="241"/>
      <c r="BF12" s="241"/>
      <c r="BG12" s="241"/>
      <c r="BH12" s="241"/>
      <c r="BI12" s="241"/>
      <c r="BJ12" s="241"/>
      <c r="BK12" s="241"/>
      <c r="BL12" s="241"/>
      <c r="BM12" s="241"/>
      <c r="BN12" s="241"/>
      <c r="BO12" s="241"/>
      <c r="BP12" s="241"/>
      <c r="BQ12" s="250">
        <v>6</v>
      </c>
      <c r="BR12" s="251"/>
      <c r="BS12" s="1009" t="s">
        <v>541</v>
      </c>
      <c r="BT12" s="1010"/>
      <c r="BU12" s="1010"/>
      <c r="BV12" s="1010"/>
      <c r="BW12" s="1010"/>
      <c r="BX12" s="1010"/>
      <c r="BY12" s="1010"/>
      <c r="BZ12" s="1010"/>
      <c r="CA12" s="1010"/>
      <c r="CB12" s="1010"/>
      <c r="CC12" s="1010"/>
      <c r="CD12" s="1010"/>
      <c r="CE12" s="1010"/>
      <c r="CF12" s="1010"/>
      <c r="CG12" s="1011"/>
      <c r="CH12" s="984">
        <v>-1.6E-2</v>
      </c>
      <c r="CI12" s="985"/>
      <c r="CJ12" s="985"/>
      <c r="CK12" s="985"/>
      <c r="CL12" s="986"/>
      <c r="CM12" s="984">
        <v>294.96800000000002</v>
      </c>
      <c r="CN12" s="985"/>
      <c r="CO12" s="985"/>
      <c r="CP12" s="985"/>
      <c r="CQ12" s="986"/>
      <c r="CR12" s="984">
        <v>105</v>
      </c>
      <c r="CS12" s="985"/>
      <c r="CT12" s="985"/>
      <c r="CU12" s="985"/>
      <c r="CV12" s="986"/>
      <c r="CW12" s="984" t="s">
        <v>570</v>
      </c>
      <c r="CX12" s="985"/>
      <c r="CY12" s="985"/>
      <c r="CZ12" s="985"/>
      <c r="DA12" s="986"/>
      <c r="DB12" s="984" t="s">
        <v>570</v>
      </c>
      <c r="DC12" s="985"/>
      <c r="DD12" s="985"/>
      <c r="DE12" s="985"/>
      <c r="DF12" s="986"/>
      <c r="DG12" s="984" t="s">
        <v>572</v>
      </c>
      <c r="DH12" s="985"/>
      <c r="DI12" s="985"/>
      <c r="DJ12" s="985"/>
      <c r="DK12" s="986"/>
      <c r="DL12" s="984" t="s">
        <v>570</v>
      </c>
      <c r="DM12" s="985"/>
      <c r="DN12" s="985"/>
      <c r="DO12" s="985"/>
      <c r="DP12" s="986"/>
      <c r="DQ12" s="984" t="s">
        <v>574</v>
      </c>
      <c r="DR12" s="985"/>
      <c r="DS12" s="985"/>
      <c r="DT12" s="985"/>
      <c r="DU12" s="986"/>
      <c r="DV12" s="987"/>
      <c r="DW12" s="988"/>
      <c r="DX12" s="988"/>
      <c r="DY12" s="988"/>
      <c r="DZ12" s="989"/>
      <c r="EA12" s="242"/>
    </row>
    <row r="13" spans="1:131" s="243" customFormat="1" ht="26.25" customHeight="1" x14ac:dyDescent="0.15">
      <c r="A13" s="249">
        <v>7</v>
      </c>
      <c r="B13" s="1038" t="s">
        <v>356</v>
      </c>
      <c r="C13" s="1039"/>
      <c r="D13" s="1039"/>
      <c r="E13" s="1039"/>
      <c r="F13" s="1039"/>
      <c r="G13" s="1039"/>
      <c r="H13" s="1039"/>
      <c r="I13" s="1039"/>
      <c r="J13" s="1039"/>
      <c r="K13" s="1039"/>
      <c r="L13" s="1039"/>
      <c r="M13" s="1039"/>
      <c r="N13" s="1039"/>
      <c r="O13" s="1039"/>
      <c r="P13" s="1040"/>
      <c r="Q13" s="1045">
        <v>1426</v>
      </c>
      <c r="R13" s="1042"/>
      <c r="S13" s="1042"/>
      <c r="T13" s="1042"/>
      <c r="U13" s="1042"/>
      <c r="V13" s="1042">
        <v>562</v>
      </c>
      <c r="W13" s="1042"/>
      <c r="X13" s="1042"/>
      <c r="Y13" s="1042"/>
      <c r="Z13" s="1042"/>
      <c r="AA13" s="1042">
        <v>864</v>
      </c>
      <c r="AB13" s="1042"/>
      <c r="AC13" s="1042"/>
      <c r="AD13" s="1042"/>
      <c r="AE13" s="1046"/>
      <c r="AF13" s="1093">
        <v>0</v>
      </c>
      <c r="AG13" s="1094"/>
      <c r="AH13" s="1094"/>
      <c r="AI13" s="1094"/>
      <c r="AJ13" s="1095"/>
      <c r="AK13" s="1096"/>
      <c r="AL13" s="1097"/>
      <c r="AM13" s="1097"/>
      <c r="AN13" s="1097"/>
      <c r="AO13" s="1097"/>
      <c r="AP13" s="1097">
        <v>0</v>
      </c>
      <c r="AQ13" s="1097"/>
      <c r="AR13" s="1097"/>
      <c r="AS13" s="1097"/>
      <c r="AT13" s="1097"/>
      <c r="AU13" s="1091"/>
      <c r="AV13" s="1091"/>
      <c r="AW13" s="1091"/>
      <c r="AX13" s="1091"/>
      <c r="AY13" s="1092"/>
      <c r="AZ13" s="240"/>
      <c r="BA13" s="240"/>
      <c r="BB13" s="240"/>
      <c r="BC13" s="240"/>
      <c r="BD13" s="240"/>
      <c r="BE13" s="241"/>
      <c r="BF13" s="241"/>
      <c r="BG13" s="241"/>
      <c r="BH13" s="241"/>
      <c r="BI13" s="241"/>
      <c r="BJ13" s="241"/>
      <c r="BK13" s="241"/>
      <c r="BL13" s="241"/>
      <c r="BM13" s="241"/>
      <c r="BN13" s="241"/>
      <c r="BO13" s="241"/>
      <c r="BP13" s="241"/>
      <c r="BQ13" s="250">
        <v>7</v>
      </c>
      <c r="BR13" s="251"/>
      <c r="BS13" s="1009" t="s">
        <v>542</v>
      </c>
      <c r="BT13" s="1010"/>
      <c r="BU13" s="1010"/>
      <c r="BV13" s="1010"/>
      <c r="BW13" s="1010"/>
      <c r="BX13" s="1010"/>
      <c r="BY13" s="1010"/>
      <c r="BZ13" s="1010"/>
      <c r="CA13" s="1010"/>
      <c r="CB13" s="1010"/>
      <c r="CC13" s="1010"/>
      <c r="CD13" s="1010"/>
      <c r="CE13" s="1010"/>
      <c r="CF13" s="1010"/>
      <c r="CG13" s="1011"/>
      <c r="CH13" s="984">
        <v>279.38400000000001</v>
      </c>
      <c r="CI13" s="985"/>
      <c r="CJ13" s="985"/>
      <c r="CK13" s="985"/>
      <c r="CL13" s="986"/>
      <c r="CM13" s="984">
        <v>2212.357</v>
      </c>
      <c r="CN13" s="985"/>
      <c r="CO13" s="985"/>
      <c r="CP13" s="985"/>
      <c r="CQ13" s="986"/>
      <c r="CR13" s="984">
        <v>20</v>
      </c>
      <c r="CS13" s="985"/>
      <c r="CT13" s="985"/>
      <c r="CU13" s="985"/>
      <c r="CV13" s="986"/>
      <c r="CW13" s="984" t="s">
        <v>570</v>
      </c>
      <c r="CX13" s="985"/>
      <c r="CY13" s="985"/>
      <c r="CZ13" s="985"/>
      <c r="DA13" s="986"/>
      <c r="DB13" s="984" t="s">
        <v>572</v>
      </c>
      <c r="DC13" s="985"/>
      <c r="DD13" s="985"/>
      <c r="DE13" s="985"/>
      <c r="DF13" s="986"/>
      <c r="DG13" s="984" t="s">
        <v>572</v>
      </c>
      <c r="DH13" s="985"/>
      <c r="DI13" s="985"/>
      <c r="DJ13" s="985"/>
      <c r="DK13" s="986"/>
      <c r="DL13" s="984" t="s">
        <v>570</v>
      </c>
      <c r="DM13" s="985"/>
      <c r="DN13" s="985"/>
      <c r="DO13" s="985"/>
      <c r="DP13" s="986"/>
      <c r="DQ13" s="984" t="s">
        <v>574</v>
      </c>
      <c r="DR13" s="985"/>
      <c r="DS13" s="985"/>
      <c r="DT13" s="985"/>
      <c r="DU13" s="986"/>
      <c r="DV13" s="987"/>
      <c r="DW13" s="988"/>
      <c r="DX13" s="988"/>
      <c r="DY13" s="988"/>
      <c r="DZ13" s="989"/>
      <c r="EA13" s="242"/>
    </row>
    <row r="14" spans="1:131" s="243" customFormat="1" ht="26.25" customHeight="1" x14ac:dyDescent="0.15">
      <c r="A14" s="249">
        <v>8</v>
      </c>
      <c r="B14" s="1038" t="s">
        <v>357</v>
      </c>
      <c r="C14" s="1039"/>
      <c r="D14" s="1039"/>
      <c r="E14" s="1039"/>
      <c r="F14" s="1039"/>
      <c r="G14" s="1039"/>
      <c r="H14" s="1039"/>
      <c r="I14" s="1039"/>
      <c r="J14" s="1039"/>
      <c r="K14" s="1039"/>
      <c r="L14" s="1039"/>
      <c r="M14" s="1039"/>
      <c r="N14" s="1039"/>
      <c r="O14" s="1039"/>
      <c r="P14" s="1040"/>
      <c r="Q14" s="1045">
        <v>541</v>
      </c>
      <c r="R14" s="1042"/>
      <c r="S14" s="1042"/>
      <c r="T14" s="1042"/>
      <c r="U14" s="1042"/>
      <c r="V14" s="1042">
        <v>75</v>
      </c>
      <c r="W14" s="1042"/>
      <c r="X14" s="1042"/>
      <c r="Y14" s="1042"/>
      <c r="Z14" s="1042"/>
      <c r="AA14" s="1042">
        <v>466</v>
      </c>
      <c r="AB14" s="1042"/>
      <c r="AC14" s="1042"/>
      <c r="AD14" s="1042"/>
      <c r="AE14" s="1046"/>
      <c r="AF14" s="1093">
        <v>0</v>
      </c>
      <c r="AG14" s="1094"/>
      <c r="AH14" s="1094"/>
      <c r="AI14" s="1094"/>
      <c r="AJ14" s="1095"/>
      <c r="AK14" s="1096"/>
      <c r="AL14" s="1097"/>
      <c r="AM14" s="1097"/>
      <c r="AN14" s="1097"/>
      <c r="AO14" s="1097"/>
      <c r="AP14" s="1097">
        <v>0</v>
      </c>
      <c r="AQ14" s="1097"/>
      <c r="AR14" s="1097"/>
      <c r="AS14" s="1097"/>
      <c r="AT14" s="1097"/>
      <c r="AU14" s="1091"/>
      <c r="AV14" s="1091"/>
      <c r="AW14" s="1091"/>
      <c r="AX14" s="1091"/>
      <c r="AY14" s="1092"/>
      <c r="AZ14" s="240"/>
      <c r="BA14" s="240"/>
      <c r="BB14" s="240"/>
      <c r="BC14" s="240"/>
      <c r="BD14" s="240"/>
      <c r="BE14" s="241"/>
      <c r="BF14" s="241"/>
      <c r="BG14" s="241"/>
      <c r="BH14" s="241"/>
      <c r="BI14" s="241"/>
      <c r="BJ14" s="241"/>
      <c r="BK14" s="241"/>
      <c r="BL14" s="241"/>
      <c r="BM14" s="241"/>
      <c r="BN14" s="241"/>
      <c r="BO14" s="241"/>
      <c r="BP14" s="241"/>
      <c r="BQ14" s="250">
        <v>8</v>
      </c>
      <c r="BR14" s="251"/>
      <c r="BS14" s="1009" t="s">
        <v>543</v>
      </c>
      <c r="BT14" s="1010"/>
      <c r="BU14" s="1010"/>
      <c r="BV14" s="1010"/>
      <c r="BW14" s="1010"/>
      <c r="BX14" s="1010"/>
      <c r="BY14" s="1010"/>
      <c r="BZ14" s="1010"/>
      <c r="CA14" s="1010"/>
      <c r="CB14" s="1010"/>
      <c r="CC14" s="1010"/>
      <c r="CD14" s="1010"/>
      <c r="CE14" s="1010"/>
      <c r="CF14" s="1010"/>
      <c r="CG14" s="1011"/>
      <c r="CH14" s="984">
        <v>0.83299999999999996</v>
      </c>
      <c r="CI14" s="985"/>
      <c r="CJ14" s="985"/>
      <c r="CK14" s="985"/>
      <c r="CL14" s="986"/>
      <c r="CM14" s="984">
        <v>575.01499999999999</v>
      </c>
      <c r="CN14" s="985"/>
      <c r="CO14" s="985"/>
      <c r="CP14" s="985"/>
      <c r="CQ14" s="986"/>
      <c r="CR14" s="984">
        <v>412.88499999999999</v>
      </c>
      <c r="CS14" s="985"/>
      <c r="CT14" s="985"/>
      <c r="CU14" s="985"/>
      <c r="CV14" s="986"/>
      <c r="CW14" s="984">
        <v>41.473999999999997</v>
      </c>
      <c r="CX14" s="985"/>
      <c r="CY14" s="985"/>
      <c r="CZ14" s="985"/>
      <c r="DA14" s="986"/>
      <c r="DB14" s="984" t="s">
        <v>570</v>
      </c>
      <c r="DC14" s="985"/>
      <c r="DD14" s="985"/>
      <c r="DE14" s="985"/>
      <c r="DF14" s="986"/>
      <c r="DG14" s="984" t="s">
        <v>572</v>
      </c>
      <c r="DH14" s="985"/>
      <c r="DI14" s="985"/>
      <c r="DJ14" s="985"/>
      <c r="DK14" s="986"/>
      <c r="DL14" s="984" t="s">
        <v>570</v>
      </c>
      <c r="DM14" s="985"/>
      <c r="DN14" s="985"/>
      <c r="DO14" s="985"/>
      <c r="DP14" s="986"/>
      <c r="DQ14" s="984" t="s">
        <v>574</v>
      </c>
      <c r="DR14" s="985"/>
      <c r="DS14" s="985"/>
      <c r="DT14" s="985"/>
      <c r="DU14" s="986"/>
      <c r="DV14" s="987"/>
      <c r="DW14" s="988"/>
      <c r="DX14" s="988"/>
      <c r="DY14" s="988"/>
      <c r="DZ14" s="989"/>
      <c r="EA14" s="242"/>
    </row>
    <row r="15" spans="1:131" s="243" customFormat="1" ht="26.25" customHeight="1" x14ac:dyDescent="0.15">
      <c r="A15" s="249">
        <v>9</v>
      </c>
      <c r="B15" s="1038" t="s">
        <v>358</v>
      </c>
      <c r="C15" s="1039"/>
      <c r="D15" s="1039"/>
      <c r="E15" s="1039"/>
      <c r="F15" s="1039"/>
      <c r="G15" s="1039"/>
      <c r="H15" s="1039"/>
      <c r="I15" s="1039"/>
      <c r="J15" s="1039"/>
      <c r="K15" s="1039"/>
      <c r="L15" s="1039"/>
      <c r="M15" s="1039"/>
      <c r="N15" s="1039"/>
      <c r="O15" s="1039"/>
      <c r="P15" s="1040"/>
      <c r="Q15" s="1045">
        <v>2884</v>
      </c>
      <c r="R15" s="1042"/>
      <c r="S15" s="1042"/>
      <c r="T15" s="1042"/>
      <c r="U15" s="1042"/>
      <c r="V15" s="1042">
        <v>720</v>
      </c>
      <c r="W15" s="1042"/>
      <c r="X15" s="1042"/>
      <c r="Y15" s="1042"/>
      <c r="Z15" s="1042"/>
      <c r="AA15" s="1042">
        <v>2164</v>
      </c>
      <c r="AB15" s="1042"/>
      <c r="AC15" s="1042"/>
      <c r="AD15" s="1042"/>
      <c r="AE15" s="1046"/>
      <c r="AF15" s="1093">
        <v>2164</v>
      </c>
      <c r="AG15" s="1094"/>
      <c r="AH15" s="1094"/>
      <c r="AI15" s="1094"/>
      <c r="AJ15" s="1095"/>
      <c r="AK15" s="1096"/>
      <c r="AL15" s="1097"/>
      <c r="AM15" s="1097"/>
      <c r="AN15" s="1097"/>
      <c r="AO15" s="1097"/>
      <c r="AP15" s="1097">
        <v>0</v>
      </c>
      <c r="AQ15" s="1097"/>
      <c r="AR15" s="1097"/>
      <c r="AS15" s="1097"/>
      <c r="AT15" s="1097"/>
      <c r="AU15" s="1091"/>
      <c r="AV15" s="1091"/>
      <c r="AW15" s="1091"/>
      <c r="AX15" s="1091"/>
      <c r="AY15" s="1092"/>
      <c r="AZ15" s="240"/>
      <c r="BA15" s="240"/>
      <c r="BB15" s="240"/>
      <c r="BC15" s="240"/>
      <c r="BD15" s="240"/>
      <c r="BE15" s="241"/>
      <c r="BF15" s="241"/>
      <c r="BG15" s="241"/>
      <c r="BH15" s="241"/>
      <c r="BI15" s="241"/>
      <c r="BJ15" s="241"/>
      <c r="BK15" s="241"/>
      <c r="BL15" s="241"/>
      <c r="BM15" s="241"/>
      <c r="BN15" s="241"/>
      <c r="BO15" s="241"/>
      <c r="BP15" s="241"/>
      <c r="BQ15" s="250">
        <v>9</v>
      </c>
      <c r="BR15" s="251"/>
      <c r="BS15" s="1009" t="s">
        <v>544</v>
      </c>
      <c r="BT15" s="1010"/>
      <c r="BU15" s="1010"/>
      <c r="BV15" s="1010"/>
      <c r="BW15" s="1010"/>
      <c r="BX15" s="1010"/>
      <c r="BY15" s="1010"/>
      <c r="BZ15" s="1010"/>
      <c r="CA15" s="1010"/>
      <c r="CB15" s="1010"/>
      <c r="CC15" s="1010"/>
      <c r="CD15" s="1010"/>
      <c r="CE15" s="1010"/>
      <c r="CF15" s="1010"/>
      <c r="CG15" s="1011"/>
      <c r="CH15" s="984">
        <v>9.1999999999999998E-2</v>
      </c>
      <c r="CI15" s="985"/>
      <c r="CJ15" s="985"/>
      <c r="CK15" s="985"/>
      <c r="CL15" s="986"/>
      <c r="CM15" s="984">
        <v>9</v>
      </c>
      <c r="CN15" s="985"/>
      <c r="CO15" s="985"/>
      <c r="CP15" s="985"/>
      <c r="CQ15" s="986"/>
      <c r="CR15" s="984">
        <v>2</v>
      </c>
      <c r="CS15" s="985"/>
      <c r="CT15" s="985"/>
      <c r="CU15" s="985"/>
      <c r="CV15" s="986"/>
      <c r="CW15" s="984">
        <v>16.065999999999999</v>
      </c>
      <c r="CX15" s="985"/>
      <c r="CY15" s="985"/>
      <c r="CZ15" s="985"/>
      <c r="DA15" s="986"/>
      <c r="DB15" s="984" t="s">
        <v>570</v>
      </c>
      <c r="DC15" s="985"/>
      <c r="DD15" s="985"/>
      <c r="DE15" s="985"/>
      <c r="DF15" s="986"/>
      <c r="DG15" s="984" t="s">
        <v>572</v>
      </c>
      <c r="DH15" s="985"/>
      <c r="DI15" s="985"/>
      <c r="DJ15" s="985"/>
      <c r="DK15" s="986"/>
      <c r="DL15" s="984" t="s">
        <v>570</v>
      </c>
      <c r="DM15" s="985"/>
      <c r="DN15" s="985"/>
      <c r="DO15" s="985"/>
      <c r="DP15" s="986"/>
      <c r="DQ15" s="984" t="s">
        <v>574</v>
      </c>
      <c r="DR15" s="985"/>
      <c r="DS15" s="985"/>
      <c r="DT15" s="985"/>
      <c r="DU15" s="986"/>
      <c r="DV15" s="987"/>
      <c r="DW15" s="988"/>
      <c r="DX15" s="988"/>
      <c r="DY15" s="988"/>
      <c r="DZ15" s="989"/>
      <c r="EA15" s="242"/>
    </row>
    <row r="16" spans="1:131" s="243" customFormat="1" ht="26.25" customHeight="1" x14ac:dyDescent="0.15">
      <c r="A16" s="249">
        <v>10</v>
      </c>
      <c r="B16" s="1038" t="s">
        <v>359</v>
      </c>
      <c r="C16" s="1039"/>
      <c r="D16" s="1039"/>
      <c r="E16" s="1039"/>
      <c r="F16" s="1039"/>
      <c r="G16" s="1039"/>
      <c r="H16" s="1039"/>
      <c r="I16" s="1039"/>
      <c r="J16" s="1039"/>
      <c r="K16" s="1039"/>
      <c r="L16" s="1039"/>
      <c r="M16" s="1039"/>
      <c r="N16" s="1039"/>
      <c r="O16" s="1039"/>
      <c r="P16" s="1040"/>
      <c r="Q16" s="1045">
        <v>5806</v>
      </c>
      <c r="R16" s="1042"/>
      <c r="S16" s="1042"/>
      <c r="T16" s="1042"/>
      <c r="U16" s="1042"/>
      <c r="V16" s="1042">
        <v>5806</v>
      </c>
      <c r="W16" s="1042"/>
      <c r="X16" s="1042"/>
      <c r="Y16" s="1042"/>
      <c r="Z16" s="1042"/>
      <c r="AA16" s="1042">
        <v>0</v>
      </c>
      <c r="AB16" s="1042"/>
      <c r="AC16" s="1042"/>
      <c r="AD16" s="1042"/>
      <c r="AE16" s="1046"/>
      <c r="AF16" s="1093">
        <v>0</v>
      </c>
      <c r="AG16" s="1094"/>
      <c r="AH16" s="1094"/>
      <c r="AI16" s="1094"/>
      <c r="AJ16" s="1095"/>
      <c r="AK16" s="1096">
        <v>2247</v>
      </c>
      <c r="AL16" s="1097"/>
      <c r="AM16" s="1097"/>
      <c r="AN16" s="1097"/>
      <c r="AO16" s="1097"/>
      <c r="AP16" s="1097">
        <v>24883</v>
      </c>
      <c r="AQ16" s="1097"/>
      <c r="AR16" s="1097"/>
      <c r="AS16" s="1097"/>
      <c r="AT16" s="1097"/>
      <c r="AU16" s="1091"/>
      <c r="AV16" s="1091"/>
      <c r="AW16" s="1091"/>
      <c r="AX16" s="1091"/>
      <c r="AY16" s="1092"/>
      <c r="AZ16" s="240"/>
      <c r="BA16" s="240"/>
      <c r="BB16" s="240"/>
      <c r="BC16" s="240"/>
      <c r="BD16" s="240"/>
      <c r="BE16" s="241"/>
      <c r="BF16" s="241"/>
      <c r="BG16" s="241"/>
      <c r="BH16" s="241"/>
      <c r="BI16" s="241"/>
      <c r="BJ16" s="241"/>
      <c r="BK16" s="241"/>
      <c r="BL16" s="241"/>
      <c r="BM16" s="241"/>
      <c r="BN16" s="241"/>
      <c r="BO16" s="241"/>
      <c r="BP16" s="241"/>
      <c r="BQ16" s="250">
        <v>10</v>
      </c>
      <c r="BR16" s="251"/>
      <c r="BS16" s="1009" t="s">
        <v>545</v>
      </c>
      <c r="BT16" s="1010"/>
      <c r="BU16" s="1010"/>
      <c r="BV16" s="1010"/>
      <c r="BW16" s="1010"/>
      <c r="BX16" s="1010"/>
      <c r="BY16" s="1010"/>
      <c r="BZ16" s="1010"/>
      <c r="CA16" s="1010"/>
      <c r="CB16" s="1010"/>
      <c r="CC16" s="1010"/>
      <c r="CD16" s="1010"/>
      <c r="CE16" s="1010"/>
      <c r="CF16" s="1010"/>
      <c r="CG16" s="1011"/>
      <c r="CH16" s="984">
        <v>1264.556</v>
      </c>
      <c r="CI16" s="985"/>
      <c r="CJ16" s="985"/>
      <c r="CK16" s="985"/>
      <c r="CL16" s="986"/>
      <c r="CM16" s="984">
        <v>100719.686</v>
      </c>
      <c r="CN16" s="985"/>
      <c r="CO16" s="985"/>
      <c r="CP16" s="985"/>
      <c r="CQ16" s="986"/>
      <c r="CR16" s="984">
        <v>3000</v>
      </c>
      <c r="CS16" s="985"/>
      <c r="CT16" s="985"/>
      <c r="CU16" s="985"/>
      <c r="CV16" s="986"/>
      <c r="CW16" s="984" t="s">
        <v>570</v>
      </c>
      <c r="CX16" s="985"/>
      <c r="CY16" s="985"/>
      <c r="CZ16" s="985"/>
      <c r="DA16" s="986"/>
      <c r="DB16" s="984">
        <v>9461.0910000000003</v>
      </c>
      <c r="DC16" s="985"/>
      <c r="DD16" s="985"/>
      <c r="DE16" s="985"/>
      <c r="DF16" s="986"/>
      <c r="DG16" s="984" t="s">
        <v>572</v>
      </c>
      <c r="DH16" s="985"/>
      <c r="DI16" s="985"/>
      <c r="DJ16" s="985"/>
      <c r="DK16" s="986"/>
      <c r="DL16" s="984" t="s">
        <v>570</v>
      </c>
      <c r="DM16" s="985"/>
      <c r="DN16" s="985"/>
      <c r="DO16" s="985"/>
      <c r="DP16" s="986"/>
      <c r="DQ16" s="984" t="s">
        <v>574</v>
      </c>
      <c r="DR16" s="985"/>
      <c r="DS16" s="985"/>
      <c r="DT16" s="985"/>
      <c r="DU16" s="986"/>
      <c r="DV16" s="987"/>
      <c r="DW16" s="988"/>
      <c r="DX16" s="988"/>
      <c r="DY16" s="988"/>
      <c r="DZ16" s="989"/>
      <c r="EA16" s="242"/>
    </row>
    <row r="17" spans="1:131" s="243" customFormat="1" ht="26.25" customHeight="1" x14ac:dyDescent="0.15">
      <c r="A17" s="249">
        <v>11</v>
      </c>
      <c r="B17" s="1038" t="s">
        <v>582</v>
      </c>
      <c r="C17" s="1039"/>
      <c r="D17" s="1039"/>
      <c r="E17" s="1039"/>
      <c r="F17" s="1039"/>
      <c r="G17" s="1039"/>
      <c r="H17" s="1039"/>
      <c r="I17" s="1039"/>
      <c r="J17" s="1039"/>
      <c r="K17" s="1039"/>
      <c r="L17" s="1039"/>
      <c r="M17" s="1039"/>
      <c r="N17" s="1039"/>
      <c r="O17" s="1039"/>
      <c r="P17" s="1040"/>
      <c r="Q17" s="1045">
        <v>132753</v>
      </c>
      <c r="R17" s="1042"/>
      <c r="S17" s="1042"/>
      <c r="T17" s="1042"/>
      <c r="U17" s="1042"/>
      <c r="V17" s="1042">
        <v>132753</v>
      </c>
      <c r="W17" s="1042"/>
      <c r="X17" s="1042"/>
      <c r="Y17" s="1042"/>
      <c r="Z17" s="1042"/>
      <c r="AA17" s="1042">
        <v>0</v>
      </c>
      <c r="AB17" s="1042"/>
      <c r="AC17" s="1042"/>
      <c r="AD17" s="1042"/>
      <c r="AE17" s="1046"/>
      <c r="AF17" s="1093">
        <v>0</v>
      </c>
      <c r="AG17" s="1094"/>
      <c r="AH17" s="1094"/>
      <c r="AI17" s="1094"/>
      <c r="AJ17" s="1095"/>
      <c r="AK17" s="1096">
        <v>35237</v>
      </c>
      <c r="AL17" s="1097"/>
      <c r="AM17" s="1097"/>
      <c r="AN17" s="1097"/>
      <c r="AO17" s="1097"/>
      <c r="AP17" s="1097">
        <v>404929</v>
      </c>
      <c r="AQ17" s="1097"/>
      <c r="AR17" s="1097"/>
      <c r="AS17" s="1097"/>
      <c r="AT17" s="1097"/>
      <c r="AU17" s="1091"/>
      <c r="AV17" s="1091"/>
      <c r="AW17" s="1091"/>
      <c r="AX17" s="1091"/>
      <c r="AY17" s="1092"/>
      <c r="AZ17" s="240"/>
      <c r="BA17" s="240"/>
      <c r="BB17" s="240"/>
      <c r="BC17" s="240"/>
      <c r="BD17" s="240"/>
      <c r="BE17" s="241"/>
      <c r="BF17" s="241"/>
      <c r="BG17" s="241"/>
      <c r="BH17" s="241"/>
      <c r="BI17" s="241"/>
      <c r="BJ17" s="241"/>
      <c r="BK17" s="241"/>
      <c r="BL17" s="241"/>
      <c r="BM17" s="241"/>
      <c r="BN17" s="241"/>
      <c r="BO17" s="241"/>
      <c r="BP17" s="241"/>
      <c r="BQ17" s="250">
        <v>11</v>
      </c>
      <c r="BR17" s="251"/>
      <c r="BS17" s="1009" t="s">
        <v>546</v>
      </c>
      <c r="BT17" s="1010"/>
      <c r="BU17" s="1010"/>
      <c r="BV17" s="1010"/>
      <c r="BW17" s="1010"/>
      <c r="BX17" s="1010"/>
      <c r="BY17" s="1010"/>
      <c r="BZ17" s="1010"/>
      <c r="CA17" s="1010"/>
      <c r="CB17" s="1010"/>
      <c r="CC17" s="1010"/>
      <c r="CD17" s="1010"/>
      <c r="CE17" s="1010"/>
      <c r="CF17" s="1010"/>
      <c r="CG17" s="1011"/>
      <c r="CH17" s="984">
        <v>4.8630000000000004</v>
      </c>
      <c r="CI17" s="985"/>
      <c r="CJ17" s="985"/>
      <c r="CK17" s="985"/>
      <c r="CL17" s="986"/>
      <c r="CM17" s="984">
        <v>66.489000000000004</v>
      </c>
      <c r="CN17" s="985"/>
      <c r="CO17" s="985"/>
      <c r="CP17" s="985"/>
      <c r="CQ17" s="986"/>
      <c r="CR17" s="984">
        <v>20</v>
      </c>
      <c r="CS17" s="985"/>
      <c r="CT17" s="985"/>
      <c r="CU17" s="985"/>
      <c r="CV17" s="986"/>
      <c r="CW17" s="984" t="s">
        <v>570</v>
      </c>
      <c r="CX17" s="985"/>
      <c r="CY17" s="985"/>
      <c r="CZ17" s="985"/>
      <c r="DA17" s="986"/>
      <c r="DB17" s="984" t="s">
        <v>570</v>
      </c>
      <c r="DC17" s="985"/>
      <c r="DD17" s="985"/>
      <c r="DE17" s="985"/>
      <c r="DF17" s="986"/>
      <c r="DG17" s="984" t="s">
        <v>572</v>
      </c>
      <c r="DH17" s="985"/>
      <c r="DI17" s="985"/>
      <c r="DJ17" s="985"/>
      <c r="DK17" s="986"/>
      <c r="DL17" s="984" t="s">
        <v>570</v>
      </c>
      <c r="DM17" s="985"/>
      <c r="DN17" s="985"/>
      <c r="DO17" s="985"/>
      <c r="DP17" s="986"/>
      <c r="DQ17" s="984" t="s">
        <v>574</v>
      </c>
      <c r="DR17" s="985"/>
      <c r="DS17" s="985"/>
      <c r="DT17" s="985"/>
      <c r="DU17" s="986"/>
      <c r="DV17" s="987"/>
      <c r="DW17" s="988"/>
      <c r="DX17" s="988"/>
      <c r="DY17" s="988"/>
      <c r="DZ17" s="989"/>
      <c r="EA17" s="242"/>
    </row>
    <row r="18" spans="1:131" s="243" customFormat="1" ht="26.25" customHeight="1" x14ac:dyDescent="0.15">
      <c r="A18" s="249">
        <v>12</v>
      </c>
      <c r="B18" s="1038" t="s">
        <v>360</v>
      </c>
      <c r="C18" s="1039"/>
      <c r="D18" s="1039"/>
      <c r="E18" s="1039"/>
      <c r="F18" s="1039"/>
      <c r="G18" s="1039"/>
      <c r="H18" s="1039"/>
      <c r="I18" s="1039"/>
      <c r="J18" s="1039"/>
      <c r="K18" s="1039"/>
      <c r="L18" s="1039"/>
      <c r="M18" s="1039"/>
      <c r="N18" s="1039"/>
      <c r="O18" s="1039"/>
      <c r="P18" s="1040"/>
      <c r="Q18" s="1045">
        <v>1124</v>
      </c>
      <c r="R18" s="1042"/>
      <c r="S18" s="1042"/>
      <c r="T18" s="1042"/>
      <c r="U18" s="1042"/>
      <c r="V18" s="1042">
        <v>1057</v>
      </c>
      <c r="W18" s="1042"/>
      <c r="X18" s="1042"/>
      <c r="Y18" s="1042"/>
      <c r="Z18" s="1042"/>
      <c r="AA18" s="1042">
        <v>67</v>
      </c>
      <c r="AB18" s="1042"/>
      <c r="AC18" s="1042"/>
      <c r="AD18" s="1042"/>
      <c r="AE18" s="1046"/>
      <c r="AF18" s="1093">
        <v>67</v>
      </c>
      <c r="AG18" s="1094"/>
      <c r="AH18" s="1094"/>
      <c r="AI18" s="1094"/>
      <c r="AJ18" s="1095"/>
      <c r="AK18" s="1096"/>
      <c r="AL18" s="1097"/>
      <c r="AM18" s="1097"/>
      <c r="AN18" s="1097"/>
      <c r="AO18" s="1097"/>
      <c r="AP18" s="1097">
        <v>1189</v>
      </c>
      <c r="AQ18" s="1097"/>
      <c r="AR18" s="1097"/>
      <c r="AS18" s="1097"/>
      <c r="AT18" s="1097"/>
      <c r="AU18" s="1091"/>
      <c r="AV18" s="1091"/>
      <c r="AW18" s="1091"/>
      <c r="AX18" s="1091"/>
      <c r="AY18" s="1092"/>
      <c r="AZ18" s="240"/>
      <c r="BA18" s="240"/>
      <c r="BB18" s="240"/>
      <c r="BC18" s="240"/>
      <c r="BD18" s="240"/>
      <c r="BE18" s="241"/>
      <c r="BF18" s="241"/>
      <c r="BG18" s="241"/>
      <c r="BH18" s="241"/>
      <c r="BI18" s="241"/>
      <c r="BJ18" s="241"/>
      <c r="BK18" s="241"/>
      <c r="BL18" s="241"/>
      <c r="BM18" s="241"/>
      <c r="BN18" s="241"/>
      <c r="BO18" s="241"/>
      <c r="BP18" s="241"/>
      <c r="BQ18" s="250">
        <v>12</v>
      </c>
      <c r="BR18" s="251"/>
      <c r="BS18" s="1009" t="s">
        <v>547</v>
      </c>
      <c r="BT18" s="1010"/>
      <c r="BU18" s="1010"/>
      <c r="BV18" s="1010"/>
      <c r="BW18" s="1010"/>
      <c r="BX18" s="1010"/>
      <c r="BY18" s="1010"/>
      <c r="BZ18" s="1010"/>
      <c r="CA18" s="1010"/>
      <c r="CB18" s="1010"/>
      <c r="CC18" s="1010"/>
      <c r="CD18" s="1010"/>
      <c r="CE18" s="1010"/>
      <c r="CF18" s="1010"/>
      <c r="CG18" s="1011"/>
      <c r="CH18" s="984">
        <v>-72.962999999999994</v>
      </c>
      <c r="CI18" s="985"/>
      <c r="CJ18" s="985"/>
      <c r="CK18" s="985"/>
      <c r="CL18" s="986"/>
      <c r="CM18" s="984">
        <v>5496.29</v>
      </c>
      <c r="CN18" s="985"/>
      <c r="CO18" s="985"/>
      <c r="CP18" s="985"/>
      <c r="CQ18" s="986"/>
      <c r="CR18" s="984">
        <v>310</v>
      </c>
      <c r="CS18" s="985"/>
      <c r="CT18" s="985"/>
      <c r="CU18" s="985"/>
      <c r="CV18" s="986"/>
      <c r="CW18" s="984">
        <v>68.97</v>
      </c>
      <c r="CX18" s="985"/>
      <c r="CY18" s="985"/>
      <c r="CZ18" s="985"/>
      <c r="DA18" s="986"/>
      <c r="DB18" s="984">
        <v>32031.886999999999</v>
      </c>
      <c r="DC18" s="985"/>
      <c r="DD18" s="985"/>
      <c r="DE18" s="985"/>
      <c r="DF18" s="986"/>
      <c r="DG18" s="984" t="s">
        <v>572</v>
      </c>
      <c r="DH18" s="985"/>
      <c r="DI18" s="985"/>
      <c r="DJ18" s="985"/>
      <c r="DK18" s="986"/>
      <c r="DL18" s="984" t="s">
        <v>570</v>
      </c>
      <c r="DM18" s="985"/>
      <c r="DN18" s="985"/>
      <c r="DO18" s="985"/>
      <c r="DP18" s="986"/>
      <c r="DQ18" s="984" t="s">
        <v>574</v>
      </c>
      <c r="DR18" s="985"/>
      <c r="DS18" s="985"/>
      <c r="DT18" s="985"/>
      <c r="DU18" s="986"/>
      <c r="DV18" s="987"/>
      <c r="DW18" s="988"/>
      <c r="DX18" s="988"/>
      <c r="DY18" s="988"/>
      <c r="DZ18" s="989"/>
      <c r="EA18" s="242"/>
    </row>
    <row r="19" spans="1:131" s="243" customFormat="1" ht="26.25" customHeight="1" x14ac:dyDescent="0.15">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93"/>
      <c r="AG19" s="1094"/>
      <c r="AH19" s="1094"/>
      <c r="AI19" s="1094"/>
      <c r="AJ19" s="1095"/>
      <c r="AK19" s="1096"/>
      <c r="AL19" s="1097"/>
      <c r="AM19" s="1097"/>
      <c r="AN19" s="1097"/>
      <c r="AO19" s="1097"/>
      <c r="AP19" s="1097"/>
      <c r="AQ19" s="1097"/>
      <c r="AR19" s="1097"/>
      <c r="AS19" s="1097"/>
      <c r="AT19" s="1097"/>
      <c r="AU19" s="1091"/>
      <c r="AV19" s="1091"/>
      <c r="AW19" s="1091"/>
      <c r="AX19" s="1091"/>
      <c r="AY19" s="1092"/>
      <c r="AZ19" s="240"/>
      <c r="BA19" s="240"/>
      <c r="BB19" s="240"/>
      <c r="BC19" s="240"/>
      <c r="BD19" s="240"/>
      <c r="BE19" s="241"/>
      <c r="BF19" s="241"/>
      <c r="BG19" s="241"/>
      <c r="BH19" s="241"/>
      <c r="BI19" s="241"/>
      <c r="BJ19" s="241"/>
      <c r="BK19" s="241"/>
      <c r="BL19" s="241"/>
      <c r="BM19" s="241"/>
      <c r="BN19" s="241"/>
      <c r="BO19" s="241"/>
      <c r="BP19" s="241"/>
      <c r="BQ19" s="250">
        <v>13</v>
      </c>
      <c r="BR19" s="251"/>
      <c r="BS19" s="1009" t="s">
        <v>548</v>
      </c>
      <c r="BT19" s="1010"/>
      <c r="BU19" s="1010"/>
      <c r="BV19" s="1010"/>
      <c r="BW19" s="1010"/>
      <c r="BX19" s="1010"/>
      <c r="BY19" s="1010"/>
      <c r="BZ19" s="1010"/>
      <c r="CA19" s="1010"/>
      <c r="CB19" s="1010"/>
      <c r="CC19" s="1010"/>
      <c r="CD19" s="1010"/>
      <c r="CE19" s="1010"/>
      <c r="CF19" s="1010"/>
      <c r="CG19" s="1011"/>
      <c r="CH19" s="984">
        <v>13.144</v>
      </c>
      <c r="CI19" s="985"/>
      <c r="CJ19" s="985"/>
      <c r="CK19" s="985"/>
      <c r="CL19" s="986"/>
      <c r="CM19" s="984">
        <v>1119.1469999999999</v>
      </c>
      <c r="CN19" s="985"/>
      <c r="CO19" s="985"/>
      <c r="CP19" s="985"/>
      <c r="CQ19" s="986"/>
      <c r="CR19" s="984">
        <v>535</v>
      </c>
      <c r="CS19" s="985"/>
      <c r="CT19" s="985"/>
      <c r="CU19" s="985"/>
      <c r="CV19" s="986"/>
      <c r="CW19" s="984" t="s">
        <v>570</v>
      </c>
      <c r="CX19" s="985"/>
      <c r="CY19" s="985"/>
      <c r="CZ19" s="985"/>
      <c r="DA19" s="986"/>
      <c r="DB19" s="984" t="s">
        <v>570</v>
      </c>
      <c r="DC19" s="985"/>
      <c r="DD19" s="985"/>
      <c r="DE19" s="985"/>
      <c r="DF19" s="986"/>
      <c r="DG19" s="984" t="s">
        <v>572</v>
      </c>
      <c r="DH19" s="985"/>
      <c r="DI19" s="985"/>
      <c r="DJ19" s="985"/>
      <c r="DK19" s="986"/>
      <c r="DL19" s="984" t="s">
        <v>570</v>
      </c>
      <c r="DM19" s="985"/>
      <c r="DN19" s="985"/>
      <c r="DO19" s="985"/>
      <c r="DP19" s="986"/>
      <c r="DQ19" s="984" t="s">
        <v>574</v>
      </c>
      <c r="DR19" s="985"/>
      <c r="DS19" s="985"/>
      <c r="DT19" s="985"/>
      <c r="DU19" s="986"/>
      <c r="DV19" s="987"/>
      <c r="DW19" s="988"/>
      <c r="DX19" s="988"/>
      <c r="DY19" s="988"/>
      <c r="DZ19" s="989"/>
      <c r="EA19" s="242"/>
    </row>
    <row r="20" spans="1:131" s="243" customFormat="1" ht="26.25" customHeight="1" x14ac:dyDescent="0.15">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3"/>
      <c r="AG20" s="1094"/>
      <c r="AH20" s="1094"/>
      <c r="AI20" s="1094"/>
      <c r="AJ20" s="1095"/>
      <c r="AK20" s="1096"/>
      <c r="AL20" s="1097"/>
      <c r="AM20" s="1097"/>
      <c r="AN20" s="1097"/>
      <c r="AO20" s="1097"/>
      <c r="AP20" s="1097"/>
      <c r="AQ20" s="1097"/>
      <c r="AR20" s="1097"/>
      <c r="AS20" s="1097"/>
      <c r="AT20" s="1097"/>
      <c r="AU20" s="1091"/>
      <c r="AV20" s="1091"/>
      <c r="AW20" s="1091"/>
      <c r="AX20" s="1091"/>
      <c r="AY20" s="1092"/>
      <c r="AZ20" s="240"/>
      <c r="BA20" s="240"/>
      <c r="BB20" s="240"/>
      <c r="BC20" s="240"/>
      <c r="BD20" s="240"/>
      <c r="BE20" s="241"/>
      <c r="BF20" s="241"/>
      <c r="BG20" s="241"/>
      <c r="BH20" s="241"/>
      <c r="BI20" s="241"/>
      <c r="BJ20" s="241"/>
      <c r="BK20" s="241"/>
      <c r="BL20" s="241"/>
      <c r="BM20" s="241"/>
      <c r="BN20" s="241"/>
      <c r="BO20" s="241"/>
      <c r="BP20" s="241"/>
      <c r="BQ20" s="250">
        <v>14</v>
      </c>
      <c r="BR20" s="251"/>
      <c r="BS20" s="1009" t="s">
        <v>549</v>
      </c>
      <c r="BT20" s="1010"/>
      <c r="BU20" s="1010"/>
      <c r="BV20" s="1010"/>
      <c r="BW20" s="1010"/>
      <c r="BX20" s="1010"/>
      <c r="BY20" s="1010"/>
      <c r="BZ20" s="1010"/>
      <c r="CA20" s="1010"/>
      <c r="CB20" s="1010"/>
      <c r="CC20" s="1010"/>
      <c r="CD20" s="1010"/>
      <c r="CE20" s="1010"/>
      <c r="CF20" s="1010"/>
      <c r="CG20" s="1011"/>
      <c r="CH20" s="984">
        <v>2.0550000000000002</v>
      </c>
      <c r="CI20" s="985"/>
      <c r="CJ20" s="985"/>
      <c r="CK20" s="985"/>
      <c r="CL20" s="986"/>
      <c r="CM20" s="984">
        <v>1775.731</v>
      </c>
      <c r="CN20" s="985"/>
      <c r="CO20" s="985"/>
      <c r="CP20" s="985"/>
      <c r="CQ20" s="986"/>
      <c r="CR20" s="984">
        <v>500</v>
      </c>
      <c r="CS20" s="985"/>
      <c r="CT20" s="985"/>
      <c r="CU20" s="985"/>
      <c r="CV20" s="986"/>
      <c r="CW20" s="984">
        <v>1.3240000000000001</v>
      </c>
      <c r="CX20" s="985"/>
      <c r="CY20" s="985"/>
      <c r="CZ20" s="985"/>
      <c r="DA20" s="986"/>
      <c r="DB20" s="984" t="s">
        <v>570</v>
      </c>
      <c r="DC20" s="985"/>
      <c r="DD20" s="985"/>
      <c r="DE20" s="985"/>
      <c r="DF20" s="986"/>
      <c r="DG20" s="984" t="s">
        <v>572</v>
      </c>
      <c r="DH20" s="985"/>
      <c r="DI20" s="985"/>
      <c r="DJ20" s="985"/>
      <c r="DK20" s="986"/>
      <c r="DL20" s="984" t="s">
        <v>570</v>
      </c>
      <c r="DM20" s="985"/>
      <c r="DN20" s="985"/>
      <c r="DO20" s="985"/>
      <c r="DP20" s="986"/>
      <c r="DQ20" s="984" t="s">
        <v>574</v>
      </c>
      <c r="DR20" s="985"/>
      <c r="DS20" s="985"/>
      <c r="DT20" s="985"/>
      <c r="DU20" s="986"/>
      <c r="DV20" s="987"/>
      <c r="DW20" s="988"/>
      <c r="DX20" s="988"/>
      <c r="DY20" s="988"/>
      <c r="DZ20" s="989"/>
      <c r="EA20" s="242"/>
    </row>
    <row r="21" spans="1:131" s="243" customFormat="1" ht="26.25" customHeight="1" thickBot="1" x14ac:dyDescent="0.2">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3"/>
      <c r="AG21" s="1094"/>
      <c r="AH21" s="1094"/>
      <c r="AI21" s="1094"/>
      <c r="AJ21" s="1095"/>
      <c r="AK21" s="1096"/>
      <c r="AL21" s="1097"/>
      <c r="AM21" s="1097"/>
      <c r="AN21" s="1097"/>
      <c r="AO21" s="1097"/>
      <c r="AP21" s="1097"/>
      <c r="AQ21" s="1097"/>
      <c r="AR21" s="1097"/>
      <c r="AS21" s="1097"/>
      <c r="AT21" s="1097"/>
      <c r="AU21" s="1091"/>
      <c r="AV21" s="1091"/>
      <c r="AW21" s="1091"/>
      <c r="AX21" s="1091"/>
      <c r="AY21" s="1092"/>
      <c r="AZ21" s="240"/>
      <c r="BA21" s="240"/>
      <c r="BB21" s="240"/>
      <c r="BC21" s="240"/>
      <c r="BD21" s="240"/>
      <c r="BE21" s="241"/>
      <c r="BF21" s="241"/>
      <c r="BG21" s="241"/>
      <c r="BH21" s="241"/>
      <c r="BI21" s="241"/>
      <c r="BJ21" s="241"/>
      <c r="BK21" s="241"/>
      <c r="BL21" s="241"/>
      <c r="BM21" s="241"/>
      <c r="BN21" s="241"/>
      <c r="BO21" s="241"/>
      <c r="BP21" s="241"/>
      <c r="BQ21" s="250">
        <v>15</v>
      </c>
      <c r="BR21" s="251"/>
      <c r="BS21" s="1009" t="s">
        <v>550</v>
      </c>
      <c r="BT21" s="1010"/>
      <c r="BU21" s="1010"/>
      <c r="BV21" s="1010"/>
      <c r="BW21" s="1010"/>
      <c r="BX21" s="1010"/>
      <c r="BY21" s="1010"/>
      <c r="BZ21" s="1010"/>
      <c r="CA21" s="1010"/>
      <c r="CB21" s="1010"/>
      <c r="CC21" s="1010"/>
      <c r="CD21" s="1010"/>
      <c r="CE21" s="1010"/>
      <c r="CF21" s="1010"/>
      <c r="CG21" s="1011"/>
      <c r="CH21" s="984">
        <v>-14.708</v>
      </c>
      <c r="CI21" s="985"/>
      <c r="CJ21" s="985"/>
      <c r="CK21" s="985"/>
      <c r="CL21" s="986"/>
      <c r="CM21" s="984">
        <v>330.38200000000001</v>
      </c>
      <c r="CN21" s="985"/>
      <c r="CO21" s="985"/>
      <c r="CP21" s="985"/>
      <c r="CQ21" s="986"/>
      <c r="CR21" s="984">
        <v>70</v>
      </c>
      <c r="CS21" s="985"/>
      <c r="CT21" s="985"/>
      <c r="CU21" s="985"/>
      <c r="CV21" s="986"/>
      <c r="CW21" s="984" t="s">
        <v>570</v>
      </c>
      <c r="CX21" s="985"/>
      <c r="CY21" s="985"/>
      <c r="CZ21" s="985"/>
      <c r="DA21" s="986"/>
      <c r="DB21" s="984" t="s">
        <v>570</v>
      </c>
      <c r="DC21" s="985"/>
      <c r="DD21" s="985"/>
      <c r="DE21" s="985"/>
      <c r="DF21" s="986"/>
      <c r="DG21" s="984" t="s">
        <v>572</v>
      </c>
      <c r="DH21" s="985"/>
      <c r="DI21" s="985"/>
      <c r="DJ21" s="985"/>
      <c r="DK21" s="986"/>
      <c r="DL21" s="984" t="s">
        <v>570</v>
      </c>
      <c r="DM21" s="985"/>
      <c r="DN21" s="985"/>
      <c r="DO21" s="985"/>
      <c r="DP21" s="986"/>
      <c r="DQ21" s="984" t="s">
        <v>574</v>
      </c>
      <c r="DR21" s="985"/>
      <c r="DS21" s="985"/>
      <c r="DT21" s="985"/>
      <c r="DU21" s="986"/>
      <c r="DV21" s="987"/>
      <c r="DW21" s="988"/>
      <c r="DX21" s="988"/>
      <c r="DY21" s="988"/>
      <c r="DZ21" s="989"/>
      <c r="EA21" s="242"/>
    </row>
    <row r="22" spans="1:131" s="243" customFormat="1" ht="26.25" customHeight="1" x14ac:dyDescent="0.15">
      <c r="A22" s="249">
        <v>16</v>
      </c>
      <c r="B22" s="1082"/>
      <c r="C22" s="1083"/>
      <c r="D22" s="1083"/>
      <c r="E22" s="1083"/>
      <c r="F22" s="1083"/>
      <c r="G22" s="1083"/>
      <c r="H22" s="1083"/>
      <c r="I22" s="1083"/>
      <c r="J22" s="1083"/>
      <c r="K22" s="1083"/>
      <c r="L22" s="1083"/>
      <c r="M22" s="1083"/>
      <c r="N22" s="1083"/>
      <c r="O22" s="1083"/>
      <c r="P22" s="1084"/>
      <c r="Q22" s="1085"/>
      <c r="R22" s="1086"/>
      <c r="S22" s="1086"/>
      <c r="T22" s="1086"/>
      <c r="U22" s="1086"/>
      <c r="V22" s="1086"/>
      <c r="W22" s="1086"/>
      <c r="X22" s="1086"/>
      <c r="Y22" s="1086"/>
      <c r="Z22" s="1086"/>
      <c r="AA22" s="1086"/>
      <c r="AB22" s="1086"/>
      <c r="AC22" s="1086"/>
      <c r="AD22" s="1086"/>
      <c r="AE22" s="1087"/>
      <c r="AF22" s="1088"/>
      <c r="AG22" s="1089"/>
      <c r="AH22" s="1089"/>
      <c r="AI22" s="1089"/>
      <c r="AJ22" s="1090"/>
      <c r="AK22" s="1078"/>
      <c r="AL22" s="1079"/>
      <c r="AM22" s="1079"/>
      <c r="AN22" s="1079"/>
      <c r="AO22" s="1079"/>
      <c r="AP22" s="1079"/>
      <c r="AQ22" s="1079"/>
      <c r="AR22" s="1079"/>
      <c r="AS22" s="1079"/>
      <c r="AT22" s="1079"/>
      <c r="AU22" s="1080"/>
      <c r="AV22" s="1080"/>
      <c r="AW22" s="1080"/>
      <c r="AX22" s="1080"/>
      <c r="AY22" s="1081"/>
      <c r="AZ22" s="1029" t="s">
        <v>361</v>
      </c>
      <c r="BA22" s="1029"/>
      <c r="BB22" s="1029"/>
      <c r="BC22" s="1029"/>
      <c r="BD22" s="1030"/>
      <c r="BE22" s="241"/>
      <c r="BF22" s="241"/>
      <c r="BG22" s="241"/>
      <c r="BH22" s="241"/>
      <c r="BI22" s="241"/>
      <c r="BJ22" s="241"/>
      <c r="BK22" s="241"/>
      <c r="BL22" s="241"/>
      <c r="BM22" s="241"/>
      <c r="BN22" s="241"/>
      <c r="BO22" s="241"/>
      <c r="BP22" s="241"/>
      <c r="BQ22" s="250">
        <v>16</v>
      </c>
      <c r="BR22" s="251"/>
      <c r="BS22" s="1009" t="s">
        <v>551</v>
      </c>
      <c r="BT22" s="1010"/>
      <c r="BU22" s="1010"/>
      <c r="BV22" s="1010"/>
      <c r="BW22" s="1010"/>
      <c r="BX22" s="1010"/>
      <c r="BY22" s="1010"/>
      <c r="BZ22" s="1010"/>
      <c r="CA22" s="1010"/>
      <c r="CB22" s="1010"/>
      <c r="CC22" s="1010"/>
      <c r="CD22" s="1010"/>
      <c r="CE22" s="1010"/>
      <c r="CF22" s="1010"/>
      <c r="CG22" s="1011"/>
      <c r="CH22" s="984">
        <v>12.89</v>
      </c>
      <c r="CI22" s="985"/>
      <c r="CJ22" s="985"/>
      <c r="CK22" s="985"/>
      <c r="CL22" s="986"/>
      <c r="CM22" s="984">
        <v>3223.6790000000001</v>
      </c>
      <c r="CN22" s="985"/>
      <c r="CO22" s="985"/>
      <c r="CP22" s="985"/>
      <c r="CQ22" s="986"/>
      <c r="CR22" s="984">
        <v>2100</v>
      </c>
      <c r="CS22" s="985"/>
      <c r="CT22" s="985"/>
      <c r="CU22" s="985"/>
      <c r="CV22" s="986"/>
      <c r="CW22" s="984" t="s">
        <v>570</v>
      </c>
      <c r="CX22" s="985"/>
      <c r="CY22" s="985"/>
      <c r="CZ22" s="985"/>
      <c r="DA22" s="986"/>
      <c r="DB22" s="984" t="s">
        <v>570</v>
      </c>
      <c r="DC22" s="985"/>
      <c r="DD22" s="985"/>
      <c r="DE22" s="985"/>
      <c r="DF22" s="986"/>
      <c r="DG22" s="984" t="s">
        <v>572</v>
      </c>
      <c r="DH22" s="985"/>
      <c r="DI22" s="985"/>
      <c r="DJ22" s="985"/>
      <c r="DK22" s="986"/>
      <c r="DL22" s="984" t="s">
        <v>570</v>
      </c>
      <c r="DM22" s="985"/>
      <c r="DN22" s="985"/>
      <c r="DO22" s="985"/>
      <c r="DP22" s="986"/>
      <c r="DQ22" s="984" t="s">
        <v>574</v>
      </c>
      <c r="DR22" s="985"/>
      <c r="DS22" s="985"/>
      <c r="DT22" s="985"/>
      <c r="DU22" s="986"/>
      <c r="DV22" s="987"/>
      <c r="DW22" s="988"/>
      <c r="DX22" s="988"/>
      <c r="DY22" s="988"/>
      <c r="DZ22" s="989"/>
      <c r="EA22" s="242"/>
    </row>
    <row r="23" spans="1:131" s="243" customFormat="1" ht="26.25" customHeight="1" thickBot="1" x14ac:dyDescent="0.2">
      <c r="A23" s="252" t="s">
        <v>362</v>
      </c>
      <c r="B23" s="939" t="s">
        <v>363</v>
      </c>
      <c r="C23" s="940"/>
      <c r="D23" s="940"/>
      <c r="E23" s="940"/>
      <c r="F23" s="940"/>
      <c r="G23" s="940"/>
      <c r="H23" s="940"/>
      <c r="I23" s="940"/>
      <c r="J23" s="940"/>
      <c r="K23" s="940"/>
      <c r="L23" s="940"/>
      <c r="M23" s="940"/>
      <c r="N23" s="940"/>
      <c r="O23" s="940"/>
      <c r="P23" s="941"/>
      <c r="Q23" s="1069">
        <v>1048114</v>
      </c>
      <c r="R23" s="1070"/>
      <c r="S23" s="1070"/>
      <c r="T23" s="1070"/>
      <c r="U23" s="1070"/>
      <c r="V23" s="1070">
        <v>1018617</v>
      </c>
      <c r="W23" s="1070"/>
      <c r="X23" s="1070"/>
      <c r="Y23" s="1070"/>
      <c r="Z23" s="1070"/>
      <c r="AA23" s="1070">
        <v>29497</v>
      </c>
      <c r="AB23" s="1070"/>
      <c r="AC23" s="1070"/>
      <c r="AD23" s="1070"/>
      <c r="AE23" s="1071"/>
      <c r="AF23" s="1072">
        <v>14838</v>
      </c>
      <c r="AG23" s="1070"/>
      <c r="AH23" s="1070"/>
      <c r="AI23" s="1070"/>
      <c r="AJ23" s="1073"/>
      <c r="AK23" s="1074"/>
      <c r="AL23" s="1075"/>
      <c r="AM23" s="1075"/>
      <c r="AN23" s="1075"/>
      <c r="AO23" s="1075"/>
      <c r="AP23" s="1070">
        <v>1659835</v>
      </c>
      <c r="AQ23" s="1070"/>
      <c r="AR23" s="1070"/>
      <c r="AS23" s="1070"/>
      <c r="AT23" s="1070"/>
      <c r="AU23" s="1076"/>
      <c r="AV23" s="1076"/>
      <c r="AW23" s="1076"/>
      <c r="AX23" s="1076"/>
      <c r="AY23" s="1077"/>
      <c r="AZ23" s="1066" t="s">
        <v>118</v>
      </c>
      <c r="BA23" s="1067"/>
      <c r="BB23" s="1067"/>
      <c r="BC23" s="1067"/>
      <c r="BD23" s="1068"/>
      <c r="BE23" s="241"/>
      <c r="BF23" s="241"/>
      <c r="BG23" s="241"/>
      <c r="BH23" s="241"/>
      <c r="BI23" s="241"/>
      <c r="BJ23" s="241"/>
      <c r="BK23" s="241"/>
      <c r="BL23" s="241"/>
      <c r="BM23" s="241"/>
      <c r="BN23" s="241"/>
      <c r="BO23" s="241"/>
      <c r="BP23" s="241"/>
      <c r="BQ23" s="250">
        <v>17</v>
      </c>
      <c r="BR23" s="251"/>
      <c r="BS23" s="1009" t="s">
        <v>552</v>
      </c>
      <c r="BT23" s="1010"/>
      <c r="BU23" s="1010"/>
      <c r="BV23" s="1010"/>
      <c r="BW23" s="1010"/>
      <c r="BX23" s="1010"/>
      <c r="BY23" s="1010"/>
      <c r="BZ23" s="1010"/>
      <c r="CA23" s="1010"/>
      <c r="CB23" s="1010"/>
      <c r="CC23" s="1010"/>
      <c r="CD23" s="1010"/>
      <c r="CE23" s="1010"/>
      <c r="CF23" s="1010"/>
      <c r="CG23" s="1011"/>
      <c r="CH23" s="984">
        <v>22.73</v>
      </c>
      <c r="CI23" s="985"/>
      <c r="CJ23" s="985"/>
      <c r="CK23" s="985"/>
      <c r="CL23" s="986"/>
      <c r="CM23" s="984">
        <v>225.233</v>
      </c>
      <c r="CN23" s="985"/>
      <c r="CO23" s="985"/>
      <c r="CP23" s="985"/>
      <c r="CQ23" s="986"/>
      <c r="CR23" s="984">
        <v>22</v>
      </c>
      <c r="CS23" s="985"/>
      <c r="CT23" s="985"/>
      <c r="CU23" s="985"/>
      <c r="CV23" s="986"/>
      <c r="CW23" s="984" t="s">
        <v>571</v>
      </c>
      <c r="CX23" s="985"/>
      <c r="CY23" s="985"/>
      <c r="CZ23" s="985"/>
      <c r="DA23" s="986"/>
      <c r="DB23" s="984" t="s">
        <v>570</v>
      </c>
      <c r="DC23" s="985"/>
      <c r="DD23" s="985"/>
      <c r="DE23" s="985"/>
      <c r="DF23" s="986"/>
      <c r="DG23" s="984" t="s">
        <v>572</v>
      </c>
      <c r="DH23" s="985"/>
      <c r="DI23" s="985"/>
      <c r="DJ23" s="985"/>
      <c r="DK23" s="986"/>
      <c r="DL23" s="984" t="s">
        <v>570</v>
      </c>
      <c r="DM23" s="985"/>
      <c r="DN23" s="985"/>
      <c r="DO23" s="985"/>
      <c r="DP23" s="986"/>
      <c r="DQ23" s="984" t="s">
        <v>574</v>
      </c>
      <c r="DR23" s="985"/>
      <c r="DS23" s="985"/>
      <c r="DT23" s="985"/>
      <c r="DU23" s="986"/>
      <c r="DV23" s="987"/>
      <c r="DW23" s="988"/>
      <c r="DX23" s="988"/>
      <c r="DY23" s="988"/>
      <c r="DZ23" s="989"/>
      <c r="EA23" s="242"/>
    </row>
    <row r="24" spans="1:131" s="243" customFormat="1" ht="26.25" customHeight="1" x14ac:dyDescent="0.15">
      <c r="A24" s="1065" t="s">
        <v>364</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40"/>
      <c r="BA24" s="240"/>
      <c r="BB24" s="240"/>
      <c r="BC24" s="240"/>
      <c r="BD24" s="240"/>
      <c r="BE24" s="241"/>
      <c r="BF24" s="241"/>
      <c r="BG24" s="241"/>
      <c r="BH24" s="241"/>
      <c r="BI24" s="241"/>
      <c r="BJ24" s="241"/>
      <c r="BK24" s="241"/>
      <c r="BL24" s="241"/>
      <c r="BM24" s="241"/>
      <c r="BN24" s="241"/>
      <c r="BO24" s="241"/>
      <c r="BP24" s="241"/>
      <c r="BQ24" s="250">
        <v>18</v>
      </c>
      <c r="BR24" s="251"/>
      <c r="BS24" s="1009" t="s">
        <v>553</v>
      </c>
      <c r="BT24" s="1010"/>
      <c r="BU24" s="1010"/>
      <c r="BV24" s="1010"/>
      <c r="BW24" s="1010"/>
      <c r="BX24" s="1010"/>
      <c r="BY24" s="1010"/>
      <c r="BZ24" s="1010"/>
      <c r="CA24" s="1010"/>
      <c r="CB24" s="1010"/>
      <c r="CC24" s="1010"/>
      <c r="CD24" s="1010"/>
      <c r="CE24" s="1010"/>
      <c r="CF24" s="1010"/>
      <c r="CG24" s="1011"/>
      <c r="CH24" s="984">
        <v>-1.284</v>
      </c>
      <c r="CI24" s="985"/>
      <c r="CJ24" s="985"/>
      <c r="CK24" s="985"/>
      <c r="CL24" s="986"/>
      <c r="CM24" s="984">
        <v>363.863</v>
      </c>
      <c r="CN24" s="985"/>
      <c r="CO24" s="985"/>
      <c r="CP24" s="985"/>
      <c r="CQ24" s="986"/>
      <c r="CR24" s="984">
        <v>60</v>
      </c>
      <c r="CS24" s="985"/>
      <c r="CT24" s="985"/>
      <c r="CU24" s="985"/>
      <c r="CV24" s="986"/>
      <c r="CW24" s="984" t="s">
        <v>570</v>
      </c>
      <c r="CX24" s="985"/>
      <c r="CY24" s="985"/>
      <c r="CZ24" s="985"/>
      <c r="DA24" s="986"/>
      <c r="DB24" s="984" t="s">
        <v>570</v>
      </c>
      <c r="DC24" s="985"/>
      <c r="DD24" s="985"/>
      <c r="DE24" s="985"/>
      <c r="DF24" s="986"/>
      <c r="DG24" s="984" t="s">
        <v>572</v>
      </c>
      <c r="DH24" s="985"/>
      <c r="DI24" s="985"/>
      <c r="DJ24" s="985"/>
      <c r="DK24" s="986"/>
      <c r="DL24" s="984" t="s">
        <v>570</v>
      </c>
      <c r="DM24" s="985"/>
      <c r="DN24" s="985"/>
      <c r="DO24" s="985"/>
      <c r="DP24" s="986"/>
      <c r="DQ24" s="984" t="s">
        <v>574</v>
      </c>
      <c r="DR24" s="985"/>
      <c r="DS24" s="985"/>
      <c r="DT24" s="985"/>
      <c r="DU24" s="986"/>
      <c r="DV24" s="987"/>
      <c r="DW24" s="988"/>
      <c r="DX24" s="988"/>
      <c r="DY24" s="988"/>
      <c r="DZ24" s="989"/>
      <c r="EA24" s="242"/>
    </row>
    <row r="25" spans="1:131" s="235" customFormat="1" ht="26.25" customHeight="1" thickBot="1" x14ac:dyDescent="0.2">
      <c r="A25" s="1064" t="s">
        <v>365</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40"/>
      <c r="BK25" s="240"/>
      <c r="BL25" s="240"/>
      <c r="BM25" s="240"/>
      <c r="BN25" s="240"/>
      <c r="BO25" s="253"/>
      <c r="BP25" s="253"/>
      <c r="BQ25" s="250">
        <v>19</v>
      </c>
      <c r="BR25" s="251"/>
      <c r="BS25" s="1009" t="s">
        <v>554</v>
      </c>
      <c r="BT25" s="1010"/>
      <c r="BU25" s="1010"/>
      <c r="BV25" s="1010"/>
      <c r="BW25" s="1010"/>
      <c r="BX25" s="1010"/>
      <c r="BY25" s="1010"/>
      <c r="BZ25" s="1010"/>
      <c r="CA25" s="1010"/>
      <c r="CB25" s="1010"/>
      <c r="CC25" s="1010"/>
      <c r="CD25" s="1010"/>
      <c r="CE25" s="1010"/>
      <c r="CF25" s="1010"/>
      <c r="CG25" s="1011"/>
      <c r="CH25" s="984">
        <v>2.234</v>
      </c>
      <c r="CI25" s="985"/>
      <c r="CJ25" s="985"/>
      <c r="CK25" s="985"/>
      <c r="CL25" s="986"/>
      <c r="CM25" s="984">
        <v>162.17500000000001</v>
      </c>
      <c r="CN25" s="985"/>
      <c r="CO25" s="985"/>
      <c r="CP25" s="985"/>
      <c r="CQ25" s="986"/>
      <c r="CR25" s="984">
        <v>100</v>
      </c>
      <c r="CS25" s="985"/>
      <c r="CT25" s="985"/>
      <c r="CU25" s="985"/>
      <c r="CV25" s="986"/>
      <c r="CW25" s="984" t="s">
        <v>570</v>
      </c>
      <c r="CX25" s="985"/>
      <c r="CY25" s="985"/>
      <c r="CZ25" s="985"/>
      <c r="DA25" s="986"/>
      <c r="DB25" s="984" t="s">
        <v>570</v>
      </c>
      <c r="DC25" s="985"/>
      <c r="DD25" s="985"/>
      <c r="DE25" s="985"/>
      <c r="DF25" s="986"/>
      <c r="DG25" s="984" t="s">
        <v>572</v>
      </c>
      <c r="DH25" s="985"/>
      <c r="DI25" s="985"/>
      <c r="DJ25" s="985"/>
      <c r="DK25" s="986"/>
      <c r="DL25" s="984" t="s">
        <v>570</v>
      </c>
      <c r="DM25" s="985"/>
      <c r="DN25" s="985"/>
      <c r="DO25" s="985"/>
      <c r="DP25" s="986"/>
      <c r="DQ25" s="984" t="s">
        <v>574</v>
      </c>
      <c r="DR25" s="985"/>
      <c r="DS25" s="985"/>
      <c r="DT25" s="985"/>
      <c r="DU25" s="986"/>
      <c r="DV25" s="987"/>
      <c r="DW25" s="988"/>
      <c r="DX25" s="988"/>
      <c r="DY25" s="988"/>
      <c r="DZ25" s="989"/>
      <c r="EA25" s="234"/>
    </row>
    <row r="26" spans="1:131" s="235" customFormat="1" ht="26.25" customHeight="1" x14ac:dyDescent="0.15">
      <c r="A26" s="990" t="s">
        <v>339</v>
      </c>
      <c r="B26" s="991"/>
      <c r="C26" s="991"/>
      <c r="D26" s="991"/>
      <c r="E26" s="991"/>
      <c r="F26" s="991"/>
      <c r="G26" s="991"/>
      <c r="H26" s="991"/>
      <c r="I26" s="991"/>
      <c r="J26" s="991"/>
      <c r="K26" s="991"/>
      <c r="L26" s="991"/>
      <c r="M26" s="991"/>
      <c r="N26" s="991"/>
      <c r="O26" s="991"/>
      <c r="P26" s="992"/>
      <c r="Q26" s="996" t="s">
        <v>366</v>
      </c>
      <c r="R26" s="997"/>
      <c r="S26" s="997"/>
      <c r="T26" s="997"/>
      <c r="U26" s="998"/>
      <c r="V26" s="996" t="s">
        <v>367</v>
      </c>
      <c r="W26" s="997"/>
      <c r="X26" s="997"/>
      <c r="Y26" s="997"/>
      <c r="Z26" s="998"/>
      <c r="AA26" s="996" t="s">
        <v>368</v>
      </c>
      <c r="AB26" s="997"/>
      <c r="AC26" s="997"/>
      <c r="AD26" s="997"/>
      <c r="AE26" s="997"/>
      <c r="AF26" s="1060" t="s">
        <v>369</v>
      </c>
      <c r="AG26" s="1003"/>
      <c r="AH26" s="1003"/>
      <c r="AI26" s="1003"/>
      <c r="AJ26" s="1061"/>
      <c r="AK26" s="997" t="s">
        <v>370</v>
      </c>
      <c r="AL26" s="997"/>
      <c r="AM26" s="997"/>
      <c r="AN26" s="997"/>
      <c r="AO26" s="998"/>
      <c r="AP26" s="996" t="s">
        <v>371</v>
      </c>
      <c r="AQ26" s="997"/>
      <c r="AR26" s="997"/>
      <c r="AS26" s="997"/>
      <c r="AT26" s="998"/>
      <c r="AU26" s="996" t="s">
        <v>372</v>
      </c>
      <c r="AV26" s="997"/>
      <c r="AW26" s="997"/>
      <c r="AX26" s="997"/>
      <c r="AY26" s="998"/>
      <c r="AZ26" s="996" t="s">
        <v>373</v>
      </c>
      <c r="BA26" s="997"/>
      <c r="BB26" s="997"/>
      <c r="BC26" s="997"/>
      <c r="BD26" s="998"/>
      <c r="BE26" s="996" t="s">
        <v>346</v>
      </c>
      <c r="BF26" s="997"/>
      <c r="BG26" s="997"/>
      <c r="BH26" s="997"/>
      <c r="BI26" s="1012"/>
      <c r="BJ26" s="240"/>
      <c r="BK26" s="240"/>
      <c r="BL26" s="240"/>
      <c r="BM26" s="240"/>
      <c r="BN26" s="240"/>
      <c r="BO26" s="253"/>
      <c r="BP26" s="253"/>
      <c r="BQ26" s="250">
        <v>20</v>
      </c>
      <c r="BR26" s="251" t="s">
        <v>568</v>
      </c>
      <c r="BS26" s="1009" t="s">
        <v>555</v>
      </c>
      <c r="BT26" s="1010"/>
      <c r="BU26" s="1010"/>
      <c r="BV26" s="1010"/>
      <c r="BW26" s="1010"/>
      <c r="BX26" s="1010"/>
      <c r="BY26" s="1010"/>
      <c r="BZ26" s="1010"/>
      <c r="CA26" s="1010"/>
      <c r="CB26" s="1010"/>
      <c r="CC26" s="1010"/>
      <c r="CD26" s="1010"/>
      <c r="CE26" s="1010"/>
      <c r="CF26" s="1010"/>
      <c r="CG26" s="1011"/>
      <c r="CH26" s="984">
        <v>-14.901</v>
      </c>
      <c r="CI26" s="985"/>
      <c r="CJ26" s="985"/>
      <c r="CK26" s="985"/>
      <c r="CL26" s="986"/>
      <c r="CM26" s="984">
        <v>153.06800000000001</v>
      </c>
      <c r="CN26" s="985"/>
      <c r="CO26" s="985"/>
      <c r="CP26" s="985"/>
      <c r="CQ26" s="986"/>
      <c r="CR26" s="984">
        <v>7.7</v>
      </c>
      <c r="CS26" s="985"/>
      <c r="CT26" s="985"/>
      <c r="CU26" s="985"/>
      <c r="CV26" s="986"/>
      <c r="CW26" s="984">
        <v>86.239000000000004</v>
      </c>
      <c r="CX26" s="985"/>
      <c r="CY26" s="985"/>
      <c r="CZ26" s="985"/>
      <c r="DA26" s="986"/>
      <c r="DB26" s="984">
        <v>25223.238000000001</v>
      </c>
      <c r="DC26" s="985"/>
      <c r="DD26" s="985"/>
      <c r="DE26" s="985"/>
      <c r="DF26" s="986"/>
      <c r="DG26" s="984" t="s">
        <v>572</v>
      </c>
      <c r="DH26" s="985"/>
      <c r="DI26" s="985"/>
      <c r="DJ26" s="985"/>
      <c r="DK26" s="986"/>
      <c r="DL26" s="984">
        <v>6020.6679999999997</v>
      </c>
      <c r="DM26" s="985"/>
      <c r="DN26" s="985"/>
      <c r="DO26" s="985"/>
      <c r="DP26" s="986"/>
      <c r="DQ26" s="984">
        <v>5418.6009999999997</v>
      </c>
      <c r="DR26" s="985"/>
      <c r="DS26" s="985"/>
      <c r="DT26" s="985"/>
      <c r="DU26" s="986"/>
      <c r="DV26" s="987"/>
      <c r="DW26" s="988"/>
      <c r="DX26" s="988"/>
      <c r="DY26" s="988"/>
      <c r="DZ26" s="989"/>
      <c r="EA26" s="234"/>
    </row>
    <row r="27" spans="1:131" s="235" customFormat="1" ht="26.25" customHeight="1" thickBot="1" x14ac:dyDescent="0.2">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2"/>
      <c r="AG27" s="1006"/>
      <c r="AH27" s="1006"/>
      <c r="AI27" s="1006"/>
      <c r="AJ27" s="1063"/>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09" t="s">
        <v>556</v>
      </c>
      <c r="BT27" s="1010"/>
      <c r="BU27" s="1010"/>
      <c r="BV27" s="1010"/>
      <c r="BW27" s="1010"/>
      <c r="BX27" s="1010"/>
      <c r="BY27" s="1010"/>
      <c r="BZ27" s="1010"/>
      <c r="CA27" s="1010"/>
      <c r="CB27" s="1010"/>
      <c r="CC27" s="1010"/>
      <c r="CD27" s="1010"/>
      <c r="CE27" s="1010"/>
      <c r="CF27" s="1010"/>
      <c r="CG27" s="1011"/>
      <c r="CH27" s="984">
        <v>-2.4390000000000001</v>
      </c>
      <c r="CI27" s="985"/>
      <c r="CJ27" s="985"/>
      <c r="CK27" s="985"/>
      <c r="CL27" s="986"/>
      <c r="CM27" s="984">
        <v>2788.5059999999999</v>
      </c>
      <c r="CN27" s="985"/>
      <c r="CO27" s="985"/>
      <c r="CP27" s="985"/>
      <c r="CQ27" s="986"/>
      <c r="CR27" s="984">
        <v>2393.752</v>
      </c>
      <c r="CS27" s="985"/>
      <c r="CT27" s="985"/>
      <c r="CU27" s="985"/>
      <c r="CV27" s="986"/>
      <c r="CW27" s="984">
        <v>34.777999999999999</v>
      </c>
      <c r="CX27" s="985"/>
      <c r="CY27" s="985"/>
      <c r="CZ27" s="985"/>
      <c r="DA27" s="986"/>
      <c r="DB27" s="984">
        <v>0.56299999999999994</v>
      </c>
      <c r="DC27" s="985"/>
      <c r="DD27" s="985"/>
      <c r="DE27" s="985"/>
      <c r="DF27" s="986"/>
      <c r="DG27" s="984" t="s">
        <v>572</v>
      </c>
      <c r="DH27" s="985"/>
      <c r="DI27" s="985"/>
      <c r="DJ27" s="985"/>
      <c r="DK27" s="986"/>
      <c r="DL27" s="984" t="s">
        <v>570</v>
      </c>
      <c r="DM27" s="985"/>
      <c r="DN27" s="985"/>
      <c r="DO27" s="985"/>
      <c r="DP27" s="986"/>
      <c r="DQ27" s="984" t="s">
        <v>574</v>
      </c>
      <c r="DR27" s="985"/>
      <c r="DS27" s="985"/>
      <c r="DT27" s="985"/>
      <c r="DU27" s="986"/>
      <c r="DV27" s="987"/>
      <c r="DW27" s="988"/>
      <c r="DX27" s="988"/>
      <c r="DY27" s="988"/>
      <c r="DZ27" s="989"/>
      <c r="EA27" s="234"/>
    </row>
    <row r="28" spans="1:131" s="235" customFormat="1" ht="26.25" customHeight="1" thickTop="1" x14ac:dyDescent="0.15">
      <c r="A28" s="254">
        <v>1</v>
      </c>
      <c r="B28" s="1051" t="s">
        <v>586</v>
      </c>
      <c r="C28" s="1052"/>
      <c r="D28" s="1052"/>
      <c r="E28" s="1052"/>
      <c r="F28" s="1052"/>
      <c r="G28" s="1052"/>
      <c r="H28" s="1052"/>
      <c r="I28" s="1052"/>
      <c r="J28" s="1052"/>
      <c r="K28" s="1052"/>
      <c r="L28" s="1052"/>
      <c r="M28" s="1052"/>
      <c r="N28" s="1052"/>
      <c r="O28" s="1052"/>
      <c r="P28" s="1053"/>
      <c r="Q28" s="1054">
        <v>193483</v>
      </c>
      <c r="R28" s="1055"/>
      <c r="S28" s="1055"/>
      <c r="T28" s="1055"/>
      <c r="U28" s="1055"/>
      <c r="V28" s="1055">
        <v>190470</v>
      </c>
      <c r="W28" s="1055"/>
      <c r="X28" s="1055"/>
      <c r="Y28" s="1055"/>
      <c r="Z28" s="1055"/>
      <c r="AA28" s="1055">
        <v>3013</v>
      </c>
      <c r="AB28" s="1055"/>
      <c r="AC28" s="1055"/>
      <c r="AD28" s="1055"/>
      <c r="AE28" s="1056"/>
      <c r="AF28" s="1057">
        <v>3013</v>
      </c>
      <c r="AG28" s="1055"/>
      <c r="AH28" s="1055"/>
      <c r="AI28" s="1055"/>
      <c r="AJ28" s="1058"/>
      <c r="AK28" s="1059">
        <v>12669</v>
      </c>
      <c r="AL28" s="1047"/>
      <c r="AM28" s="1047"/>
      <c r="AN28" s="1047"/>
      <c r="AO28" s="1047"/>
      <c r="AP28" s="1047">
        <v>0</v>
      </c>
      <c r="AQ28" s="1047"/>
      <c r="AR28" s="1047"/>
      <c r="AS28" s="1047"/>
      <c r="AT28" s="1047"/>
      <c r="AU28" s="1047">
        <v>0</v>
      </c>
      <c r="AV28" s="1047"/>
      <c r="AW28" s="1047"/>
      <c r="AX28" s="1047"/>
      <c r="AY28" s="1047"/>
      <c r="AZ28" s="1048" t="s">
        <v>588</v>
      </c>
      <c r="BA28" s="1048"/>
      <c r="BB28" s="1048"/>
      <c r="BC28" s="1048"/>
      <c r="BD28" s="1048"/>
      <c r="BE28" s="1049"/>
      <c r="BF28" s="1049"/>
      <c r="BG28" s="1049"/>
      <c r="BH28" s="1049"/>
      <c r="BI28" s="1050"/>
      <c r="BJ28" s="240"/>
      <c r="BK28" s="240"/>
      <c r="BL28" s="240"/>
      <c r="BM28" s="240"/>
      <c r="BN28" s="240"/>
      <c r="BO28" s="253"/>
      <c r="BP28" s="253"/>
      <c r="BQ28" s="250">
        <v>22</v>
      </c>
      <c r="BR28" s="251"/>
      <c r="BS28" s="1009" t="s">
        <v>557</v>
      </c>
      <c r="BT28" s="1010"/>
      <c r="BU28" s="1010"/>
      <c r="BV28" s="1010"/>
      <c r="BW28" s="1010"/>
      <c r="BX28" s="1010"/>
      <c r="BY28" s="1010"/>
      <c r="BZ28" s="1010"/>
      <c r="CA28" s="1010"/>
      <c r="CB28" s="1010"/>
      <c r="CC28" s="1010"/>
      <c r="CD28" s="1010"/>
      <c r="CE28" s="1010"/>
      <c r="CF28" s="1010"/>
      <c r="CG28" s="1011"/>
      <c r="CH28" s="984">
        <v>3.4409999999999998</v>
      </c>
      <c r="CI28" s="985"/>
      <c r="CJ28" s="985"/>
      <c r="CK28" s="985"/>
      <c r="CL28" s="986"/>
      <c r="CM28" s="984">
        <v>777.18100000000004</v>
      </c>
      <c r="CN28" s="985"/>
      <c r="CO28" s="985"/>
      <c r="CP28" s="985"/>
      <c r="CQ28" s="986"/>
      <c r="CR28" s="984">
        <v>190</v>
      </c>
      <c r="CS28" s="985"/>
      <c r="CT28" s="985"/>
      <c r="CU28" s="985"/>
      <c r="CV28" s="986"/>
      <c r="CW28" s="984" t="s">
        <v>570</v>
      </c>
      <c r="CX28" s="985"/>
      <c r="CY28" s="985"/>
      <c r="CZ28" s="985"/>
      <c r="DA28" s="986"/>
      <c r="DB28" s="984" t="s">
        <v>570</v>
      </c>
      <c r="DC28" s="985"/>
      <c r="DD28" s="985"/>
      <c r="DE28" s="985"/>
      <c r="DF28" s="986"/>
      <c r="DG28" s="984" t="s">
        <v>572</v>
      </c>
      <c r="DH28" s="985"/>
      <c r="DI28" s="985"/>
      <c r="DJ28" s="985"/>
      <c r="DK28" s="986"/>
      <c r="DL28" s="984" t="s">
        <v>570</v>
      </c>
      <c r="DM28" s="985"/>
      <c r="DN28" s="985"/>
      <c r="DO28" s="985"/>
      <c r="DP28" s="986"/>
      <c r="DQ28" s="984" t="s">
        <v>574</v>
      </c>
      <c r="DR28" s="985"/>
      <c r="DS28" s="985"/>
      <c r="DT28" s="985"/>
      <c r="DU28" s="986"/>
      <c r="DV28" s="987"/>
      <c r="DW28" s="988"/>
      <c r="DX28" s="988"/>
      <c r="DY28" s="988"/>
      <c r="DZ28" s="989"/>
      <c r="EA28" s="234"/>
    </row>
    <row r="29" spans="1:131" s="235" customFormat="1" ht="26.25" customHeight="1" x14ac:dyDescent="0.15">
      <c r="A29" s="254">
        <v>2</v>
      </c>
      <c r="B29" s="1038" t="s">
        <v>589</v>
      </c>
      <c r="C29" s="1039"/>
      <c r="D29" s="1039"/>
      <c r="E29" s="1039"/>
      <c r="F29" s="1039"/>
      <c r="G29" s="1039"/>
      <c r="H29" s="1039"/>
      <c r="I29" s="1039"/>
      <c r="J29" s="1039"/>
      <c r="K29" s="1039"/>
      <c r="L29" s="1039"/>
      <c r="M29" s="1039"/>
      <c r="N29" s="1039"/>
      <c r="O29" s="1039"/>
      <c r="P29" s="1040"/>
      <c r="Q29" s="1045">
        <v>1246</v>
      </c>
      <c r="R29" s="1042"/>
      <c r="S29" s="1042"/>
      <c r="T29" s="1042"/>
      <c r="U29" s="1042"/>
      <c r="V29" s="1042">
        <v>1586</v>
      </c>
      <c r="W29" s="1042"/>
      <c r="X29" s="1042"/>
      <c r="Y29" s="1042"/>
      <c r="Z29" s="1042"/>
      <c r="AA29" s="1042">
        <v>-339</v>
      </c>
      <c r="AB29" s="1042"/>
      <c r="AC29" s="1042"/>
      <c r="AD29" s="1042"/>
      <c r="AE29" s="1046"/>
      <c r="AF29" s="1041">
        <v>4900</v>
      </c>
      <c r="AG29" s="1042"/>
      <c r="AH29" s="1042"/>
      <c r="AI29" s="1042"/>
      <c r="AJ29" s="1043"/>
      <c r="AK29" s="975">
        <v>3</v>
      </c>
      <c r="AL29" s="966"/>
      <c r="AM29" s="966"/>
      <c r="AN29" s="966"/>
      <c r="AO29" s="966"/>
      <c r="AP29" s="966">
        <v>2742</v>
      </c>
      <c r="AQ29" s="966"/>
      <c r="AR29" s="966"/>
      <c r="AS29" s="966"/>
      <c r="AT29" s="966"/>
      <c r="AU29" s="966">
        <v>0</v>
      </c>
      <c r="AV29" s="966"/>
      <c r="AW29" s="966"/>
      <c r="AX29" s="966"/>
      <c r="AY29" s="966"/>
      <c r="AZ29" s="1044" t="s">
        <v>588</v>
      </c>
      <c r="BA29" s="1044"/>
      <c r="BB29" s="1044"/>
      <c r="BC29" s="1044"/>
      <c r="BD29" s="1044"/>
      <c r="BE29" s="1036" t="s">
        <v>590</v>
      </c>
      <c r="BF29" s="1036"/>
      <c r="BG29" s="1036"/>
      <c r="BH29" s="1036"/>
      <c r="BI29" s="1037"/>
      <c r="BJ29" s="240"/>
      <c r="BK29" s="240"/>
      <c r="BL29" s="240"/>
      <c r="BM29" s="240"/>
      <c r="BN29" s="240"/>
      <c r="BO29" s="253"/>
      <c r="BP29" s="253"/>
      <c r="BQ29" s="250">
        <v>23</v>
      </c>
      <c r="BR29" s="251" t="s">
        <v>569</v>
      </c>
      <c r="BS29" s="1009" t="s">
        <v>558</v>
      </c>
      <c r="BT29" s="1010"/>
      <c r="BU29" s="1010"/>
      <c r="BV29" s="1010"/>
      <c r="BW29" s="1010"/>
      <c r="BX29" s="1010"/>
      <c r="BY29" s="1010"/>
      <c r="BZ29" s="1010"/>
      <c r="CA29" s="1010"/>
      <c r="CB29" s="1010"/>
      <c r="CC29" s="1010"/>
      <c r="CD29" s="1010"/>
      <c r="CE29" s="1010"/>
      <c r="CF29" s="1010"/>
      <c r="CG29" s="1011"/>
      <c r="CH29" s="984">
        <v>0</v>
      </c>
      <c r="CI29" s="985"/>
      <c r="CJ29" s="985"/>
      <c r="CK29" s="985"/>
      <c r="CL29" s="986"/>
      <c r="CM29" s="984">
        <v>1513.4090000000001</v>
      </c>
      <c r="CN29" s="985"/>
      <c r="CO29" s="985"/>
      <c r="CP29" s="985"/>
      <c r="CQ29" s="986"/>
      <c r="CR29" s="984">
        <v>1505</v>
      </c>
      <c r="CS29" s="985"/>
      <c r="CT29" s="985"/>
      <c r="CU29" s="985"/>
      <c r="CV29" s="986"/>
      <c r="CW29" s="984" t="s">
        <v>570</v>
      </c>
      <c r="CX29" s="985"/>
      <c r="CY29" s="985"/>
      <c r="CZ29" s="985"/>
      <c r="DA29" s="986"/>
      <c r="DB29" s="984" t="s">
        <v>572</v>
      </c>
      <c r="DC29" s="985"/>
      <c r="DD29" s="985"/>
      <c r="DE29" s="985"/>
      <c r="DF29" s="986"/>
      <c r="DG29" s="984">
        <v>47.19</v>
      </c>
      <c r="DH29" s="985"/>
      <c r="DI29" s="985"/>
      <c r="DJ29" s="985"/>
      <c r="DK29" s="986"/>
      <c r="DL29" s="984" t="s">
        <v>570</v>
      </c>
      <c r="DM29" s="985"/>
      <c r="DN29" s="985"/>
      <c r="DO29" s="985"/>
      <c r="DP29" s="986"/>
      <c r="DQ29" s="984" t="s">
        <v>574</v>
      </c>
      <c r="DR29" s="985"/>
      <c r="DS29" s="985"/>
      <c r="DT29" s="985"/>
      <c r="DU29" s="986"/>
      <c r="DV29" s="987"/>
      <c r="DW29" s="988"/>
      <c r="DX29" s="988"/>
      <c r="DY29" s="988"/>
      <c r="DZ29" s="989"/>
      <c r="EA29" s="234"/>
    </row>
    <row r="30" spans="1:131" s="235" customFormat="1" ht="26.25" customHeight="1" x14ac:dyDescent="0.15">
      <c r="A30" s="254">
        <v>3</v>
      </c>
      <c r="B30" s="1038" t="s">
        <v>591</v>
      </c>
      <c r="C30" s="1039"/>
      <c r="D30" s="1039"/>
      <c r="E30" s="1039"/>
      <c r="F30" s="1039"/>
      <c r="G30" s="1039"/>
      <c r="H30" s="1039"/>
      <c r="I30" s="1039"/>
      <c r="J30" s="1039"/>
      <c r="K30" s="1039"/>
      <c r="L30" s="1039"/>
      <c r="M30" s="1039"/>
      <c r="N30" s="1039"/>
      <c r="O30" s="1039"/>
      <c r="P30" s="1040"/>
      <c r="Q30" s="1045">
        <v>146</v>
      </c>
      <c r="R30" s="1042"/>
      <c r="S30" s="1042"/>
      <c r="T30" s="1042"/>
      <c r="U30" s="1042"/>
      <c r="V30" s="1042">
        <v>123</v>
      </c>
      <c r="W30" s="1042"/>
      <c r="X30" s="1042"/>
      <c r="Y30" s="1042"/>
      <c r="Z30" s="1042"/>
      <c r="AA30" s="1042">
        <v>23</v>
      </c>
      <c r="AB30" s="1042"/>
      <c r="AC30" s="1042"/>
      <c r="AD30" s="1042"/>
      <c r="AE30" s="1046"/>
      <c r="AF30" s="1041">
        <v>1074</v>
      </c>
      <c r="AG30" s="1042"/>
      <c r="AH30" s="1042"/>
      <c r="AI30" s="1042"/>
      <c r="AJ30" s="1043"/>
      <c r="AK30" s="975">
        <v>43</v>
      </c>
      <c r="AL30" s="966"/>
      <c r="AM30" s="966"/>
      <c r="AN30" s="966"/>
      <c r="AO30" s="966"/>
      <c r="AP30" s="966">
        <v>2747</v>
      </c>
      <c r="AQ30" s="966"/>
      <c r="AR30" s="966"/>
      <c r="AS30" s="966"/>
      <c r="AT30" s="966"/>
      <c r="AU30" s="966">
        <v>2148</v>
      </c>
      <c r="AV30" s="966"/>
      <c r="AW30" s="966"/>
      <c r="AX30" s="966"/>
      <c r="AY30" s="966"/>
      <c r="AZ30" s="1044" t="s">
        <v>588</v>
      </c>
      <c r="BA30" s="1044"/>
      <c r="BB30" s="1044"/>
      <c r="BC30" s="1044"/>
      <c r="BD30" s="1044"/>
      <c r="BE30" s="1036" t="s">
        <v>590</v>
      </c>
      <c r="BF30" s="1036"/>
      <c r="BG30" s="1036"/>
      <c r="BH30" s="1036"/>
      <c r="BI30" s="1037"/>
      <c r="BJ30" s="240"/>
      <c r="BK30" s="240"/>
      <c r="BL30" s="240"/>
      <c r="BM30" s="240"/>
      <c r="BN30" s="240"/>
      <c r="BO30" s="253"/>
      <c r="BP30" s="253"/>
      <c r="BQ30" s="250">
        <v>24</v>
      </c>
      <c r="BR30" s="251"/>
      <c r="BS30" s="1009" t="s">
        <v>559</v>
      </c>
      <c r="BT30" s="1010"/>
      <c r="BU30" s="1010"/>
      <c r="BV30" s="1010"/>
      <c r="BW30" s="1010"/>
      <c r="BX30" s="1010"/>
      <c r="BY30" s="1010"/>
      <c r="BZ30" s="1010"/>
      <c r="CA30" s="1010"/>
      <c r="CB30" s="1010"/>
      <c r="CC30" s="1010"/>
      <c r="CD30" s="1010"/>
      <c r="CE30" s="1010"/>
      <c r="CF30" s="1010"/>
      <c r="CG30" s="1011"/>
      <c r="CH30" s="984">
        <v>-4.2889999999999997</v>
      </c>
      <c r="CI30" s="985"/>
      <c r="CJ30" s="985"/>
      <c r="CK30" s="985"/>
      <c r="CL30" s="986"/>
      <c r="CM30" s="984">
        <v>692.23900000000003</v>
      </c>
      <c r="CN30" s="985"/>
      <c r="CO30" s="985"/>
      <c r="CP30" s="985"/>
      <c r="CQ30" s="986"/>
      <c r="CR30" s="984">
        <v>15</v>
      </c>
      <c r="CS30" s="985"/>
      <c r="CT30" s="985"/>
      <c r="CU30" s="985"/>
      <c r="CV30" s="986"/>
      <c r="CW30" s="984">
        <v>1.518</v>
      </c>
      <c r="CX30" s="985"/>
      <c r="CY30" s="985"/>
      <c r="CZ30" s="985"/>
      <c r="DA30" s="986"/>
      <c r="DB30" s="984" t="s">
        <v>570</v>
      </c>
      <c r="DC30" s="985"/>
      <c r="DD30" s="985"/>
      <c r="DE30" s="985"/>
      <c r="DF30" s="986"/>
      <c r="DG30" s="984" t="s">
        <v>570</v>
      </c>
      <c r="DH30" s="985"/>
      <c r="DI30" s="985"/>
      <c r="DJ30" s="985"/>
      <c r="DK30" s="986"/>
      <c r="DL30" s="984" t="s">
        <v>570</v>
      </c>
      <c r="DM30" s="985"/>
      <c r="DN30" s="985"/>
      <c r="DO30" s="985"/>
      <c r="DP30" s="986"/>
      <c r="DQ30" s="984" t="s">
        <v>574</v>
      </c>
      <c r="DR30" s="985"/>
      <c r="DS30" s="985"/>
      <c r="DT30" s="985"/>
      <c r="DU30" s="986"/>
      <c r="DV30" s="987"/>
      <c r="DW30" s="988"/>
      <c r="DX30" s="988"/>
      <c r="DY30" s="988"/>
      <c r="DZ30" s="989"/>
      <c r="EA30" s="234"/>
    </row>
    <row r="31" spans="1:131" s="235" customFormat="1" ht="26.25" customHeight="1" x14ac:dyDescent="0.15">
      <c r="A31" s="254">
        <v>4</v>
      </c>
      <c r="B31" s="1038" t="s">
        <v>592</v>
      </c>
      <c r="C31" s="1039"/>
      <c r="D31" s="1039"/>
      <c r="E31" s="1039"/>
      <c r="F31" s="1039"/>
      <c r="G31" s="1039"/>
      <c r="H31" s="1039"/>
      <c r="I31" s="1039"/>
      <c r="J31" s="1039"/>
      <c r="K31" s="1039"/>
      <c r="L31" s="1039"/>
      <c r="M31" s="1039"/>
      <c r="N31" s="1039"/>
      <c r="O31" s="1039"/>
      <c r="P31" s="1040"/>
      <c r="Q31" s="1045">
        <v>128</v>
      </c>
      <c r="R31" s="1042"/>
      <c r="S31" s="1042"/>
      <c r="T31" s="1042"/>
      <c r="U31" s="1042"/>
      <c r="V31" s="1042">
        <v>94</v>
      </c>
      <c r="W31" s="1042"/>
      <c r="X31" s="1042"/>
      <c r="Y31" s="1042"/>
      <c r="Z31" s="1042"/>
      <c r="AA31" s="1042">
        <v>34</v>
      </c>
      <c r="AB31" s="1042"/>
      <c r="AC31" s="1042"/>
      <c r="AD31" s="1042"/>
      <c r="AE31" s="1046"/>
      <c r="AF31" s="1041">
        <v>1111</v>
      </c>
      <c r="AG31" s="1042"/>
      <c r="AH31" s="1042"/>
      <c r="AI31" s="1042"/>
      <c r="AJ31" s="1043"/>
      <c r="AK31" s="975">
        <v>0</v>
      </c>
      <c r="AL31" s="966"/>
      <c r="AM31" s="966"/>
      <c r="AN31" s="966"/>
      <c r="AO31" s="966"/>
      <c r="AP31" s="966">
        <v>0</v>
      </c>
      <c r="AQ31" s="966"/>
      <c r="AR31" s="966"/>
      <c r="AS31" s="966"/>
      <c r="AT31" s="966"/>
      <c r="AU31" s="966">
        <v>0</v>
      </c>
      <c r="AV31" s="966"/>
      <c r="AW31" s="966"/>
      <c r="AX31" s="966"/>
      <c r="AY31" s="966"/>
      <c r="AZ31" s="1044" t="s">
        <v>588</v>
      </c>
      <c r="BA31" s="1044"/>
      <c r="BB31" s="1044"/>
      <c r="BC31" s="1044"/>
      <c r="BD31" s="1044"/>
      <c r="BE31" s="1036" t="s">
        <v>590</v>
      </c>
      <c r="BF31" s="1036"/>
      <c r="BG31" s="1036"/>
      <c r="BH31" s="1036"/>
      <c r="BI31" s="1037"/>
      <c r="BJ31" s="240"/>
      <c r="BK31" s="240"/>
      <c r="BL31" s="240"/>
      <c r="BM31" s="240"/>
      <c r="BN31" s="240"/>
      <c r="BO31" s="253"/>
      <c r="BP31" s="253"/>
      <c r="BQ31" s="250">
        <v>25</v>
      </c>
      <c r="BR31" s="251"/>
      <c r="BS31" s="1009" t="s">
        <v>560</v>
      </c>
      <c r="BT31" s="1010"/>
      <c r="BU31" s="1010"/>
      <c r="BV31" s="1010"/>
      <c r="BW31" s="1010"/>
      <c r="BX31" s="1010"/>
      <c r="BY31" s="1010"/>
      <c r="BZ31" s="1010"/>
      <c r="CA31" s="1010"/>
      <c r="CB31" s="1010"/>
      <c r="CC31" s="1010"/>
      <c r="CD31" s="1010"/>
      <c r="CE31" s="1010"/>
      <c r="CF31" s="1010"/>
      <c r="CG31" s="1011"/>
      <c r="CH31" s="984">
        <v>-4.8000000000000001E-2</v>
      </c>
      <c r="CI31" s="985"/>
      <c r="CJ31" s="985"/>
      <c r="CK31" s="985"/>
      <c r="CL31" s="986"/>
      <c r="CM31" s="984">
        <v>33.533000000000001</v>
      </c>
      <c r="CN31" s="985"/>
      <c r="CO31" s="985"/>
      <c r="CP31" s="985"/>
      <c r="CQ31" s="986"/>
      <c r="CR31" s="984">
        <v>1.5</v>
      </c>
      <c r="CS31" s="985"/>
      <c r="CT31" s="985"/>
      <c r="CU31" s="985"/>
      <c r="CV31" s="986"/>
      <c r="CW31" s="984" t="s">
        <v>571</v>
      </c>
      <c r="CX31" s="985"/>
      <c r="CY31" s="985"/>
      <c r="CZ31" s="985"/>
      <c r="DA31" s="986"/>
      <c r="DB31" s="984" t="s">
        <v>570</v>
      </c>
      <c r="DC31" s="985"/>
      <c r="DD31" s="985"/>
      <c r="DE31" s="985"/>
      <c r="DF31" s="986"/>
      <c r="DG31" s="984" t="s">
        <v>573</v>
      </c>
      <c r="DH31" s="985"/>
      <c r="DI31" s="985"/>
      <c r="DJ31" s="985"/>
      <c r="DK31" s="986"/>
      <c r="DL31" s="984" t="s">
        <v>570</v>
      </c>
      <c r="DM31" s="985"/>
      <c r="DN31" s="985"/>
      <c r="DO31" s="985"/>
      <c r="DP31" s="986"/>
      <c r="DQ31" s="984" t="s">
        <v>574</v>
      </c>
      <c r="DR31" s="985"/>
      <c r="DS31" s="985"/>
      <c r="DT31" s="985"/>
      <c r="DU31" s="986"/>
      <c r="DV31" s="987"/>
      <c r="DW31" s="988"/>
      <c r="DX31" s="988"/>
      <c r="DY31" s="988"/>
      <c r="DZ31" s="989"/>
      <c r="EA31" s="234"/>
    </row>
    <row r="32" spans="1:131" s="235" customFormat="1" ht="26.25" customHeight="1" x14ac:dyDescent="0.15">
      <c r="A32" s="254">
        <v>5</v>
      </c>
      <c r="B32" s="1038" t="s">
        <v>593</v>
      </c>
      <c r="C32" s="1039"/>
      <c r="D32" s="1039"/>
      <c r="E32" s="1039"/>
      <c r="F32" s="1039"/>
      <c r="G32" s="1039"/>
      <c r="H32" s="1039"/>
      <c r="I32" s="1039"/>
      <c r="J32" s="1039"/>
      <c r="K32" s="1039"/>
      <c r="L32" s="1039"/>
      <c r="M32" s="1039"/>
      <c r="N32" s="1039"/>
      <c r="O32" s="1039"/>
      <c r="P32" s="1040"/>
      <c r="Q32" s="1045">
        <v>1666</v>
      </c>
      <c r="R32" s="1042"/>
      <c r="S32" s="1042"/>
      <c r="T32" s="1042"/>
      <c r="U32" s="1042"/>
      <c r="V32" s="1042">
        <v>1638</v>
      </c>
      <c r="W32" s="1042"/>
      <c r="X32" s="1042"/>
      <c r="Y32" s="1042"/>
      <c r="Z32" s="1042"/>
      <c r="AA32" s="1042">
        <v>28</v>
      </c>
      <c r="AB32" s="1042"/>
      <c r="AC32" s="1042"/>
      <c r="AD32" s="1042"/>
      <c r="AE32" s="1046"/>
      <c r="AF32" s="1041">
        <v>1641</v>
      </c>
      <c r="AG32" s="1042"/>
      <c r="AH32" s="1042"/>
      <c r="AI32" s="1042"/>
      <c r="AJ32" s="1043"/>
      <c r="AK32" s="975">
        <v>856</v>
      </c>
      <c r="AL32" s="966"/>
      <c r="AM32" s="966"/>
      <c r="AN32" s="966"/>
      <c r="AO32" s="966"/>
      <c r="AP32" s="966">
        <v>1944</v>
      </c>
      <c r="AQ32" s="966"/>
      <c r="AR32" s="966"/>
      <c r="AS32" s="966"/>
      <c r="AT32" s="966"/>
      <c r="AU32" s="966">
        <v>1559</v>
      </c>
      <c r="AV32" s="966"/>
      <c r="AW32" s="966"/>
      <c r="AX32" s="966"/>
      <c r="AY32" s="966"/>
      <c r="AZ32" s="1044" t="s">
        <v>588</v>
      </c>
      <c r="BA32" s="1044"/>
      <c r="BB32" s="1044"/>
      <c r="BC32" s="1044"/>
      <c r="BD32" s="1044"/>
      <c r="BE32" s="1036" t="s">
        <v>590</v>
      </c>
      <c r="BF32" s="1036"/>
      <c r="BG32" s="1036"/>
      <c r="BH32" s="1036"/>
      <c r="BI32" s="1037"/>
      <c r="BJ32" s="240"/>
      <c r="BK32" s="240"/>
      <c r="BL32" s="240"/>
      <c r="BM32" s="240"/>
      <c r="BN32" s="240"/>
      <c r="BO32" s="253"/>
      <c r="BP32" s="253"/>
      <c r="BQ32" s="250">
        <v>26</v>
      </c>
      <c r="BR32" s="251"/>
      <c r="BS32" s="1009" t="s">
        <v>561</v>
      </c>
      <c r="BT32" s="1010"/>
      <c r="BU32" s="1010"/>
      <c r="BV32" s="1010"/>
      <c r="BW32" s="1010"/>
      <c r="BX32" s="1010"/>
      <c r="BY32" s="1010"/>
      <c r="BZ32" s="1010"/>
      <c r="CA32" s="1010"/>
      <c r="CB32" s="1010"/>
      <c r="CC32" s="1010"/>
      <c r="CD32" s="1010"/>
      <c r="CE32" s="1010"/>
      <c r="CF32" s="1010"/>
      <c r="CG32" s="1011"/>
      <c r="CH32" s="984">
        <v>-7.8E-2</v>
      </c>
      <c r="CI32" s="985"/>
      <c r="CJ32" s="985"/>
      <c r="CK32" s="985"/>
      <c r="CL32" s="986"/>
      <c r="CM32" s="984">
        <v>12.163</v>
      </c>
      <c r="CN32" s="985"/>
      <c r="CO32" s="985"/>
      <c r="CP32" s="985"/>
      <c r="CQ32" s="986"/>
      <c r="CR32" s="984">
        <v>1</v>
      </c>
      <c r="CS32" s="985"/>
      <c r="CT32" s="985"/>
      <c r="CU32" s="985"/>
      <c r="CV32" s="986"/>
      <c r="CW32" s="984" t="s">
        <v>570</v>
      </c>
      <c r="CX32" s="985"/>
      <c r="CY32" s="985"/>
      <c r="CZ32" s="985"/>
      <c r="DA32" s="986"/>
      <c r="DB32" s="984" t="s">
        <v>570</v>
      </c>
      <c r="DC32" s="985"/>
      <c r="DD32" s="985"/>
      <c r="DE32" s="985"/>
      <c r="DF32" s="986"/>
      <c r="DG32" s="984" t="s">
        <v>570</v>
      </c>
      <c r="DH32" s="985"/>
      <c r="DI32" s="985"/>
      <c r="DJ32" s="985"/>
      <c r="DK32" s="986"/>
      <c r="DL32" s="984" t="s">
        <v>570</v>
      </c>
      <c r="DM32" s="985"/>
      <c r="DN32" s="985"/>
      <c r="DO32" s="985"/>
      <c r="DP32" s="986"/>
      <c r="DQ32" s="984" t="s">
        <v>574</v>
      </c>
      <c r="DR32" s="985"/>
      <c r="DS32" s="985"/>
      <c r="DT32" s="985"/>
      <c r="DU32" s="986"/>
      <c r="DV32" s="987"/>
      <c r="DW32" s="988"/>
      <c r="DX32" s="988"/>
      <c r="DY32" s="988"/>
      <c r="DZ32" s="989"/>
      <c r="EA32" s="234"/>
    </row>
    <row r="33" spans="1:131" s="235" customFormat="1" ht="26.25" customHeight="1" x14ac:dyDescent="0.15">
      <c r="A33" s="254">
        <v>6</v>
      </c>
      <c r="B33" s="1038" t="s">
        <v>594</v>
      </c>
      <c r="C33" s="1039"/>
      <c r="D33" s="1039"/>
      <c r="E33" s="1039"/>
      <c r="F33" s="1039"/>
      <c r="G33" s="1039"/>
      <c r="H33" s="1039"/>
      <c r="I33" s="1039"/>
      <c r="J33" s="1039"/>
      <c r="K33" s="1039"/>
      <c r="L33" s="1039"/>
      <c r="M33" s="1039"/>
      <c r="N33" s="1039"/>
      <c r="O33" s="1039"/>
      <c r="P33" s="1040"/>
      <c r="Q33" s="1045">
        <v>4542</v>
      </c>
      <c r="R33" s="1042"/>
      <c r="S33" s="1042"/>
      <c r="T33" s="1042"/>
      <c r="U33" s="1042"/>
      <c r="V33" s="1042">
        <v>4342</v>
      </c>
      <c r="W33" s="1042"/>
      <c r="X33" s="1042"/>
      <c r="Y33" s="1042"/>
      <c r="Z33" s="1042"/>
      <c r="AA33" s="1042">
        <v>200</v>
      </c>
      <c r="AB33" s="1042"/>
      <c r="AC33" s="1042"/>
      <c r="AD33" s="1042"/>
      <c r="AE33" s="1046"/>
      <c r="AF33" s="1041">
        <v>201</v>
      </c>
      <c r="AG33" s="1042"/>
      <c r="AH33" s="1042"/>
      <c r="AI33" s="1042"/>
      <c r="AJ33" s="1043"/>
      <c r="AK33" s="975">
        <v>923</v>
      </c>
      <c r="AL33" s="966"/>
      <c r="AM33" s="966"/>
      <c r="AN33" s="966"/>
      <c r="AO33" s="966"/>
      <c r="AP33" s="966">
        <v>13332</v>
      </c>
      <c r="AQ33" s="966"/>
      <c r="AR33" s="966"/>
      <c r="AS33" s="966"/>
      <c r="AT33" s="966"/>
      <c r="AU33" s="966">
        <v>7199</v>
      </c>
      <c r="AV33" s="966"/>
      <c r="AW33" s="966"/>
      <c r="AX33" s="966"/>
      <c r="AY33" s="966"/>
      <c r="AZ33" s="1044" t="s">
        <v>588</v>
      </c>
      <c r="BA33" s="1044"/>
      <c r="BB33" s="1044"/>
      <c r="BC33" s="1044"/>
      <c r="BD33" s="1044"/>
      <c r="BE33" s="1036" t="s">
        <v>596</v>
      </c>
      <c r="BF33" s="1036"/>
      <c r="BG33" s="1036"/>
      <c r="BH33" s="1036"/>
      <c r="BI33" s="1037"/>
      <c r="BJ33" s="240"/>
      <c r="BK33" s="240"/>
      <c r="BL33" s="240"/>
      <c r="BM33" s="240"/>
      <c r="BN33" s="240"/>
      <c r="BO33" s="253"/>
      <c r="BP33" s="253"/>
      <c r="BQ33" s="250">
        <v>27</v>
      </c>
      <c r="BR33" s="251" t="s">
        <v>568</v>
      </c>
      <c r="BS33" s="1009" t="s">
        <v>562</v>
      </c>
      <c r="BT33" s="1010"/>
      <c r="BU33" s="1010"/>
      <c r="BV33" s="1010"/>
      <c r="BW33" s="1010"/>
      <c r="BX33" s="1010"/>
      <c r="BY33" s="1010"/>
      <c r="BZ33" s="1010"/>
      <c r="CA33" s="1010"/>
      <c r="CB33" s="1010"/>
      <c r="CC33" s="1010"/>
      <c r="CD33" s="1010"/>
      <c r="CE33" s="1010"/>
      <c r="CF33" s="1010"/>
      <c r="CG33" s="1011"/>
      <c r="CH33" s="984">
        <v>205.04900000000001</v>
      </c>
      <c r="CI33" s="985"/>
      <c r="CJ33" s="985"/>
      <c r="CK33" s="985"/>
      <c r="CL33" s="986"/>
      <c r="CM33" s="984">
        <v>11317.995999999999</v>
      </c>
      <c r="CN33" s="985"/>
      <c r="CO33" s="985"/>
      <c r="CP33" s="985"/>
      <c r="CQ33" s="986"/>
      <c r="CR33" s="984">
        <v>12166.184999999999</v>
      </c>
      <c r="CS33" s="985"/>
      <c r="CT33" s="985"/>
      <c r="CU33" s="985"/>
      <c r="CV33" s="986"/>
      <c r="CW33" s="984">
        <v>1088.6320000000001</v>
      </c>
      <c r="CX33" s="985"/>
      <c r="CY33" s="985"/>
      <c r="CZ33" s="985"/>
      <c r="DA33" s="986"/>
      <c r="DB33" s="984" t="s">
        <v>570</v>
      </c>
      <c r="DC33" s="985"/>
      <c r="DD33" s="985"/>
      <c r="DE33" s="985"/>
      <c r="DF33" s="986"/>
      <c r="DG33" s="984" t="s">
        <v>573</v>
      </c>
      <c r="DH33" s="985"/>
      <c r="DI33" s="985"/>
      <c r="DJ33" s="985"/>
      <c r="DK33" s="986"/>
      <c r="DL33" s="984" t="s">
        <v>570</v>
      </c>
      <c r="DM33" s="985"/>
      <c r="DN33" s="985"/>
      <c r="DO33" s="985"/>
      <c r="DP33" s="986"/>
      <c r="DQ33" s="984" t="s">
        <v>574</v>
      </c>
      <c r="DR33" s="985"/>
      <c r="DS33" s="985"/>
      <c r="DT33" s="985"/>
      <c r="DU33" s="986"/>
      <c r="DV33" s="987"/>
      <c r="DW33" s="988"/>
      <c r="DX33" s="988"/>
      <c r="DY33" s="988"/>
      <c r="DZ33" s="989"/>
      <c r="EA33" s="234"/>
    </row>
    <row r="34" spans="1:131" s="235" customFormat="1" ht="26.25" customHeight="1" x14ac:dyDescent="0.15">
      <c r="A34" s="254">
        <v>7</v>
      </c>
      <c r="B34" s="1038" t="s">
        <v>597</v>
      </c>
      <c r="C34" s="1039"/>
      <c r="D34" s="1039"/>
      <c r="E34" s="1039"/>
      <c r="F34" s="1039"/>
      <c r="G34" s="1039"/>
      <c r="H34" s="1039"/>
      <c r="I34" s="1039"/>
      <c r="J34" s="1039"/>
      <c r="K34" s="1039"/>
      <c r="L34" s="1039"/>
      <c r="M34" s="1039"/>
      <c r="N34" s="1039"/>
      <c r="O34" s="1039"/>
      <c r="P34" s="1040"/>
      <c r="Q34" s="1045">
        <v>3240</v>
      </c>
      <c r="R34" s="1042"/>
      <c r="S34" s="1042"/>
      <c r="T34" s="1042"/>
      <c r="U34" s="1042"/>
      <c r="V34" s="1042">
        <v>2661</v>
      </c>
      <c r="W34" s="1042"/>
      <c r="X34" s="1042"/>
      <c r="Y34" s="1042"/>
      <c r="Z34" s="1042"/>
      <c r="AA34" s="1042">
        <v>579</v>
      </c>
      <c r="AB34" s="1042"/>
      <c r="AC34" s="1042"/>
      <c r="AD34" s="1042"/>
      <c r="AE34" s="1046"/>
      <c r="AF34" s="1041">
        <v>579</v>
      </c>
      <c r="AG34" s="1042"/>
      <c r="AH34" s="1042"/>
      <c r="AI34" s="1042"/>
      <c r="AJ34" s="1043"/>
      <c r="AK34" s="975">
        <v>353</v>
      </c>
      <c r="AL34" s="966"/>
      <c r="AM34" s="966"/>
      <c r="AN34" s="966"/>
      <c r="AO34" s="966"/>
      <c r="AP34" s="966">
        <v>7253</v>
      </c>
      <c r="AQ34" s="966"/>
      <c r="AR34" s="966"/>
      <c r="AS34" s="966"/>
      <c r="AT34" s="966"/>
      <c r="AU34" s="966">
        <v>4287</v>
      </c>
      <c r="AV34" s="966"/>
      <c r="AW34" s="966"/>
      <c r="AX34" s="966"/>
      <c r="AY34" s="966"/>
      <c r="AZ34" s="1044" t="s">
        <v>588</v>
      </c>
      <c r="BA34" s="1044"/>
      <c r="BB34" s="1044"/>
      <c r="BC34" s="1044"/>
      <c r="BD34" s="1044"/>
      <c r="BE34" s="1036" t="s">
        <v>595</v>
      </c>
      <c r="BF34" s="1036"/>
      <c r="BG34" s="1036"/>
      <c r="BH34" s="1036"/>
      <c r="BI34" s="1037"/>
      <c r="BJ34" s="240"/>
      <c r="BK34" s="240"/>
      <c r="BL34" s="240"/>
      <c r="BM34" s="240"/>
      <c r="BN34" s="240"/>
      <c r="BO34" s="253"/>
      <c r="BP34" s="253"/>
      <c r="BQ34" s="250">
        <v>28</v>
      </c>
      <c r="BR34" s="251"/>
      <c r="BS34" s="1009" t="s">
        <v>563</v>
      </c>
      <c r="BT34" s="1010"/>
      <c r="BU34" s="1010"/>
      <c r="BV34" s="1010"/>
      <c r="BW34" s="1010"/>
      <c r="BX34" s="1010"/>
      <c r="BY34" s="1010"/>
      <c r="BZ34" s="1010"/>
      <c r="CA34" s="1010"/>
      <c r="CB34" s="1010"/>
      <c r="CC34" s="1010"/>
      <c r="CD34" s="1010"/>
      <c r="CE34" s="1010"/>
      <c r="CF34" s="1010"/>
      <c r="CG34" s="1011"/>
      <c r="CH34" s="984">
        <v>4.976</v>
      </c>
      <c r="CI34" s="985"/>
      <c r="CJ34" s="985"/>
      <c r="CK34" s="985"/>
      <c r="CL34" s="986"/>
      <c r="CM34" s="984">
        <v>6518.9849999999997</v>
      </c>
      <c r="CN34" s="985"/>
      <c r="CO34" s="985"/>
      <c r="CP34" s="985"/>
      <c r="CQ34" s="986"/>
      <c r="CR34" s="984">
        <v>160</v>
      </c>
      <c r="CS34" s="985"/>
      <c r="CT34" s="985"/>
      <c r="CU34" s="985"/>
      <c r="CV34" s="986"/>
      <c r="CW34" s="984">
        <v>31.49</v>
      </c>
      <c r="CX34" s="985"/>
      <c r="CY34" s="985"/>
      <c r="CZ34" s="985"/>
      <c r="DA34" s="986"/>
      <c r="DB34" s="984" t="s">
        <v>572</v>
      </c>
      <c r="DC34" s="985"/>
      <c r="DD34" s="985"/>
      <c r="DE34" s="985"/>
      <c r="DF34" s="986"/>
      <c r="DG34" s="984" t="s">
        <v>570</v>
      </c>
      <c r="DH34" s="985"/>
      <c r="DI34" s="985"/>
      <c r="DJ34" s="985"/>
      <c r="DK34" s="986"/>
      <c r="DL34" s="984" t="s">
        <v>570</v>
      </c>
      <c r="DM34" s="985"/>
      <c r="DN34" s="985"/>
      <c r="DO34" s="985"/>
      <c r="DP34" s="986"/>
      <c r="DQ34" s="984" t="s">
        <v>574</v>
      </c>
      <c r="DR34" s="985"/>
      <c r="DS34" s="985"/>
      <c r="DT34" s="985"/>
      <c r="DU34" s="986"/>
      <c r="DV34" s="987"/>
      <c r="DW34" s="988"/>
      <c r="DX34" s="988"/>
      <c r="DY34" s="988"/>
      <c r="DZ34" s="989"/>
      <c r="EA34" s="234"/>
    </row>
    <row r="35" spans="1:131" s="235" customFormat="1" ht="26.25" customHeight="1" x14ac:dyDescent="0.15">
      <c r="A35" s="254">
        <v>8</v>
      </c>
      <c r="B35" s="1038" t="s">
        <v>598</v>
      </c>
      <c r="C35" s="1039"/>
      <c r="D35" s="1039"/>
      <c r="E35" s="1039"/>
      <c r="F35" s="1039"/>
      <c r="G35" s="1039"/>
      <c r="H35" s="1039"/>
      <c r="I35" s="1039"/>
      <c r="J35" s="1039"/>
      <c r="K35" s="1039"/>
      <c r="L35" s="1039"/>
      <c r="M35" s="1039"/>
      <c r="N35" s="1039"/>
      <c r="O35" s="1039"/>
      <c r="P35" s="1040"/>
      <c r="Q35" s="1045">
        <v>802</v>
      </c>
      <c r="R35" s="1042"/>
      <c r="S35" s="1042"/>
      <c r="T35" s="1042"/>
      <c r="U35" s="1042"/>
      <c r="V35" s="1042">
        <v>63</v>
      </c>
      <c r="W35" s="1042"/>
      <c r="X35" s="1042"/>
      <c r="Y35" s="1042"/>
      <c r="Z35" s="1042"/>
      <c r="AA35" s="1042">
        <v>739</v>
      </c>
      <c r="AB35" s="1042"/>
      <c r="AC35" s="1042"/>
      <c r="AD35" s="1042"/>
      <c r="AE35" s="1046"/>
      <c r="AF35" s="1041">
        <v>1987</v>
      </c>
      <c r="AG35" s="1042"/>
      <c r="AH35" s="1042"/>
      <c r="AI35" s="1042"/>
      <c r="AJ35" s="1043"/>
      <c r="AK35" s="975">
        <v>0</v>
      </c>
      <c r="AL35" s="966"/>
      <c r="AM35" s="966"/>
      <c r="AN35" s="966"/>
      <c r="AO35" s="966"/>
      <c r="AP35" s="966">
        <v>0</v>
      </c>
      <c r="AQ35" s="966"/>
      <c r="AR35" s="966"/>
      <c r="AS35" s="966"/>
      <c r="AT35" s="966"/>
      <c r="AU35" s="966">
        <v>0</v>
      </c>
      <c r="AV35" s="966"/>
      <c r="AW35" s="966"/>
      <c r="AX35" s="966"/>
      <c r="AY35" s="966"/>
      <c r="AZ35" s="1044" t="s">
        <v>588</v>
      </c>
      <c r="BA35" s="1044"/>
      <c r="BB35" s="1044"/>
      <c r="BC35" s="1044"/>
      <c r="BD35" s="1044"/>
      <c r="BE35" s="1036" t="s">
        <v>596</v>
      </c>
      <c r="BF35" s="1036"/>
      <c r="BG35" s="1036"/>
      <c r="BH35" s="1036"/>
      <c r="BI35" s="1037"/>
      <c r="BJ35" s="240"/>
      <c r="BK35" s="240"/>
      <c r="BL35" s="240"/>
      <c r="BM35" s="240"/>
      <c r="BN35" s="240"/>
      <c r="BO35" s="253"/>
      <c r="BP35" s="253"/>
      <c r="BQ35" s="250">
        <v>29</v>
      </c>
      <c r="BR35" s="251" t="s">
        <v>568</v>
      </c>
      <c r="BS35" s="1009" t="s">
        <v>564</v>
      </c>
      <c r="BT35" s="1010"/>
      <c r="BU35" s="1010"/>
      <c r="BV35" s="1010"/>
      <c r="BW35" s="1010"/>
      <c r="BX35" s="1010"/>
      <c r="BY35" s="1010"/>
      <c r="BZ35" s="1010"/>
      <c r="CA35" s="1010"/>
      <c r="CB35" s="1010"/>
      <c r="CC35" s="1010"/>
      <c r="CD35" s="1010"/>
      <c r="CE35" s="1010"/>
      <c r="CF35" s="1010"/>
      <c r="CG35" s="1011"/>
      <c r="CH35" s="984">
        <v>8.4359999999999999</v>
      </c>
      <c r="CI35" s="985"/>
      <c r="CJ35" s="985"/>
      <c r="CK35" s="985"/>
      <c r="CL35" s="986"/>
      <c r="CM35" s="984">
        <v>707.06100000000004</v>
      </c>
      <c r="CN35" s="985"/>
      <c r="CO35" s="985"/>
      <c r="CP35" s="985"/>
      <c r="CQ35" s="986"/>
      <c r="CR35" s="984">
        <v>255</v>
      </c>
      <c r="CS35" s="985"/>
      <c r="CT35" s="985"/>
      <c r="CU35" s="985"/>
      <c r="CV35" s="986"/>
      <c r="CW35" s="984">
        <v>536.601</v>
      </c>
      <c r="CX35" s="985"/>
      <c r="CY35" s="985"/>
      <c r="CZ35" s="985"/>
      <c r="DA35" s="986"/>
      <c r="DB35" s="984">
        <v>52.406999999999996</v>
      </c>
      <c r="DC35" s="985"/>
      <c r="DD35" s="985"/>
      <c r="DE35" s="985"/>
      <c r="DF35" s="986"/>
      <c r="DG35" s="984" t="s">
        <v>573</v>
      </c>
      <c r="DH35" s="985"/>
      <c r="DI35" s="985"/>
      <c r="DJ35" s="985"/>
      <c r="DK35" s="986"/>
      <c r="DL35" s="984">
        <v>660.36599999999999</v>
      </c>
      <c r="DM35" s="985"/>
      <c r="DN35" s="985"/>
      <c r="DO35" s="985"/>
      <c r="DP35" s="986"/>
      <c r="DQ35" s="984">
        <v>462.25599999999997</v>
      </c>
      <c r="DR35" s="985"/>
      <c r="DS35" s="985"/>
      <c r="DT35" s="985"/>
      <c r="DU35" s="986"/>
      <c r="DV35" s="987"/>
      <c r="DW35" s="988"/>
      <c r="DX35" s="988"/>
      <c r="DY35" s="988"/>
      <c r="DZ35" s="989"/>
      <c r="EA35" s="234"/>
    </row>
    <row r="36" spans="1:131" s="235" customFormat="1" ht="26.25" customHeight="1" x14ac:dyDescent="0.15">
      <c r="A36" s="254">
        <v>9</v>
      </c>
      <c r="B36" s="1038" t="s">
        <v>599</v>
      </c>
      <c r="C36" s="1039"/>
      <c r="D36" s="1039"/>
      <c r="E36" s="1039"/>
      <c r="F36" s="1039"/>
      <c r="G36" s="1039"/>
      <c r="H36" s="1039"/>
      <c r="I36" s="1039"/>
      <c r="J36" s="1039"/>
      <c r="K36" s="1039"/>
      <c r="L36" s="1039"/>
      <c r="M36" s="1039"/>
      <c r="N36" s="1039"/>
      <c r="O36" s="1039"/>
      <c r="P36" s="1040"/>
      <c r="Q36" s="1045">
        <v>820</v>
      </c>
      <c r="R36" s="1042"/>
      <c r="S36" s="1042"/>
      <c r="T36" s="1042"/>
      <c r="U36" s="1042"/>
      <c r="V36" s="1042">
        <v>770</v>
      </c>
      <c r="W36" s="1042"/>
      <c r="X36" s="1042"/>
      <c r="Y36" s="1042"/>
      <c r="Z36" s="1042"/>
      <c r="AA36" s="1042">
        <v>50</v>
      </c>
      <c r="AB36" s="1042"/>
      <c r="AC36" s="1042"/>
      <c r="AD36" s="1042"/>
      <c r="AE36" s="1046"/>
      <c r="AF36" s="1041" t="s">
        <v>600</v>
      </c>
      <c r="AG36" s="1042"/>
      <c r="AH36" s="1042"/>
      <c r="AI36" s="1042"/>
      <c r="AJ36" s="1043"/>
      <c r="AK36" s="975">
        <v>0</v>
      </c>
      <c r="AL36" s="966"/>
      <c r="AM36" s="966"/>
      <c r="AN36" s="966"/>
      <c r="AO36" s="966"/>
      <c r="AP36" s="966">
        <v>2446</v>
      </c>
      <c r="AQ36" s="966"/>
      <c r="AR36" s="966"/>
      <c r="AS36" s="966"/>
      <c r="AT36" s="966"/>
      <c r="AU36" s="966">
        <v>0</v>
      </c>
      <c r="AV36" s="966"/>
      <c r="AW36" s="966"/>
      <c r="AX36" s="966"/>
      <c r="AY36" s="966"/>
      <c r="AZ36" s="1044" t="s">
        <v>587</v>
      </c>
      <c r="BA36" s="1044"/>
      <c r="BB36" s="1044"/>
      <c r="BC36" s="1044"/>
      <c r="BD36" s="1044"/>
      <c r="BE36" s="1036" t="s">
        <v>596</v>
      </c>
      <c r="BF36" s="1036"/>
      <c r="BG36" s="1036"/>
      <c r="BH36" s="1036"/>
      <c r="BI36" s="1037"/>
      <c r="BJ36" s="240"/>
      <c r="BK36" s="240"/>
      <c r="BL36" s="240"/>
      <c r="BM36" s="240"/>
      <c r="BN36" s="240"/>
      <c r="BO36" s="253"/>
      <c r="BP36" s="253"/>
      <c r="BQ36" s="250">
        <v>30</v>
      </c>
      <c r="BR36" s="251"/>
      <c r="BS36" s="1009" t="s">
        <v>565</v>
      </c>
      <c r="BT36" s="1010"/>
      <c r="BU36" s="1010"/>
      <c r="BV36" s="1010"/>
      <c r="BW36" s="1010"/>
      <c r="BX36" s="1010"/>
      <c r="BY36" s="1010"/>
      <c r="BZ36" s="1010"/>
      <c r="CA36" s="1010"/>
      <c r="CB36" s="1010"/>
      <c r="CC36" s="1010"/>
      <c r="CD36" s="1010"/>
      <c r="CE36" s="1010"/>
      <c r="CF36" s="1010"/>
      <c r="CG36" s="1011"/>
      <c r="CH36" s="984">
        <v>-418.84699999999998</v>
      </c>
      <c r="CI36" s="985"/>
      <c r="CJ36" s="985"/>
      <c r="CK36" s="985"/>
      <c r="CL36" s="986"/>
      <c r="CM36" s="984">
        <v>6117.4129999999996</v>
      </c>
      <c r="CN36" s="985"/>
      <c r="CO36" s="985"/>
      <c r="CP36" s="985"/>
      <c r="CQ36" s="986"/>
      <c r="CR36" s="984">
        <v>2</v>
      </c>
      <c r="CS36" s="985"/>
      <c r="CT36" s="985"/>
      <c r="CU36" s="985"/>
      <c r="CV36" s="986"/>
      <c r="CW36" s="984" t="s">
        <v>570</v>
      </c>
      <c r="CX36" s="985"/>
      <c r="CY36" s="985"/>
      <c r="CZ36" s="985"/>
      <c r="DA36" s="986"/>
      <c r="DB36" s="984">
        <v>1729.0550000000001</v>
      </c>
      <c r="DC36" s="985"/>
      <c r="DD36" s="985"/>
      <c r="DE36" s="985"/>
      <c r="DF36" s="986"/>
      <c r="DG36" s="984" t="s">
        <v>570</v>
      </c>
      <c r="DH36" s="985"/>
      <c r="DI36" s="985"/>
      <c r="DJ36" s="985"/>
      <c r="DK36" s="986"/>
      <c r="DL36" s="984" t="s">
        <v>572</v>
      </c>
      <c r="DM36" s="985"/>
      <c r="DN36" s="985"/>
      <c r="DO36" s="985"/>
      <c r="DP36" s="986"/>
      <c r="DQ36" s="984" t="s">
        <v>574</v>
      </c>
      <c r="DR36" s="985"/>
      <c r="DS36" s="985"/>
      <c r="DT36" s="985"/>
      <c r="DU36" s="986"/>
      <c r="DV36" s="987"/>
      <c r="DW36" s="988"/>
      <c r="DX36" s="988"/>
      <c r="DY36" s="988"/>
      <c r="DZ36" s="989"/>
      <c r="EA36" s="234"/>
    </row>
    <row r="37" spans="1:131" s="235" customFormat="1" ht="26.25" customHeight="1" x14ac:dyDescent="0.15">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t="s">
        <v>566</v>
      </c>
      <c r="BT37" s="1010"/>
      <c r="BU37" s="1010"/>
      <c r="BV37" s="1010"/>
      <c r="BW37" s="1010"/>
      <c r="BX37" s="1010"/>
      <c r="BY37" s="1010"/>
      <c r="BZ37" s="1010"/>
      <c r="CA37" s="1010"/>
      <c r="CB37" s="1010"/>
      <c r="CC37" s="1010"/>
      <c r="CD37" s="1010"/>
      <c r="CE37" s="1010"/>
      <c r="CF37" s="1010"/>
      <c r="CG37" s="1011"/>
      <c r="CH37" s="984">
        <v>0.17499999999999999</v>
      </c>
      <c r="CI37" s="985"/>
      <c r="CJ37" s="985"/>
      <c r="CK37" s="985"/>
      <c r="CL37" s="986"/>
      <c r="CM37" s="984">
        <v>590.697</v>
      </c>
      <c r="CN37" s="985"/>
      <c r="CO37" s="985"/>
      <c r="CP37" s="985"/>
      <c r="CQ37" s="986"/>
      <c r="CR37" s="984">
        <v>436.80799999999999</v>
      </c>
      <c r="CS37" s="985"/>
      <c r="CT37" s="985"/>
      <c r="CU37" s="985"/>
      <c r="CV37" s="986"/>
      <c r="CW37" s="984">
        <v>13.41</v>
      </c>
      <c r="CX37" s="985"/>
      <c r="CY37" s="985"/>
      <c r="CZ37" s="985"/>
      <c r="DA37" s="986"/>
      <c r="DB37" s="984" t="s">
        <v>570</v>
      </c>
      <c r="DC37" s="985"/>
      <c r="DD37" s="985"/>
      <c r="DE37" s="985"/>
      <c r="DF37" s="986"/>
      <c r="DG37" s="984" t="s">
        <v>573</v>
      </c>
      <c r="DH37" s="985"/>
      <c r="DI37" s="985"/>
      <c r="DJ37" s="985"/>
      <c r="DK37" s="986"/>
      <c r="DL37" s="984" t="s">
        <v>572</v>
      </c>
      <c r="DM37" s="985"/>
      <c r="DN37" s="985"/>
      <c r="DO37" s="985"/>
      <c r="DP37" s="986"/>
      <c r="DQ37" s="984" t="s">
        <v>574</v>
      </c>
      <c r="DR37" s="985"/>
      <c r="DS37" s="985"/>
      <c r="DT37" s="985"/>
      <c r="DU37" s="986"/>
      <c r="DV37" s="987"/>
      <c r="DW37" s="988"/>
      <c r="DX37" s="988"/>
      <c r="DY37" s="988"/>
      <c r="DZ37" s="989"/>
      <c r="EA37" s="234"/>
    </row>
    <row r="38" spans="1:131" s="235" customFormat="1" ht="26.25" customHeight="1" x14ac:dyDescent="0.15">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t="s">
        <v>567</v>
      </c>
      <c r="BT38" s="1010"/>
      <c r="BU38" s="1010"/>
      <c r="BV38" s="1010"/>
      <c r="BW38" s="1010"/>
      <c r="BX38" s="1010"/>
      <c r="BY38" s="1010"/>
      <c r="BZ38" s="1010"/>
      <c r="CA38" s="1010"/>
      <c r="CB38" s="1010"/>
      <c r="CC38" s="1010"/>
      <c r="CD38" s="1010"/>
      <c r="CE38" s="1010"/>
      <c r="CF38" s="1010"/>
      <c r="CG38" s="1011"/>
      <c r="CH38" s="984">
        <v>-84.745999999999995</v>
      </c>
      <c r="CI38" s="985"/>
      <c r="CJ38" s="985"/>
      <c r="CK38" s="985"/>
      <c r="CL38" s="986"/>
      <c r="CM38" s="984">
        <v>-72.852000000000004</v>
      </c>
      <c r="CN38" s="985"/>
      <c r="CO38" s="985"/>
      <c r="CP38" s="985"/>
      <c r="CQ38" s="986"/>
      <c r="CR38" s="984">
        <v>2</v>
      </c>
      <c r="CS38" s="985"/>
      <c r="CT38" s="985"/>
      <c r="CU38" s="985"/>
      <c r="CV38" s="986"/>
      <c r="CW38" s="984">
        <v>30</v>
      </c>
      <c r="CX38" s="985"/>
      <c r="CY38" s="985"/>
      <c r="CZ38" s="985"/>
      <c r="DA38" s="986"/>
      <c r="DB38" s="984" t="s">
        <v>570</v>
      </c>
      <c r="DC38" s="985"/>
      <c r="DD38" s="985"/>
      <c r="DE38" s="985"/>
      <c r="DF38" s="986"/>
      <c r="DG38" s="984" t="s">
        <v>570</v>
      </c>
      <c r="DH38" s="985"/>
      <c r="DI38" s="985"/>
      <c r="DJ38" s="985"/>
      <c r="DK38" s="986"/>
      <c r="DL38" s="984" t="s">
        <v>572</v>
      </c>
      <c r="DM38" s="985"/>
      <c r="DN38" s="985"/>
      <c r="DO38" s="985"/>
      <c r="DP38" s="986"/>
      <c r="DQ38" s="984" t="s">
        <v>574</v>
      </c>
      <c r="DR38" s="985"/>
      <c r="DS38" s="985"/>
      <c r="DT38" s="985"/>
      <c r="DU38" s="986"/>
      <c r="DV38" s="987"/>
      <c r="DW38" s="988"/>
      <c r="DX38" s="988"/>
      <c r="DY38" s="988"/>
      <c r="DZ38" s="989"/>
      <c r="EA38" s="234"/>
    </row>
    <row r="39" spans="1:131" s="235" customFormat="1" ht="26.25" customHeight="1" x14ac:dyDescent="0.15">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15">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15">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15">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15">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15">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15">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15">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15">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15">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15">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15">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15">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15">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15">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15">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15">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15">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15">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15">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15">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15">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15">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376</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
      <c r="A63" s="252" t="s">
        <v>362</v>
      </c>
      <c r="B63" s="939" t="s">
        <v>377</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14506</v>
      </c>
      <c r="AG63" s="954"/>
      <c r="AH63" s="954"/>
      <c r="AI63" s="954"/>
      <c r="AJ63" s="1024"/>
      <c r="AK63" s="1025"/>
      <c r="AL63" s="958"/>
      <c r="AM63" s="958"/>
      <c r="AN63" s="958"/>
      <c r="AO63" s="958"/>
      <c r="AP63" s="954">
        <v>30464</v>
      </c>
      <c r="AQ63" s="954"/>
      <c r="AR63" s="954"/>
      <c r="AS63" s="954"/>
      <c r="AT63" s="954"/>
      <c r="AU63" s="954">
        <v>15193</v>
      </c>
      <c r="AV63" s="954"/>
      <c r="AW63" s="954"/>
      <c r="AX63" s="954"/>
      <c r="AY63" s="954"/>
      <c r="AZ63" s="1019"/>
      <c r="BA63" s="1019"/>
      <c r="BB63" s="1019"/>
      <c r="BC63" s="1019"/>
      <c r="BD63" s="1019"/>
      <c r="BE63" s="955"/>
      <c r="BF63" s="955"/>
      <c r="BG63" s="955"/>
      <c r="BH63" s="955"/>
      <c r="BI63" s="956"/>
      <c r="BJ63" s="1020" t="s">
        <v>378</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
      <c r="A65" s="240" t="s">
        <v>379</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15">
      <c r="A66" s="990" t="s">
        <v>380</v>
      </c>
      <c r="B66" s="991"/>
      <c r="C66" s="991"/>
      <c r="D66" s="991"/>
      <c r="E66" s="991"/>
      <c r="F66" s="991"/>
      <c r="G66" s="991"/>
      <c r="H66" s="991"/>
      <c r="I66" s="991"/>
      <c r="J66" s="991"/>
      <c r="K66" s="991"/>
      <c r="L66" s="991"/>
      <c r="M66" s="991"/>
      <c r="N66" s="991"/>
      <c r="O66" s="991"/>
      <c r="P66" s="992"/>
      <c r="Q66" s="996" t="s">
        <v>366</v>
      </c>
      <c r="R66" s="997"/>
      <c r="S66" s="997"/>
      <c r="T66" s="997"/>
      <c r="U66" s="998"/>
      <c r="V66" s="996" t="s">
        <v>381</v>
      </c>
      <c r="W66" s="997"/>
      <c r="X66" s="997"/>
      <c r="Y66" s="997"/>
      <c r="Z66" s="998"/>
      <c r="AA66" s="996" t="s">
        <v>382</v>
      </c>
      <c r="AB66" s="997"/>
      <c r="AC66" s="997"/>
      <c r="AD66" s="997"/>
      <c r="AE66" s="998"/>
      <c r="AF66" s="1002" t="s">
        <v>369</v>
      </c>
      <c r="AG66" s="1003"/>
      <c r="AH66" s="1003"/>
      <c r="AI66" s="1003"/>
      <c r="AJ66" s="1004"/>
      <c r="AK66" s="996" t="s">
        <v>370</v>
      </c>
      <c r="AL66" s="991"/>
      <c r="AM66" s="991"/>
      <c r="AN66" s="991"/>
      <c r="AO66" s="992"/>
      <c r="AP66" s="996" t="s">
        <v>371</v>
      </c>
      <c r="AQ66" s="997"/>
      <c r="AR66" s="997"/>
      <c r="AS66" s="997"/>
      <c r="AT66" s="998"/>
      <c r="AU66" s="996" t="s">
        <v>383</v>
      </c>
      <c r="AV66" s="997"/>
      <c r="AW66" s="997"/>
      <c r="AX66" s="997"/>
      <c r="AY66" s="998"/>
      <c r="AZ66" s="996" t="s">
        <v>346</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15">
      <c r="A68" s="246">
        <v>1</v>
      </c>
      <c r="B68" s="980" t="s">
        <v>601</v>
      </c>
      <c r="C68" s="981"/>
      <c r="D68" s="981"/>
      <c r="E68" s="981"/>
      <c r="F68" s="981"/>
      <c r="G68" s="981"/>
      <c r="H68" s="981"/>
      <c r="I68" s="981"/>
      <c r="J68" s="981"/>
      <c r="K68" s="981"/>
      <c r="L68" s="981"/>
      <c r="M68" s="981"/>
      <c r="N68" s="981"/>
      <c r="O68" s="981"/>
      <c r="P68" s="982"/>
      <c r="Q68" s="983">
        <v>1132</v>
      </c>
      <c r="R68" s="977"/>
      <c r="S68" s="977"/>
      <c r="T68" s="977"/>
      <c r="U68" s="977"/>
      <c r="V68" s="977">
        <v>1005</v>
      </c>
      <c r="W68" s="977"/>
      <c r="X68" s="977"/>
      <c r="Y68" s="977"/>
      <c r="Z68" s="977"/>
      <c r="AA68" s="977">
        <v>127</v>
      </c>
      <c r="AB68" s="977"/>
      <c r="AC68" s="977"/>
      <c r="AD68" s="977"/>
      <c r="AE68" s="977"/>
      <c r="AF68" s="977">
        <v>1770</v>
      </c>
      <c r="AG68" s="977"/>
      <c r="AH68" s="977"/>
      <c r="AI68" s="977"/>
      <c r="AJ68" s="977"/>
      <c r="AK68" s="977" t="s">
        <v>603</v>
      </c>
      <c r="AL68" s="977"/>
      <c r="AM68" s="977"/>
      <c r="AN68" s="977"/>
      <c r="AO68" s="977"/>
      <c r="AP68" s="977" t="s">
        <v>603</v>
      </c>
      <c r="AQ68" s="977"/>
      <c r="AR68" s="977"/>
      <c r="AS68" s="977"/>
      <c r="AT68" s="977"/>
      <c r="AU68" s="977" t="s">
        <v>602</v>
      </c>
      <c r="AV68" s="977"/>
      <c r="AW68" s="977"/>
      <c r="AX68" s="977"/>
      <c r="AY68" s="977"/>
      <c r="AZ68" s="978" t="s">
        <v>604</v>
      </c>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15">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15">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15">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15">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15">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15">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15">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15">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15">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15">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15">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15">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15">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15">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15">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15">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15">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15">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15">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
      <c r="A88" s="252" t="s">
        <v>362</v>
      </c>
      <c r="B88" s="939" t="s">
        <v>384</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362</v>
      </c>
      <c r="BR102" s="939" t="s">
        <v>385</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f>SUM(CR7:CV88)</f>
        <v>26050.530000000002</v>
      </c>
      <c r="CS102" s="946"/>
      <c r="CT102" s="946"/>
      <c r="CU102" s="946"/>
      <c r="CV102" s="947"/>
      <c r="CW102" s="945">
        <f t="shared" ref="CW102" si="0">SUM(CW7:DA88)</f>
        <v>2455.7449999999999</v>
      </c>
      <c r="CX102" s="946"/>
      <c r="CY102" s="946"/>
      <c r="CZ102" s="946"/>
      <c r="DA102" s="947"/>
      <c r="DB102" s="945">
        <f t="shared" ref="DB102" si="1">SUM(DB7:DF88)</f>
        <v>68678.240999999995</v>
      </c>
      <c r="DC102" s="946"/>
      <c r="DD102" s="946"/>
      <c r="DE102" s="946"/>
      <c r="DF102" s="947"/>
      <c r="DG102" s="945">
        <f t="shared" ref="DG102" si="2">SUM(DG7:DK88)</f>
        <v>47.19</v>
      </c>
      <c r="DH102" s="946"/>
      <c r="DI102" s="946"/>
      <c r="DJ102" s="946"/>
      <c r="DK102" s="947"/>
      <c r="DL102" s="945">
        <f t="shared" ref="DL102" si="3">SUM(DL7:DP88)</f>
        <v>6681.0339999999997</v>
      </c>
      <c r="DM102" s="946"/>
      <c r="DN102" s="946"/>
      <c r="DO102" s="946"/>
      <c r="DP102" s="947"/>
      <c r="DQ102" s="945">
        <f t="shared" ref="DQ102" si="4">SUM(DQ7:DU88)</f>
        <v>5880.857</v>
      </c>
      <c r="DR102" s="946"/>
      <c r="DS102" s="946"/>
      <c r="DT102" s="946"/>
      <c r="DU102" s="947"/>
      <c r="DV102" s="928"/>
      <c r="DW102" s="929"/>
      <c r="DX102" s="929"/>
      <c r="DY102" s="929"/>
      <c r="DZ102" s="930"/>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386</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387</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388</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389</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33" t="s">
        <v>390</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391</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15">
      <c r="A109" s="888" t="s">
        <v>392</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393</v>
      </c>
      <c r="AB109" s="889"/>
      <c r="AC109" s="889"/>
      <c r="AD109" s="889"/>
      <c r="AE109" s="890"/>
      <c r="AF109" s="891" t="s">
        <v>296</v>
      </c>
      <c r="AG109" s="889"/>
      <c r="AH109" s="889"/>
      <c r="AI109" s="889"/>
      <c r="AJ109" s="890"/>
      <c r="AK109" s="891" t="s">
        <v>295</v>
      </c>
      <c r="AL109" s="889"/>
      <c r="AM109" s="889"/>
      <c r="AN109" s="889"/>
      <c r="AO109" s="890"/>
      <c r="AP109" s="891" t="s">
        <v>394</v>
      </c>
      <c r="AQ109" s="889"/>
      <c r="AR109" s="889"/>
      <c r="AS109" s="889"/>
      <c r="AT109" s="920"/>
      <c r="AU109" s="888" t="s">
        <v>392</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393</v>
      </c>
      <c r="BR109" s="889"/>
      <c r="BS109" s="889"/>
      <c r="BT109" s="889"/>
      <c r="BU109" s="890"/>
      <c r="BV109" s="891" t="s">
        <v>296</v>
      </c>
      <c r="BW109" s="889"/>
      <c r="BX109" s="889"/>
      <c r="BY109" s="889"/>
      <c r="BZ109" s="890"/>
      <c r="CA109" s="891" t="s">
        <v>295</v>
      </c>
      <c r="CB109" s="889"/>
      <c r="CC109" s="889"/>
      <c r="CD109" s="889"/>
      <c r="CE109" s="890"/>
      <c r="CF109" s="927" t="s">
        <v>394</v>
      </c>
      <c r="CG109" s="927"/>
      <c r="CH109" s="927"/>
      <c r="CI109" s="927"/>
      <c r="CJ109" s="927"/>
      <c r="CK109" s="891" t="s">
        <v>395</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393</v>
      </c>
      <c r="DH109" s="889"/>
      <c r="DI109" s="889"/>
      <c r="DJ109" s="889"/>
      <c r="DK109" s="890"/>
      <c r="DL109" s="891" t="s">
        <v>296</v>
      </c>
      <c r="DM109" s="889"/>
      <c r="DN109" s="889"/>
      <c r="DO109" s="889"/>
      <c r="DP109" s="890"/>
      <c r="DQ109" s="891" t="s">
        <v>295</v>
      </c>
      <c r="DR109" s="889"/>
      <c r="DS109" s="889"/>
      <c r="DT109" s="889"/>
      <c r="DU109" s="890"/>
      <c r="DV109" s="891" t="s">
        <v>394</v>
      </c>
      <c r="DW109" s="889"/>
      <c r="DX109" s="889"/>
      <c r="DY109" s="889"/>
      <c r="DZ109" s="920"/>
    </row>
    <row r="110" spans="1:131" s="234" customFormat="1" ht="26.25" customHeight="1" x14ac:dyDescent="0.15">
      <c r="A110" s="789" t="s">
        <v>396</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96915723</v>
      </c>
      <c r="AB110" s="882"/>
      <c r="AC110" s="882"/>
      <c r="AD110" s="882"/>
      <c r="AE110" s="883"/>
      <c r="AF110" s="884">
        <v>91360149</v>
      </c>
      <c r="AG110" s="882"/>
      <c r="AH110" s="882"/>
      <c r="AI110" s="882"/>
      <c r="AJ110" s="883"/>
      <c r="AK110" s="884">
        <v>86353560</v>
      </c>
      <c r="AL110" s="882"/>
      <c r="AM110" s="882"/>
      <c r="AN110" s="882"/>
      <c r="AO110" s="883"/>
      <c r="AP110" s="885">
        <v>25.1</v>
      </c>
      <c r="AQ110" s="886"/>
      <c r="AR110" s="886"/>
      <c r="AS110" s="886"/>
      <c r="AT110" s="887"/>
      <c r="AU110" s="921" t="s">
        <v>70</v>
      </c>
      <c r="AV110" s="922"/>
      <c r="AW110" s="922"/>
      <c r="AX110" s="922"/>
      <c r="AY110" s="922"/>
      <c r="AZ110" s="844" t="s">
        <v>397</v>
      </c>
      <c r="BA110" s="790"/>
      <c r="BB110" s="790"/>
      <c r="BC110" s="790"/>
      <c r="BD110" s="790"/>
      <c r="BE110" s="790"/>
      <c r="BF110" s="790"/>
      <c r="BG110" s="790"/>
      <c r="BH110" s="790"/>
      <c r="BI110" s="790"/>
      <c r="BJ110" s="790"/>
      <c r="BK110" s="790"/>
      <c r="BL110" s="790"/>
      <c r="BM110" s="790"/>
      <c r="BN110" s="790"/>
      <c r="BO110" s="790"/>
      <c r="BP110" s="791"/>
      <c r="BQ110" s="845">
        <v>1593518104</v>
      </c>
      <c r="BR110" s="827"/>
      <c r="BS110" s="827"/>
      <c r="BT110" s="827"/>
      <c r="BU110" s="827"/>
      <c r="BV110" s="827">
        <v>1623229128</v>
      </c>
      <c r="BW110" s="827"/>
      <c r="BX110" s="827"/>
      <c r="BY110" s="827"/>
      <c r="BZ110" s="827"/>
      <c r="CA110" s="827">
        <v>1659834958</v>
      </c>
      <c r="CB110" s="827"/>
      <c r="CC110" s="827"/>
      <c r="CD110" s="827"/>
      <c r="CE110" s="827"/>
      <c r="CF110" s="854">
        <v>481.8</v>
      </c>
      <c r="CG110" s="855"/>
      <c r="CH110" s="855"/>
      <c r="CI110" s="855"/>
      <c r="CJ110" s="855"/>
      <c r="CK110" s="917" t="s">
        <v>398</v>
      </c>
      <c r="CL110" s="801"/>
      <c r="CM110" s="878" t="s">
        <v>399</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378</v>
      </c>
      <c r="DH110" s="827"/>
      <c r="DI110" s="827"/>
      <c r="DJ110" s="827"/>
      <c r="DK110" s="827"/>
      <c r="DL110" s="827" t="s">
        <v>118</v>
      </c>
      <c r="DM110" s="827"/>
      <c r="DN110" s="827"/>
      <c r="DO110" s="827"/>
      <c r="DP110" s="827"/>
      <c r="DQ110" s="827" t="s">
        <v>400</v>
      </c>
      <c r="DR110" s="827"/>
      <c r="DS110" s="827"/>
      <c r="DT110" s="827"/>
      <c r="DU110" s="827"/>
      <c r="DV110" s="828" t="s">
        <v>400</v>
      </c>
      <c r="DW110" s="828"/>
      <c r="DX110" s="828"/>
      <c r="DY110" s="828"/>
      <c r="DZ110" s="829"/>
    </row>
    <row r="111" spans="1:131" s="234" customFormat="1" ht="26.25" customHeight="1" x14ac:dyDescent="0.15">
      <c r="A111" s="756" t="s">
        <v>401</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378</v>
      </c>
      <c r="AB111" s="911"/>
      <c r="AC111" s="911"/>
      <c r="AD111" s="911"/>
      <c r="AE111" s="912"/>
      <c r="AF111" s="913" t="s">
        <v>118</v>
      </c>
      <c r="AG111" s="911"/>
      <c r="AH111" s="911"/>
      <c r="AI111" s="911"/>
      <c r="AJ111" s="912"/>
      <c r="AK111" s="913" t="s">
        <v>400</v>
      </c>
      <c r="AL111" s="911"/>
      <c r="AM111" s="911"/>
      <c r="AN111" s="911"/>
      <c r="AO111" s="912"/>
      <c r="AP111" s="914" t="s">
        <v>378</v>
      </c>
      <c r="AQ111" s="915"/>
      <c r="AR111" s="915"/>
      <c r="AS111" s="915"/>
      <c r="AT111" s="916"/>
      <c r="AU111" s="923"/>
      <c r="AV111" s="924"/>
      <c r="AW111" s="924"/>
      <c r="AX111" s="924"/>
      <c r="AY111" s="924"/>
      <c r="AZ111" s="797" t="s">
        <v>402</v>
      </c>
      <c r="BA111" s="732"/>
      <c r="BB111" s="732"/>
      <c r="BC111" s="732"/>
      <c r="BD111" s="732"/>
      <c r="BE111" s="732"/>
      <c r="BF111" s="732"/>
      <c r="BG111" s="732"/>
      <c r="BH111" s="732"/>
      <c r="BI111" s="732"/>
      <c r="BJ111" s="732"/>
      <c r="BK111" s="732"/>
      <c r="BL111" s="732"/>
      <c r="BM111" s="732"/>
      <c r="BN111" s="732"/>
      <c r="BO111" s="732"/>
      <c r="BP111" s="733"/>
      <c r="BQ111" s="798">
        <v>4419208</v>
      </c>
      <c r="BR111" s="799"/>
      <c r="BS111" s="799"/>
      <c r="BT111" s="799"/>
      <c r="BU111" s="799"/>
      <c r="BV111" s="799">
        <v>3259987</v>
      </c>
      <c r="BW111" s="799"/>
      <c r="BX111" s="799"/>
      <c r="BY111" s="799"/>
      <c r="BZ111" s="799"/>
      <c r="CA111" s="799">
        <v>2161353</v>
      </c>
      <c r="CB111" s="799"/>
      <c r="CC111" s="799"/>
      <c r="CD111" s="799"/>
      <c r="CE111" s="799"/>
      <c r="CF111" s="863">
        <v>0.6</v>
      </c>
      <c r="CG111" s="864"/>
      <c r="CH111" s="864"/>
      <c r="CI111" s="864"/>
      <c r="CJ111" s="864"/>
      <c r="CK111" s="918"/>
      <c r="CL111" s="803"/>
      <c r="CM111" s="806" t="s">
        <v>403</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118</v>
      </c>
      <c r="DH111" s="799"/>
      <c r="DI111" s="799"/>
      <c r="DJ111" s="799"/>
      <c r="DK111" s="799"/>
      <c r="DL111" s="799" t="s">
        <v>118</v>
      </c>
      <c r="DM111" s="799"/>
      <c r="DN111" s="799"/>
      <c r="DO111" s="799"/>
      <c r="DP111" s="799"/>
      <c r="DQ111" s="799" t="s">
        <v>400</v>
      </c>
      <c r="DR111" s="799"/>
      <c r="DS111" s="799"/>
      <c r="DT111" s="799"/>
      <c r="DU111" s="799"/>
      <c r="DV111" s="776" t="s">
        <v>378</v>
      </c>
      <c r="DW111" s="776"/>
      <c r="DX111" s="776"/>
      <c r="DY111" s="776"/>
      <c r="DZ111" s="777"/>
    </row>
    <row r="112" spans="1:131" s="234" customFormat="1" ht="26.25" customHeight="1" x14ac:dyDescent="0.15">
      <c r="A112" s="903" t="s">
        <v>404</v>
      </c>
      <c r="B112" s="904"/>
      <c r="C112" s="732" t="s">
        <v>405</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23289917</v>
      </c>
      <c r="AB112" s="762"/>
      <c r="AC112" s="762"/>
      <c r="AD112" s="762"/>
      <c r="AE112" s="763"/>
      <c r="AF112" s="764">
        <v>22018872</v>
      </c>
      <c r="AG112" s="762"/>
      <c r="AH112" s="762"/>
      <c r="AI112" s="762"/>
      <c r="AJ112" s="763"/>
      <c r="AK112" s="764">
        <v>21387408</v>
      </c>
      <c r="AL112" s="762"/>
      <c r="AM112" s="762"/>
      <c r="AN112" s="762"/>
      <c r="AO112" s="763"/>
      <c r="AP112" s="809">
        <v>6.2</v>
      </c>
      <c r="AQ112" s="810"/>
      <c r="AR112" s="810"/>
      <c r="AS112" s="810"/>
      <c r="AT112" s="811"/>
      <c r="AU112" s="923"/>
      <c r="AV112" s="924"/>
      <c r="AW112" s="924"/>
      <c r="AX112" s="924"/>
      <c r="AY112" s="924"/>
      <c r="AZ112" s="797" t="s">
        <v>406</v>
      </c>
      <c r="BA112" s="732"/>
      <c r="BB112" s="732"/>
      <c r="BC112" s="732"/>
      <c r="BD112" s="732"/>
      <c r="BE112" s="732"/>
      <c r="BF112" s="732"/>
      <c r="BG112" s="732"/>
      <c r="BH112" s="732"/>
      <c r="BI112" s="732"/>
      <c r="BJ112" s="732"/>
      <c r="BK112" s="732"/>
      <c r="BL112" s="732"/>
      <c r="BM112" s="732"/>
      <c r="BN112" s="732"/>
      <c r="BO112" s="732"/>
      <c r="BP112" s="733"/>
      <c r="BQ112" s="798">
        <v>17439106</v>
      </c>
      <c r="BR112" s="799"/>
      <c r="BS112" s="799"/>
      <c r="BT112" s="799"/>
      <c r="BU112" s="799"/>
      <c r="BV112" s="799">
        <v>16141743</v>
      </c>
      <c r="BW112" s="799"/>
      <c r="BX112" s="799"/>
      <c r="BY112" s="799"/>
      <c r="BZ112" s="799"/>
      <c r="CA112" s="799">
        <v>15192687</v>
      </c>
      <c r="CB112" s="799"/>
      <c r="CC112" s="799"/>
      <c r="CD112" s="799"/>
      <c r="CE112" s="799"/>
      <c r="CF112" s="863">
        <v>4.4000000000000004</v>
      </c>
      <c r="CG112" s="864"/>
      <c r="CH112" s="864"/>
      <c r="CI112" s="864"/>
      <c r="CJ112" s="864"/>
      <c r="CK112" s="918"/>
      <c r="CL112" s="803"/>
      <c r="CM112" s="806" t="s">
        <v>407</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v>1219753</v>
      </c>
      <c r="DH112" s="799"/>
      <c r="DI112" s="799"/>
      <c r="DJ112" s="799"/>
      <c r="DK112" s="799"/>
      <c r="DL112" s="799">
        <v>908377</v>
      </c>
      <c r="DM112" s="799"/>
      <c r="DN112" s="799"/>
      <c r="DO112" s="799"/>
      <c r="DP112" s="799"/>
      <c r="DQ112" s="799">
        <v>652894</v>
      </c>
      <c r="DR112" s="799"/>
      <c r="DS112" s="799"/>
      <c r="DT112" s="799"/>
      <c r="DU112" s="799"/>
      <c r="DV112" s="776">
        <v>0.2</v>
      </c>
      <c r="DW112" s="776"/>
      <c r="DX112" s="776"/>
      <c r="DY112" s="776"/>
      <c r="DZ112" s="777"/>
    </row>
    <row r="113" spans="1:130" s="234" customFormat="1" ht="26.25" customHeight="1" x14ac:dyDescent="0.15">
      <c r="A113" s="905"/>
      <c r="B113" s="906"/>
      <c r="C113" s="732" t="s">
        <v>408</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1741475</v>
      </c>
      <c r="AB113" s="762"/>
      <c r="AC113" s="762"/>
      <c r="AD113" s="762"/>
      <c r="AE113" s="763"/>
      <c r="AF113" s="764">
        <v>2011471</v>
      </c>
      <c r="AG113" s="762"/>
      <c r="AH113" s="762"/>
      <c r="AI113" s="762"/>
      <c r="AJ113" s="763"/>
      <c r="AK113" s="764">
        <v>1567392</v>
      </c>
      <c r="AL113" s="762"/>
      <c r="AM113" s="762"/>
      <c r="AN113" s="762"/>
      <c r="AO113" s="763"/>
      <c r="AP113" s="809">
        <v>0.5</v>
      </c>
      <c r="AQ113" s="810"/>
      <c r="AR113" s="810"/>
      <c r="AS113" s="810"/>
      <c r="AT113" s="811"/>
      <c r="AU113" s="923"/>
      <c r="AV113" s="924"/>
      <c r="AW113" s="924"/>
      <c r="AX113" s="924"/>
      <c r="AY113" s="924"/>
      <c r="AZ113" s="797" t="s">
        <v>409</v>
      </c>
      <c r="BA113" s="732"/>
      <c r="BB113" s="732"/>
      <c r="BC113" s="732"/>
      <c r="BD113" s="732"/>
      <c r="BE113" s="732"/>
      <c r="BF113" s="732"/>
      <c r="BG113" s="732"/>
      <c r="BH113" s="732"/>
      <c r="BI113" s="732"/>
      <c r="BJ113" s="732"/>
      <c r="BK113" s="732"/>
      <c r="BL113" s="732"/>
      <c r="BM113" s="732"/>
      <c r="BN113" s="732"/>
      <c r="BO113" s="732"/>
      <c r="BP113" s="733"/>
      <c r="BQ113" s="798" t="s">
        <v>118</v>
      </c>
      <c r="BR113" s="799"/>
      <c r="BS113" s="799"/>
      <c r="BT113" s="799"/>
      <c r="BU113" s="799"/>
      <c r="BV113" s="799" t="s">
        <v>118</v>
      </c>
      <c r="BW113" s="799"/>
      <c r="BX113" s="799"/>
      <c r="BY113" s="799"/>
      <c r="BZ113" s="799"/>
      <c r="CA113" s="799" t="s">
        <v>378</v>
      </c>
      <c r="CB113" s="799"/>
      <c r="CC113" s="799"/>
      <c r="CD113" s="799"/>
      <c r="CE113" s="799"/>
      <c r="CF113" s="863" t="s">
        <v>378</v>
      </c>
      <c r="CG113" s="864"/>
      <c r="CH113" s="864"/>
      <c r="CI113" s="864"/>
      <c r="CJ113" s="864"/>
      <c r="CK113" s="918"/>
      <c r="CL113" s="803"/>
      <c r="CM113" s="806" t="s">
        <v>410</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v>2359441</v>
      </c>
      <c r="DH113" s="799"/>
      <c r="DI113" s="799"/>
      <c r="DJ113" s="799"/>
      <c r="DK113" s="799"/>
      <c r="DL113" s="799">
        <v>1624847</v>
      </c>
      <c r="DM113" s="799"/>
      <c r="DN113" s="799"/>
      <c r="DO113" s="799"/>
      <c r="DP113" s="799"/>
      <c r="DQ113" s="799">
        <v>895078</v>
      </c>
      <c r="DR113" s="799"/>
      <c r="DS113" s="799"/>
      <c r="DT113" s="799"/>
      <c r="DU113" s="799"/>
      <c r="DV113" s="776">
        <v>0.3</v>
      </c>
      <c r="DW113" s="776"/>
      <c r="DX113" s="776"/>
      <c r="DY113" s="776"/>
      <c r="DZ113" s="777"/>
    </row>
    <row r="114" spans="1:130" s="234" customFormat="1" ht="26.25" customHeight="1" x14ac:dyDescent="0.15">
      <c r="A114" s="905"/>
      <c r="B114" s="906"/>
      <c r="C114" s="732" t="s">
        <v>411</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118</v>
      </c>
      <c r="AB114" s="762"/>
      <c r="AC114" s="762"/>
      <c r="AD114" s="762"/>
      <c r="AE114" s="763"/>
      <c r="AF114" s="764" t="s">
        <v>118</v>
      </c>
      <c r="AG114" s="762"/>
      <c r="AH114" s="762"/>
      <c r="AI114" s="762"/>
      <c r="AJ114" s="763"/>
      <c r="AK114" s="764" t="s">
        <v>118</v>
      </c>
      <c r="AL114" s="762"/>
      <c r="AM114" s="762"/>
      <c r="AN114" s="762"/>
      <c r="AO114" s="763"/>
      <c r="AP114" s="809" t="s">
        <v>118</v>
      </c>
      <c r="AQ114" s="810"/>
      <c r="AR114" s="810"/>
      <c r="AS114" s="810"/>
      <c r="AT114" s="811"/>
      <c r="AU114" s="923"/>
      <c r="AV114" s="924"/>
      <c r="AW114" s="924"/>
      <c r="AX114" s="924"/>
      <c r="AY114" s="924"/>
      <c r="AZ114" s="797" t="s">
        <v>412</v>
      </c>
      <c r="BA114" s="732"/>
      <c r="BB114" s="732"/>
      <c r="BC114" s="732"/>
      <c r="BD114" s="732"/>
      <c r="BE114" s="732"/>
      <c r="BF114" s="732"/>
      <c r="BG114" s="732"/>
      <c r="BH114" s="732"/>
      <c r="BI114" s="732"/>
      <c r="BJ114" s="732"/>
      <c r="BK114" s="732"/>
      <c r="BL114" s="732"/>
      <c r="BM114" s="732"/>
      <c r="BN114" s="732"/>
      <c r="BO114" s="732"/>
      <c r="BP114" s="733"/>
      <c r="BQ114" s="798">
        <v>175124957</v>
      </c>
      <c r="BR114" s="799"/>
      <c r="BS114" s="799"/>
      <c r="BT114" s="799"/>
      <c r="BU114" s="799"/>
      <c r="BV114" s="799">
        <v>143159080</v>
      </c>
      <c r="BW114" s="799"/>
      <c r="BX114" s="799"/>
      <c r="BY114" s="799"/>
      <c r="BZ114" s="799"/>
      <c r="CA114" s="799">
        <v>144134162</v>
      </c>
      <c r="CB114" s="799"/>
      <c r="CC114" s="799"/>
      <c r="CD114" s="799"/>
      <c r="CE114" s="799"/>
      <c r="CF114" s="863">
        <v>41.8</v>
      </c>
      <c r="CG114" s="864"/>
      <c r="CH114" s="864"/>
      <c r="CI114" s="864"/>
      <c r="CJ114" s="864"/>
      <c r="CK114" s="918"/>
      <c r="CL114" s="803"/>
      <c r="CM114" s="806" t="s">
        <v>413</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840014</v>
      </c>
      <c r="DH114" s="799"/>
      <c r="DI114" s="799"/>
      <c r="DJ114" s="799"/>
      <c r="DK114" s="799"/>
      <c r="DL114" s="799">
        <v>726763</v>
      </c>
      <c r="DM114" s="799"/>
      <c r="DN114" s="799"/>
      <c r="DO114" s="799"/>
      <c r="DP114" s="799"/>
      <c r="DQ114" s="799">
        <v>613381</v>
      </c>
      <c r="DR114" s="799"/>
      <c r="DS114" s="799"/>
      <c r="DT114" s="799"/>
      <c r="DU114" s="799"/>
      <c r="DV114" s="776">
        <v>0.2</v>
      </c>
      <c r="DW114" s="776"/>
      <c r="DX114" s="776"/>
      <c r="DY114" s="776"/>
      <c r="DZ114" s="777"/>
    </row>
    <row r="115" spans="1:130" s="234" customFormat="1" ht="26.25" customHeight="1" x14ac:dyDescent="0.15">
      <c r="A115" s="905"/>
      <c r="B115" s="906"/>
      <c r="C115" s="732" t="s">
        <v>414</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1397986</v>
      </c>
      <c r="AB115" s="762"/>
      <c r="AC115" s="762"/>
      <c r="AD115" s="762"/>
      <c r="AE115" s="763"/>
      <c r="AF115" s="764">
        <v>1340876</v>
      </c>
      <c r="AG115" s="762"/>
      <c r="AH115" s="762"/>
      <c r="AI115" s="762"/>
      <c r="AJ115" s="763"/>
      <c r="AK115" s="764">
        <v>1307517</v>
      </c>
      <c r="AL115" s="762"/>
      <c r="AM115" s="762"/>
      <c r="AN115" s="762"/>
      <c r="AO115" s="763"/>
      <c r="AP115" s="809">
        <v>0.4</v>
      </c>
      <c r="AQ115" s="810"/>
      <c r="AR115" s="810"/>
      <c r="AS115" s="810"/>
      <c r="AT115" s="811"/>
      <c r="AU115" s="923"/>
      <c r="AV115" s="924"/>
      <c r="AW115" s="924"/>
      <c r="AX115" s="924"/>
      <c r="AY115" s="924"/>
      <c r="AZ115" s="797" t="s">
        <v>415</v>
      </c>
      <c r="BA115" s="732"/>
      <c r="BB115" s="732"/>
      <c r="BC115" s="732"/>
      <c r="BD115" s="732"/>
      <c r="BE115" s="732"/>
      <c r="BF115" s="732"/>
      <c r="BG115" s="732"/>
      <c r="BH115" s="732"/>
      <c r="BI115" s="732"/>
      <c r="BJ115" s="732"/>
      <c r="BK115" s="732"/>
      <c r="BL115" s="732"/>
      <c r="BM115" s="732"/>
      <c r="BN115" s="732"/>
      <c r="BO115" s="732"/>
      <c r="BP115" s="733"/>
      <c r="BQ115" s="798">
        <v>6330894</v>
      </c>
      <c r="BR115" s="799"/>
      <c r="BS115" s="799"/>
      <c r="BT115" s="799"/>
      <c r="BU115" s="799"/>
      <c r="BV115" s="799">
        <v>6057093</v>
      </c>
      <c r="BW115" s="799"/>
      <c r="BX115" s="799"/>
      <c r="BY115" s="799"/>
      <c r="BZ115" s="799"/>
      <c r="CA115" s="799">
        <v>5880857</v>
      </c>
      <c r="CB115" s="799"/>
      <c r="CC115" s="799"/>
      <c r="CD115" s="799"/>
      <c r="CE115" s="799"/>
      <c r="CF115" s="863">
        <v>1.7</v>
      </c>
      <c r="CG115" s="864"/>
      <c r="CH115" s="864"/>
      <c r="CI115" s="864"/>
      <c r="CJ115" s="864"/>
      <c r="CK115" s="918"/>
      <c r="CL115" s="803"/>
      <c r="CM115" s="797" t="s">
        <v>416</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400</v>
      </c>
      <c r="DH115" s="799"/>
      <c r="DI115" s="799"/>
      <c r="DJ115" s="799"/>
      <c r="DK115" s="799"/>
      <c r="DL115" s="799" t="s">
        <v>118</v>
      </c>
      <c r="DM115" s="799"/>
      <c r="DN115" s="799"/>
      <c r="DO115" s="799"/>
      <c r="DP115" s="799"/>
      <c r="DQ115" s="799" t="s">
        <v>400</v>
      </c>
      <c r="DR115" s="799"/>
      <c r="DS115" s="799"/>
      <c r="DT115" s="799"/>
      <c r="DU115" s="799"/>
      <c r="DV115" s="776" t="s">
        <v>118</v>
      </c>
      <c r="DW115" s="776"/>
      <c r="DX115" s="776"/>
      <c r="DY115" s="776"/>
      <c r="DZ115" s="777"/>
    </row>
    <row r="116" spans="1:130" s="234" customFormat="1" ht="26.25" customHeight="1" x14ac:dyDescent="0.15">
      <c r="A116" s="907"/>
      <c r="B116" s="908"/>
      <c r="C116" s="868" t="s">
        <v>417</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1017</v>
      </c>
      <c r="AB116" s="762"/>
      <c r="AC116" s="762"/>
      <c r="AD116" s="762"/>
      <c r="AE116" s="763"/>
      <c r="AF116" s="764">
        <v>124</v>
      </c>
      <c r="AG116" s="762"/>
      <c r="AH116" s="762"/>
      <c r="AI116" s="762"/>
      <c r="AJ116" s="763"/>
      <c r="AK116" s="764">
        <v>1370</v>
      </c>
      <c r="AL116" s="762"/>
      <c r="AM116" s="762"/>
      <c r="AN116" s="762"/>
      <c r="AO116" s="763"/>
      <c r="AP116" s="809">
        <v>0</v>
      </c>
      <c r="AQ116" s="810"/>
      <c r="AR116" s="810"/>
      <c r="AS116" s="810"/>
      <c r="AT116" s="811"/>
      <c r="AU116" s="923"/>
      <c r="AV116" s="924"/>
      <c r="AW116" s="924"/>
      <c r="AX116" s="924"/>
      <c r="AY116" s="924"/>
      <c r="AZ116" s="851" t="s">
        <v>418</v>
      </c>
      <c r="BA116" s="852"/>
      <c r="BB116" s="852"/>
      <c r="BC116" s="852"/>
      <c r="BD116" s="852"/>
      <c r="BE116" s="852"/>
      <c r="BF116" s="852"/>
      <c r="BG116" s="852"/>
      <c r="BH116" s="852"/>
      <c r="BI116" s="852"/>
      <c r="BJ116" s="852"/>
      <c r="BK116" s="852"/>
      <c r="BL116" s="852"/>
      <c r="BM116" s="852"/>
      <c r="BN116" s="852"/>
      <c r="BO116" s="852"/>
      <c r="BP116" s="853"/>
      <c r="BQ116" s="798" t="s">
        <v>118</v>
      </c>
      <c r="BR116" s="799"/>
      <c r="BS116" s="799"/>
      <c r="BT116" s="799"/>
      <c r="BU116" s="799"/>
      <c r="BV116" s="799" t="s">
        <v>118</v>
      </c>
      <c r="BW116" s="799"/>
      <c r="BX116" s="799"/>
      <c r="BY116" s="799"/>
      <c r="BZ116" s="799"/>
      <c r="CA116" s="799" t="s">
        <v>378</v>
      </c>
      <c r="CB116" s="799"/>
      <c r="CC116" s="799"/>
      <c r="CD116" s="799"/>
      <c r="CE116" s="799"/>
      <c r="CF116" s="863" t="s">
        <v>378</v>
      </c>
      <c r="CG116" s="864"/>
      <c r="CH116" s="864"/>
      <c r="CI116" s="864"/>
      <c r="CJ116" s="864"/>
      <c r="CK116" s="918"/>
      <c r="CL116" s="803"/>
      <c r="CM116" s="806" t="s">
        <v>419</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378</v>
      </c>
      <c r="DH116" s="799"/>
      <c r="DI116" s="799"/>
      <c r="DJ116" s="799"/>
      <c r="DK116" s="799"/>
      <c r="DL116" s="799" t="s">
        <v>400</v>
      </c>
      <c r="DM116" s="799"/>
      <c r="DN116" s="799"/>
      <c r="DO116" s="799"/>
      <c r="DP116" s="799"/>
      <c r="DQ116" s="799" t="s">
        <v>118</v>
      </c>
      <c r="DR116" s="799"/>
      <c r="DS116" s="799"/>
      <c r="DT116" s="799"/>
      <c r="DU116" s="799"/>
      <c r="DV116" s="776" t="s">
        <v>118</v>
      </c>
      <c r="DW116" s="776"/>
      <c r="DX116" s="776"/>
      <c r="DY116" s="776"/>
      <c r="DZ116" s="777"/>
    </row>
    <row r="117" spans="1:130" s="234" customFormat="1" ht="26.25" customHeight="1" x14ac:dyDescent="0.15">
      <c r="A117" s="888" t="s">
        <v>155</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420</v>
      </c>
      <c r="Z117" s="890"/>
      <c r="AA117" s="895">
        <v>123346118</v>
      </c>
      <c r="AB117" s="896"/>
      <c r="AC117" s="896"/>
      <c r="AD117" s="896"/>
      <c r="AE117" s="897"/>
      <c r="AF117" s="898">
        <v>116731492</v>
      </c>
      <c r="AG117" s="896"/>
      <c r="AH117" s="896"/>
      <c r="AI117" s="896"/>
      <c r="AJ117" s="897"/>
      <c r="AK117" s="898">
        <v>110617247</v>
      </c>
      <c r="AL117" s="896"/>
      <c r="AM117" s="896"/>
      <c r="AN117" s="896"/>
      <c r="AO117" s="897"/>
      <c r="AP117" s="899"/>
      <c r="AQ117" s="900"/>
      <c r="AR117" s="900"/>
      <c r="AS117" s="900"/>
      <c r="AT117" s="901"/>
      <c r="AU117" s="923"/>
      <c r="AV117" s="924"/>
      <c r="AW117" s="924"/>
      <c r="AX117" s="924"/>
      <c r="AY117" s="924"/>
      <c r="AZ117" s="797" t="s">
        <v>421</v>
      </c>
      <c r="BA117" s="732"/>
      <c r="BB117" s="732"/>
      <c r="BC117" s="732"/>
      <c r="BD117" s="732"/>
      <c r="BE117" s="732"/>
      <c r="BF117" s="732"/>
      <c r="BG117" s="732"/>
      <c r="BH117" s="732"/>
      <c r="BI117" s="732"/>
      <c r="BJ117" s="732"/>
      <c r="BK117" s="732"/>
      <c r="BL117" s="732"/>
      <c r="BM117" s="732"/>
      <c r="BN117" s="732"/>
      <c r="BO117" s="732"/>
      <c r="BP117" s="733"/>
      <c r="BQ117" s="798" t="s">
        <v>378</v>
      </c>
      <c r="BR117" s="799"/>
      <c r="BS117" s="799"/>
      <c r="BT117" s="799"/>
      <c r="BU117" s="799"/>
      <c r="BV117" s="799" t="s">
        <v>118</v>
      </c>
      <c r="BW117" s="799"/>
      <c r="BX117" s="799"/>
      <c r="BY117" s="799"/>
      <c r="BZ117" s="799"/>
      <c r="CA117" s="799" t="s">
        <v>378</v>
      </c>
      <c r="CB117" s="799"/>
      <c r="CC117" s="799"/>
      <c r="CD117" s="799"/>
      <c r="CE117" s="799"/>
      <c r="CF117" s="863" t="s">
        <v>118</v>
      </c>
      <c r="CG117" s="864"/>
      <c r="CH117" s="864"/>
      <c r="CI117" s="864"/>
      <c r="CJ117" s="864"/>
      <c r="CK117" s="918"/>
      <c r="CL117" s="803"/>
      <c r="CM117" s="806" t="s">
        <v>422</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118</v>
      </c>
      <c r="DH117" s="799"/>
      <c r="DI117" s="799"/>
      <c r="DJ117" s="799"/>
      <c r="DK117" s="799"/>
      <c r="DL117" s="799" t="s">
        <v>378</v>
      </c>
      <c r="DM117" s="799"/>
      <c r="DN117" s="799"/>
      <c r="DO117" s="799"/>
      <c r="DP117" s="799"/>
      <c r="DQ117" s="799" t="s">
        <v>118</v>
      </c>
      <c r="DR117" s="799"/>
      <c r="DS117" s="799"/>
      <c r="DT117" s="799"/>
      <c r="DU117" s="799"/>
      <c r="DV117" s="776" t="s">
        <v>400</v>
      </c>
      <c r="DW117" s="776"/>
      <c r="DX117" s="776"/>
      <c r="DY117" s="776"/>
      <c r="DZ117" s="777"/>
    </row>
    <row r="118" spans="1:130" s="234" customFormat="1" ht="26.25" customHeight="1" x14ac:dyDescent="0.15">
      <c r="A118" s="888" t="s">
        <v>395</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393</v>
      </c>
      <c r="AB118" s="889"/>
      <c r="AC118" s="889"/>
      <c r="AD118" s="889"/>
      <c r="AE118" s="890"/>
      <c r="AF118" s="891" t="s">
        <v>296</v>
      </c>
      <c r="AG118" s="889"/>
      <c r="AH118" s="889"/>
      <c r="AI118" s="889"/>
      <c r="AJ118" s="890"/>
      <c r="AK118" s="891" t="s">
        <v>295</v>
      </c>
      <c r="AL118" s="889"/>
      <c r="AM118" s="889"/>
      <c r="AN118" s="889"/>
      <c r="AO118" s="890"/>
      <c r="AP118" s="892" t="s">
        <v>394</v>
      </c>
      <c r="AQ118" s="893"/>
      <c r="AR118" s="893"/>
      <c r="AS118" s="893"/>
      <c r="AT118" s="894"/>
      <c r="AU118" s="923"/>
      <c r="AV118" s="924"/>
      <c r="AW118" s="924"/>
      <c r="AX118" s="924"/>
      <c r="AY118" s="924"/>
      <c r="AZ118" s="867" t="s">
        <v>423</v>
      </c>
      <c r="BA118" s="868"/>
      <c r="BB118" s="868"/>
      <c r="BC118" s="868"/>
      <c r="BD118" s="868"/>
      <c r="BE118" s="868"/>
      <c r="BF118" s="868"/>
      <c r="BG118" s="868"/>
      <c r="BH118" s="868"/>
      <c r="BI118" s="868"/>
      <c r="BJ118" s="868"/>
      <c r="BK118" s="868"/>
      <c r="BL118" s="868"/>
      <c r="BM118" s="868"/>
      <c r="BN118" s="868"/>
      <c r="BO118" s="868"/>
      <c r="BP118" s="869"/>
      <c r="BQ118" s="850" t="s">
        <v>118</v>
      </c>
      <c r="BR118" s="830"/>
      <c r="BS118" s="830"/>
      <c r="BT118" s="830"/>
      <c r="BU118" s="830"/>
      <c r="BV118" s="830" t="s">
        <v>118</v>
      </c>
      <c r="BW118" s="830"/>
      <c r="BX118" s="830"/>
      <c r="BY118" s="830"/>
      <c r="BZ118" s="830"/>
      <c r="CA118" s="830" t="s">
        <v>400</v>
      </c>
      <c r="CB118" s="830"/>
      <c r="CC118" s="830"/>
      <c r="CD118" s="830"/>
      <c r="CE118" s="830"/>
      <c r="CF118" s="863" t="s">
        <v>400</v>
      </c>
      <c r="CG118" s="864"/>
      <c r="CH118" s="864"/>
      <c r="CI118" s="864"/>
      <c r="CJ118" s="864"/>
      <c r="CK118" s="918"/>
      <c r="CL118" s="803"/>
      <c r="CM118" s="806" t="s">
        <v>424</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400</v>
      </c>
      <c r="DH118" s="799"/>
      <c r="DI118" s="799"/>
      <c r="DJ118" s="799"/>
      <c r="DK118" s="799"/>
      <c r="DL118" s="799" t="s">
        <v>118</v>
      </c>
      <c r="DM118" s="799"/>
      <c r="DN118" s="799"/>
      <c r="DO118" s="799"/>
      <c r="DP118" s="799"/>
      <c r="DQ118" s="799" t="s">
        <v>118</v>
      </c>
      <c r="DR118" s="799"/>
      <c r="DS118" s="799"/>
      <c r="DT118" s="799"/>
      <c r="DU118" s="799"/>
      <c r="DV118" s="776" t="s">
        <v>118</v>
      </c>
      <c r="DW118" s="776"/>
      <c r="DX118" s="776"/>
      <c r="DY118" s="776"/>
      <c r="DZ118" s="777"/>
    </row>
    <row r="119" spans="1:130" s="234" customFormat="1" ht="26.25" customHeight="1" x14ac:dyDescent="0.15">
      <c r="A119" s="800" t="s">
        <v>398</v>
      </c>
      <c r="B119" s="801"/>
      <c r="C119" s="878" t="s">
        <v>399</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118</v>
      </c>
      <c r="AB119" s="882"/>
      <c r="AC119" s="882"/>
      <c r="AD119" s="882"/>
      <c r="AE119" s="883"/>
      <c r="AF119" s="884" t="s">
        <v>118</v>
      </c>
      <c r="AG119" s="882"/>
      <c r="AH119" s="882"/>
      <c r="AI119" s="882"/>
      <c r="AJ119" s="883"/>
      <c r="AK119" s="884" t="s">
        <v>400</v>
      </c>
      <c r="AL119" s="882"/>
      <c r="AM119" s="882"/>
      <c r="AN119" s="882"/>
      <c r="AO119" s="883"/>
      <c r="AP119" s="885" t="s">
        <v>118</v>
      </c>
      <c r="AQ119" s="886"/>
      <c r="AR119" s="886"/>
      <c r="AS119" s="886"/>
      <c r="AT119" s="887"/>
      <c r="AU119" s="925"/>
      <c r="AV119" s="926"/>
      <c r="AW119" s="926"/>
      <c r="AX119" s="926"/>
      <c r="AY119" s="926"/>
      <c r="AZ119" s="265" t="s">
        <v>155</v>
      </c>
      <c r="BA119" s="265"/>
      <c r="BB119" s="265"/>
      <c r="BC119" s="265"/>
      <c r="BD119" s="265"/>
      <c r="BE119" s="265"/>
      <c r="BF119" s="265"/>
      <c r="BG119" s="265"/>
      <c r="BH119" s="265"/>
      <c r="BI119" s="265"/>
      <c r="BJ119" s="265"/>
      <c r="BK119" s="265"/>
      <c r="BL119" s="265"/>
      <c r="BM119" s="265"/>
      <c r="BN119" s="265"/>
      <c r="BO119" s="865" t="s">
        <v>425</v>
      </c>
      <c r="BP119" s="866"/>
      <c r="BQ119" s="850">
        <v>1796832269</v>
      </c>
      <c r="BR119" s="830"/>
      <c r="BS119" s="830"/>
      <c r="BT119" s="830"/>
      <c r="BU119" s="830"/>
      <c r="BV119" s="830">
        <v>1791847031</v>
      </c>
      <c r="BW119" s="830"/>
      <c r="BX119" s="830"/>
      <c r="BY119" s="830"/>
      <c r="BZ119" s="830"/>
      <c r="CA119" s="830">
        <v>1827204017</v>
      </c>
      <c r="CB119" s="830"/>
      <c r="CC119" s="830"/>
      <c r="CD119" s="830"/>
      <c r="CE119" s="830"/>
      <c r="CF119" s="728"/>
      <c r="CG119" s="729"/>
      <c r="CH119" s="729"/>
      <c r="CI119" s="729"/>
      <c r="CJ119" s="819"/>
      <c r="CK119" s="919"/>
      <c r="CL119" s="805"/>
      <c r="CM119" s="823" t="s">
        <v>426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378</v>
      </c>
      <c r="DH119" s="799"/>
      <c r="DI119" s="799"/>
      <c r="DJ119" s="799"/>
      <c r="DK119" s="799"/>
      <c r="DL119" s="799" t="s">
        <v>378</v>
      </c>
      <c r="DM119" s="799"/>
      <c r="DN119" s="799"/>
      <c r="DO119" s="799"/>
      <c r="DP119" s="799"/>
      <c r="DQ119" s="799" t="s">
        <v>118</v>
      </c>
      <c r="DR119" s="799"/>
      <c r="DS119" s="799"/>
      <c r="DT119" s="799"/>
      <c r="DU119" s="799"/>
      <c r="DV119" s="776" t="s">
        <v>118</v>
      </c>
      <c r="DW119" s="776"/>
      <c r="DX119" s="776"/>
      <c r="DY119" s="776"/>
      <c r="DZ119" s="777"/>
    </row>
    <row r="120" spans="1:130" s="234" customFormat="1" ht="26.25" customHeight="1" x14ac:dyDescent="0.15">
      <c r="A120" s="802"/>
      <c r="B120" s="803"/>
      <c r="C120" s="806" t="s">
        <v>403</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378</v>
      </c>
      <c r="AB120" s="762"/>
      <c r="AC120" s="762"/>
      <c r="AD120" s="762"/>
      <c r="AE120" s="763"/>
      <c r="AF120" s="764" t="s">
        <v>378</v>
      </c>
      <c r="AG120" s="762"/>
      <c r="AH120" s="762"/>
      <c r="AI120" s="762"/>
      <c r="AJ120" s="763"/>
      <c r="AK120" s="764" t="s">
        <v>378</v>
      </c>
      <c r="AL120" s="762"/>
      <c r="AM120" s="762"/>
      <c r="AN120" s="762"/>
      <c r="AO120" s="763"/>
      <c r="AP120" s="809" t="s">
        <v>378</v>
      </c>
      <c r="AQ120" s="810"/>
      <c r="AR120" s="810"/>
      <c r="AS120" s="810"/>
      <c r="AT120" s="811"/>
      <c r="AU120" s="870" t="s">
        <v>427</v>
      </c>
      <c r="AV120" s="871"/>
      <c r="AW120" s="871"/>
      <c r="AX120" s="871"/>
      <c r="AY120" s="872"/>
      <c r="AZ120" s="844" t="s">
        <v>428</v>
      </c>
      <c r="BA120" s="790"/>
      <c r="BB120" s="790"/>
      <c r="BC120" s="790"/>
      <c r="BD120" s="790"/>
      <c r="BE120" s="790"/>
      <c r="BF120" s="790"/>
      <c r="BG120" s="790"/>
      <c r="BH120" s="790"/>
      <c r="BI120" s="790"/>
      <c r="BJ120" s="790"/>
      <c r="BK120" s="790"/>
      <c r="BL120" s="790"/>
      <c r="BM120" s="790"/>
      <c r="BN120" s="790"/>
      <c r="BO120" s="790"/>
      <c r="BP120" s="791"/>
      <c r="BQ120" s="845">
        <v>207908665</v>
      </c>
      <c r="BR120" s="827"/>
      <c r="BS120" s="827"/>
      <c r="BT120" s="827"/>
      <c r="BU120" s="827"/>
      <c r="BV120" s="827">
        <v>191608173</v>
      </c>
      <c r="BW120" s="827"/>
      <c r="BX120" s="827"/>
      <c r="BY120" s="827"/>
      <c r="BZ120" s="827"/>
      <c r="CA120" s="827">
        <v>177736403</v>
      </c>
      <c r="CB120" s="827"/>
      <c r="CC120" s="827"/>
      <c r="CD120" s="827"/>
      <c r="CE120" s="827"/>
      <c r="CF120" s="854">
        <v>51.6</v>
      </c>
      <c r="CG120" s="855"/>
      <c r="CH120" s="855"/>
      <c r="CI120" s="855"/>
      <c r="CJ120" s="855"/>
      <c r="CK120" s="856" t="s">
        <v>429</v>
      </c>
      <c r="CL120" s="836"/>
      <c r="CM120" s="836"/>
      <c r="CN120" s="836"/>
      <c r="CO120" s="837"/>
      <c r="CP120" s="860" t="s">
        <v>430</v>
      </c>
      <c r="CQ120" s="861"/>
      <c r="CR120" s="861"/>
      <c r="CS120" s="861"/>
      <c r="CT120" s="861"/>
      <c r="CU120" s="861"/>
      <c r="CV120" s="861"/>
      <c r="CW120" s="861"/>
      <c r="CX120" s="861"/>
      <c r="CY120" s="861"/>
      <c r="CZ120" s="861"/>
      <c r="DA120" s="861"/>
      <c r="DB120" s="861"/>
      <c r="DC120" s="861"/>
      <c r="DD120" s="861"/>
      <c r="DE120" s="861"/>
      <c r="DF120" s="862"/>
      <c r="DG120" s="845">
        <v>8098598</v>
      </c>
      <c r="DH120" s="827"/>
      <c r="DI120" s="827"/>
      <c r="DJ120" s="827"/>
      <c r="DK120" s="827"/>
      <c r="DL120" s="827">
        <v>7553044</v>
      </c>
      <c r="DM120" s="827"/>
      <c r="DN120" s="827"/>
      <c r="DO120" s="827"/>
      <c r="DP120" s="827"/>
      <c r="DQ120" s="827">
        <v>7199365</v>
      </c>
      <c r="DR120" s="827"/>
      <c r="DS120" s="827"/>
      <c r="DT120" s="827"/>
      <c r="DU120" s="827"/>
      <c r="DV120" s="828">
        <v>2.1</v>
      </c>
      <c r="DW120" s="828"/>
      <c r="DX120" s="828"/>
      <c r="DY120" s="828"/>
      <c r="DZ120" s="829"/>
    </row>
    <row r="121" spans="1:130" s="234" customFormat="1" ht="26.25" customHeight="1" x14ac:dyDescent="0.15">
      <c r="A121" s="802"/>
      <c r="B121" s="803"/>
      <c r="C121" s="851" t="s">
        <v>431</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1172433</v>
      </c>
      <c r="AB121" s="762"/>
      <c r="AC121" s="762"/>
      <c r="AD121" s="762"/>
      <c r="AE121" s="763"/>
      <c r="AF121" s="764">
        <v>1101008</v>
      </c>
      <c r="AG121" s="762"/>
      <c r="AH121" s="762"/>
      <c r="AI121" s="762"/>
      <c r="AJ121" s="763"/>
      <c r="AK121" s="764">
        <v>1042534</v>
      </c>
      <c r="AL121" s="762"/>
      <c r="AM121" s="762"/>
      <c r="AN121" s="762"/>
      <c r="AO121" s="763"/>
      <c r="AP121" s="809">
        <v>0.3</v>
      </c>
      <c r="AQ121" s="810"/>
      <c r="AR121" s="810"/>
      <c r="AS121" s="810"/>
      <c r="AT121" s="811"/>
      <c r="AU121" s="873"/>
      <c r="AV121" s="874"/>
      <c r="AW121" s="874"/>
      <c r="AX121" s="874"/>
      <c r="AY121" s="875"/>
      <c r="AZ121" s="797" t="s">
        <v>432</v>
      </c>
      <c r="BA121" s="732"/>
      <c r="BB121" s="732"/>
      <c r="BC121" s="732"/>
      <c r="BD121" s="732"/>
      <c r="BE121" s="732"/>
      <c r="BF121" s="732"/>
      <c r="BG121" s="732"/>
      <c r="BH121" s="732"/>
      <c r="BI121" s="732"/>
      <c r="BJ121" s="732"/>
      <c r="BK121" s="732"/>
      <c r="BL121" s="732"/>
      <c r="BM121" s="732"/>
      <c r="BN121" s="732"/>
      <c r="BO121" s="732"/>
      <c r="BP121" s="733"/>
      <c r="BQ121" s="798">
        <v>72871544</v>
      </c>
      <c r="BR121" s="799"/>
      <c r="BS121" s="799"/>
      <c r="BT121" s="799"/>
      <c r="BU121" s="799"/>
      <c r="BV121" s="799">
        <v>73819594</v>
      </c>
      <c r="BW121" s="799"/>
      <c r="BX121" s="799"/>
      <c r="BY121" s="799"/>
      <c r="BZ121" s="799"/>
      <c r="CA121" s="799">
        <v>66382742</v>
      </c>
      <c r="CB121" s="799"/>
      <c r="CC121" s="799"/>
      <c r="CD121" s="799"/>
      <c r="CE121" s="799"/>
      <c r="CF121" s="863">
        <v>19.3</v>
      </c>
      <c r="CG121" s="864"/>
      <c r="CH121" s="864"/>
      <c r="CI121" s="864"/>
      <c r="CJ121" s="864"/>
      <c r="CK121" s="857"/>
      <c r="CL121" s="839"/>
      <c r="CM121" s="839"/>
      <c r="CN121" s="839"/>
      <c r="CO121" s="840"/>
      <c r="CP121" s="820" t="s">
        <v>433</v>
      </c>
      <c r="CQ121" s="821"/>
      <c r="CR121" s="821"/>
      <c r="CS121" s="821"/>
      <c r="CT121" s="821"/>
      <c r="CU121" s="821"/>
      <c r="CV121" s="821"/>
      <c r="CW121" s="821"/>
      <c r="CX121" s="821"/>
      <c r="CY121" s="821"/>
      <c r="CZ121" s="821"/>
      <c r="DA121" s="821"/>
      <c r="DB121" s="821"/>
      <c r="DC121" s="821"/>
      <c r="DD121" s="821"/>
      <c r="DE121" s="821"/>
      <c r="DF121" s="822"/>
      <c r="DG121" s="798">
        <v>4611775</v>
      </c>
      <c r="DH121" s="799"/>
      <c r="DI121" s="799"/>
      <c r="DJ121" s="799"/>
      <c r="DK121" s="799"/>
      <c r="DL121" s="799">
        <v>4338517</v>
      </c>
      <c r="DM121" s="799"/>
      <c r="DN121" s="799"/>
      <c r="DO121" s="799"/>
      <c r="DP121" s="799"/>
      <c r="DQ121" s="799">
        <v>4286728</v>
      </c>
      <c r="DR121" s="799"/>
      <c r="DS121" s="799"/>
      <c r="DT121" s="799"/>
      <c r="DU121" s="799"/>
      <c r="DV121" s="776">
        <v>1.2</v>
      </c>
      <c r="DW121" s="776"/>
      <c r="DX121" s="776"/>
      <c r="DY121" s="776"/>
      <c r="DZ121" s="777"/>
    </row>
    <row r="122" spans="1:130" s="234" customFormat="1" ht="26.25" customHeight="1" x14ac:dyDescent="0.15">
      <c r="A122" s="802"/>
      <c r="B122" s="803"/>
      <c r="C122" s="806" t="s">
        <v>413</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113124</v>
      </c>
      <c r="AB122" s="762"/>
      <c r="AC122" s="762"/>
      <c r="AD122" s="762"/>
      <c r="AE122" s="763"/>
      <c r="AF122" s="764">
        <v>113251</v>
      </c>
      <c r="AG122" s="762"/>
      <c r="AH122" s="762"/>
      <c r="AI122" s="762"/>
      <c r="AJ122" s="763"/>
      <c r="AK122" s="764">
        <v>113382</v>
      </c>
      <c r="AL122" s="762"/>
      <c r="AM122" s="762"/>
      <c r="AN122" s="762"/>
      <c r="AO122" s="763"/>
      <c r="AP122" s="809">
        <v>0</v>
      </c>
      <c r="AQ122" s="810"/>
      <c r="AR122" s="810"/>
      <c r="AS122" s="810"/>
      <c r="AT122" s="811"/>
      <c r="AU122" s="873"/>
      <c r="AV122" s="874"/>
      <c r="AW122" s="874"/>
      <c r="AX122" s="874"/>
      <c r="AY122" s="875"/>
      <c r="AZ122" s="867" t="s">
        <v>434</v>
      </c>
      <c r="BA122" s="868"/>
      <c r="BB122" s="868"/>
      <c r="BC122" s="868"/>
      <c r="BD122" s="868"/>
      <c r="BE122" s="868"/>
      <c r="BF122" s="868"/>
      <c r="BG122" s="868"/>
      <c r="BH122" s="868"/>
      <c r="BI122" s="868"/>
      <c r="BJ122" s="868"/>
      <c r="BK122" s="868"/>
      <c r="BL122" s="868"/>
      <c r="BM122" s="868"/>
      <c r="BN122" s="868"/>
      <c r="BO122" s="868"/>
      <c r="BP122" s="869"/>
      <c r="BQ122" s="850">
        <v>871380559</v>
      </c>
      <c r="BR122" s="830"/>
      <c r="BS122" s="830"/>
      <c r="BT122" s="830"/>
      <c r="BU122" s="830"/>
      <c r="BV122" s="830">
        <v>889172143</v>
      </c>
      <c r="BW122" s="830"/>
      <c r="BX122" s="830"/>
      <c r="BY122" s="830"/>
      <c r="BZ122" s="830"/>
      <c r="CA122" s="830">
        <v>911585911</v>
      </c>
      <c r="CB122" s="830"/>
      <c r="CC122" s="830"/>
      <c r="CD122" s="830"/>
      <c r="CE122" s="830"/>
      <c r="CF122" s="831">
        <v>264.60000000000002</v>
      </c>
      <c r="CG122" s="832"/>
      <c r="CH122" s="832"/>
      <c r="CI122" s="832"/>
      <c r="CJ122" s="832"/>
      <c r="CK122" s="857"/>
      <c r="CL122" s="839"/>
      <c r="CM122" s="839"/>
      <c r="CN122" s="839"/>
      <c r="CO122" s="840"/>
      <c r="CP122" s="820" t="s">
        <v>374</v>
      </c>
      <c r="CQ122" s="821"/>
      <c r="CR122" s="821"/>
      <c r="CS122" s="821"/>
      <c r="CT122" s="821"/>
      <c r="CU122" s="821"/>
      <c r="CV122" s="821"/>
      <c r="CW122" s="821"/>
      <c r="CX122" s="821"/>
      <c r="CY122" s="821"/>
      <c r="CZ122" s="821"/>
      <c r="DA122" s="821"/>
      <c r="DB122" s="821"/>
      <c r="DC122" s="821"/>
      <c r="DD122" s="821"/>
      <c r="DE122" s="821"/>
      <c r="DF122" s="822"/>
      <c r="DG122" s="798">
        <v>2844987</v>
      </c>
      <c r="DH122" s="799"/>
      <c r="DI122" s="799"/>
      <c r="DJ122" s="799"/>
      <c r="DK122" s="799"/>
      <c r="DL122" s="799">
        <v>2524376</v>
      </c>
      <c r="DM122" s="799"/>
      <c r="DN122" s="799"/>
      <c r="DO122" s="799"/>
      <c r="DP122" s="799"/>
      <c r="DQ122" s="799">
        <v>2147874</v>
      </c>
      <c r="DR122" s="799"/>
      <c r="DS122" s="799"/>
      <c r="DT122" s="799"/>
      <c r="DU122" s="799"/>
      <c r="DV122" s="776">
        <v>0.6</v>
      </c>
      <c r="DW122" s="776"/>
      <c r="DX122" s="776"/>
      <c r="DY122" s="776"/>
      <c r="DZ122" s="777"/>
    </row>
    <row r="123" spans="1:130" s="234" customFormat="1" ht="26.25" customHeight="1" x14ac:dyDescent="0.15">
      <c r="A123" s="802"/>
      <c r="B123" s="803"/>
      <c r="C123" s="806" t="s">
        <v>419</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118</v>
      </c>
      <c r="AB123" s="762"/>
      <c r="AC123" s="762"/>
      <c r="AD123" s="762"/>
      <c r="AE123" s="763"/>
      <c r="AF123" s="764" t="s">
        <v>118</v>
      </c>
      <c r="AG123" s="762"/>
      <c r="AH123" s="762"/>
      <c r="AI123" s="762"/>
      <c r="AJ123" s="763"/>
      <c r="AK123" s="764" t="s">
        <v>118</v>
      </c>
      <c r="AL123" s="762"/>
      <c r="AM123" s="762"/>
      <c r="AN123" s="762"/>
      <c r="AO123" s="763"/>
      <c r="AP123" s="809" t="s">
        <v>118</v>
      </c>
      <c r="AQ123" s="810"/>
      <c r="AR123" s="810"/>
      <c r="AS123" s="810"/>
      <c r="AT123" s="811"/>
      <c r="AU123" s="876"/>
      <c r="AV123" s="877"/>
      <c r="AW123" s="877"/>
      <c r="AX123" s="877"/>
      <c r="AY123" s="877"/>
      <c r="AZ123" s="265" t="s">
        <v>155</v>
      </c>
      <c r="BA123" s="265"/>
      <c r="BB123" s="265"/>
      <c r="BC123" s="265"/>
      <c r="BD123" s="265"/>
      <c r="BE123" s="265"/>
      <c r="BF123" s="265"/>
      <c r="BG123" s="265"/>
      <c r="BH123" s="265"/>
      <c r="BI123" s="265"/>
      <c r="BJ123" s="265"/>
      <c r="BK123" s="265"/>
      <c r="BL123" s="265"/>
      <c r="BM123" s="265"/>
      <c r="BN123" s="265"/>
      <c r="BO123" s="865" t="s">
        <v>435</v>
      </c>
      <c r="BP123" s="866"/>
      <c r="BQ123" s="817">
        <v>1152160768</v>
      </c>
      <c r="BR123" s="818"/>
      <c r="BS123" s="818"/>
      <c r="BT123" s="818"/>
      <c r="BU123" s="818"/>
      <c r="BV123" s="818">
        <v>1154599910</v>
      </c>
      <c r="BW123" s="818"/>
      <c r="BX123" s="818"/>
      <c r="BY123" s="818"/>
      <c r="BZ123" s="818"/>
      <c r="CA123" s="818">
        <v>1155705056</v>
      </c>
      <c r="CB123" s="818"/>
      <c r="CC123" s="818"/>
      <c r="CD123" s="818"/>
      <c r="CE123" s="818"/>
      <c r="CF123" s="728"/>
      <c r="CG123" s="729"/>
      <c r="CH123" s="729"/>
      <c r="CI123" s="729"/>
      <c r="CJ123" s="819"/>
      <c r="CK123" s="857"/>
      <c r="CL123" s="839"/>
      <c r="CM123" s="839"/>
      <c r="CN123" s="839"/>
      <c r="CO123" s="840"/>
      <c r="CP123" s="820" t="s">
        <v>375</v>
      </c>
      <c r="CQ123" s="821"/>
      <c r="CR123" s="821"/>
      <c r="CS123" s="821"/>
      <c r="CT123" s="821"/>
      <c r="CU123" s="821"/>
      <c r="CV123" s="821"/>
      <c r="CW123" s="821"/>
      <c r="CX123" s="821"/>
      <c r="CY123" s="821"/>
      <c r="CZ123" s="821"/>
      <c r="DA123" s="821"/>
      <c r="DB123" s="821"/>
      <c r="DC123" s="821"/>
      <c r="DD123" s="821"/>
      <c r="DE123" s="821"/>
      <c r="DF123" s="822"/>
      <c r="DG123" s="798">
        <v>1883746</v>
      </c>
      <c r="DH123" s="799"/>
      <c r="DI123" s="799"/>
      <c r="DJ123" s="799"/>
      <c r="DK123" s="799"/>
      <c r="DL123" s="799">
        <v>1725806</v>
      </c>
      <c r="DM123" s="799"/>
      <c r="DN123" s="799"/>
      <c r="DO123" s="799"/>
      <c r="DP123" s="799"/>
      <c r="DQ123" s="799">
        <v>1558720</v>
      </c>
      <c r="DR123" s="799"/>
      <c r="DS123" s="799"/>
      <c r="DT123" s="799"/>
      <c r="DU123" s="799"/>
      <c r="DV123" s="776">
        <v>0.5</v>
      </c>
      <c r="DW123" s="776"/>
      <c r="DX123" s="776"/>
      <c r="DY123" s="776"/>
      <c r="DZ123" s="777"/>
    </row>
    <row r="124" spans="1:130" s="234" customFormat="1" ht="26.25" customHeight="1" thickBot="1" x14ac:dyDescent="0.2">
      <c r="A124" s="802"/>
      <c r="B124" s="803"/>
      <c r="C124" s="806" t="s">
        <v>422</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118</v>
      </c>
      <c r="AB124" s="762"/>
      <c r="AC124" s="762"/>
      <c r="AD124" s="762"/>
      <c r="AE124" s="763"/>
      <c r="AF124" s="764" t="s">
        <v>118</v>
      </c>
      <c r="AG124" s="762"/>
      <c r="AH124" s="762"/>
      <c r="AI124" s="762"/>
      <c r="AJ124" s="763"/>
      <c r="AK124" s="764" t="s">
        <v>118</v>
      </c>
      <c r="AL124" s="762"/>
      <c r="AM124" s="762"/>
      <c r="AN124" s="762"/>
      <c r="AO124" s="763"/>
      <c r="AP124" s="809" t="s">
        <v>118</v>
      </c>
      <c r="AQ124" s="810"/>
      <c r="AR124" s="810"/>
      <c r="AS124" s="810"/>
      <c r="AT124" s="811"/>
      <c r="AU124" s="812" t="s">
        <v>436</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175.2</v>
      </c>
      <c r="BR124" s="816"/>
      <c r="BS124" s="816"/>
      <c r="BT124" s="816"/>
      <c r="BU124" s="816"/>
      <c r="BV124" s="816">
        <v>185</v>
      </c>
      <c r="BW124" s="816"/>
      <c r="BX124" s="816"/>
      <c r="BY124" s="816"/>
      <c r="BZ124" s="816"/>
      <c r="CA124" s="816">
        <v>194.9</v>
      </c>
      <c r="CB124" s="816"/>
      <c r="CC124" s="816"/>
      <c r="CD124" s="816"/>
      <c r="CE124" s="816"/>
      <c r="CF124" s="706"/>
      <c r="CG124" s="707"/>
      <c r="CH124" s="707"/>
      <c r="CI124" s="707"/>
      <c r="CJ124" s="846"/>
      <c r="CK124" s="858"/>
      <c r="CL124" s="858"/>
      <c r="CM124" s="858"/>
      <c r="CN124" s="858"/>
      <c r="CO124" s="859"/>
      <c r="CP124" s="847" t="s">
        <v>437</v>
      </c>
      <c r="CQ124" s="848"/>
      <c r="CR124" s="848"/>
      <c r="CS124" s="848"/>
      <c r="CT124" s="848"/>
      <c r="CU124" s="848"/>
      <c r="CV124" s="848"/>
      <c r="CW124" s="848"/>
      <c r="CX124" s="848"/>
      <c r="CY124" s="848"/>
      <c r="CZ124" s="848"/>
      <c r="DA124" s="848"/>
      <c r="DB124" s="848"/>
      <c r="DC124" s="848"/>
      <c r="DD124" s="848"/>
      <c r="DE124" s="848"/>
      <c r="DF124" s="849"/>
      <c r="DG124" s="850" t="s">
        <v>118</v>
      </c>
      <c r="DH124" s="830"/>
      <c r="DI124" s="830"/>
      <c r="DJ124" s="830"/>
      <c r="DK124" s="830"/>
      <c r="DL124" s="830" t="s">
        <v>118</v>
      </c>
      <c r="DM124" s="830"/>
      <c r="DN124" s="830"/>
      <c r="DO124" s="830"/>
      <c r="DP124" s="830"/>
      <c r="DQ124" s="830" t="s">
        <v>118</v>
      </c>
      <c r="DR124" s="830"/>
      <c r="DS124" s="830"/>
      <c r="DT124" s="830"/>
      <c r="DU124" s="830"/>
      <c r="DV124" s="833" t="s">
        <v>118</v>
      </c>
      <c r="DW124" s="833"/>
      <c r="DX124" s="833"/>
      <c r="DY124" s="833"/>
      <c r="DZ124" s="834"/>
    </row>
    <row r="125" spans="1:130" s="234" customFormat="1" ht="26.25" customHeight="1" x14ac:dyDescent="0.15">
      <c r="A125" s="802"/>
      <c r="B125" s="803"/>
      <c r="C125" s="806" t="s">
        <v>424</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118</v>
      </c>
      <c r="AB125" s="762"/>
      <c r="AC125" s="762"/>
      <c r="AD125" s="762"/>
      <c r="AE125" s="763"/>
      <c r="AF125" s="764" t="s">
        <v>118</v>
      </c>
      <c r="AG125" s="762"/>
      <c r="AH125" s="762"/>
      <c r="AI125" s="762"/>
      <c r="AJ125" s="763"/>
      <c r="AK125" s="764" t="s">
        <v>118</v>
      </c>
      <c r="AL125" s="762"/>
      <c r="AM125" s="762"/>
      <c r="AN125" s="762"/>
      <c r="AO125" s="763"/>
      <c r="AP125" s="809" t="s">
        <v>118</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438</v>
      </c>
      <c r="CL125" s="836"/>
      <c r="CM125" s="836"/>
      <c r="CN125" s="836"/>
      <c r="CO125" s="837"/>
      <c r="CP125" s="844" t="s">
        <v>439</v>
      </c>
      <c r="CQ125" s="790"/>
      <c r="CR125" s="790"/>
      <c r="CS125" s="790"/>
      <c r="CT125" s="790"/>
      <c r="CU125" s="790"/>
      <c r="CV125" s="790"/>
      <c r="CW125" s="790"/>
      <c r="CX125" s="790"/>
      <c r="CY125" s="790"/>
      <c r="CZ125" s="790"/>
      <c r="DA125" s="790"/>
      <c r="DB125" s="790"/>
      <c r="DC125" s="790"/>
      <c r="DD125" s="790"/>
      <c r="DE125" s="790"/>
      <c r="DF125" s="791"/>
      <c r="DG125" s="845" t="s">
        <v>118</v>
      </c>
      <c r="DH125" s="827"/>
      <c r="DI125" s="827"/>
      <c r="DJ125" s="827"/>
      <c r="DK125" s="827"/>
      <c r="DL125" s="827" t="s">
        <v>118</v>
      </c>
      <c r="DM125" s="827"/>
      <c r="DN125" s="827"/>
      <c r="DO125" s="827"/>
      <c r="DP125" s="827"/>
      <c r="DQ125" s="827" t="s">
        <v>118</v>
      </c>
      <c r="DR125" s="827"/>
      <c r="DS125" s="827"/>
      <c r="DT125" s="827"/>
      <c r="DU125" s="827"/>
      <c r="DV125" s="828" t="s">
        <v>118</v>
      </c>
      <c r="DW125" s="828"/>
      <c r="DX125" s="828"/>
      <c r="DY125" s="828"/>
      <c r="DZ125" s="829"/>
    </row>
    <row r="126" spans="1:130" s="234" customFormat="1" ht="26.25" customHeight="1" thickBot="1" x14ac:dyDescent="0.2">
      <c r="A126" s="802"/>
      <c r="B126" s="803"/>
      <c r="C126" s="806" t="s">
        <v>426</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118</v>
      </c>
      <c r="AB126" s="762"/>
      <c r="AC126" s="762"/>
      <c r="AD126" s="762"/>
      <c r="AE126" s="763"/>
      <c r="AF126" s="764" t="s">
        <v>118</v>
      </c>
      <c r="AG126" s="762"/>
      <c r="AH126" s="762"/>
      <c r="AI126" s="762"/>
      <c r="AJ126" s="763"/>
      <c r="AK126" s="764" t="s">
        <v>118</v>
      </c>
      <c r="AL126" s="762"/>
      <c r="AM126" s="762"/>
      <c r="AN126" s="762"/>
      <c r="AO126" s="763"/>
      <c r="AP126" s="809" t="s">
        <v>118</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440</v>
      </c>
      <c r="CQ126" s="732"/>
      <c r="CR126" s="732"/>
      <c r="CS126" s="732"/>
      <c r="CT126" s="732"/>
      <c r="CU126" s="732"/>
      <c r="CV126" s="732"/>
      <c r="CW126" s="732"/>
      <c r="CX126" s="732"/>
      <c r="CY126" s="732"/>
      <c r="CZ126" s="732"/>
      <c r="DA126" s="732"/>
      <c r="DB126" s="732"/>
      <c r="DC126" s="732"/>
      <c r="DD126" s="732"/>
      <c r="DE126" s="732"/>
      <c r="DF126" s="733"/>
      <c r="DG126" s="798" t="s">
        <v>118</v>
      </c>
      <c r="DH126" s="799"/>
      <c r="DI126" s="799"/>
      <c r="DJ126" s="799"/>
      <c r="DK126" s="799"/>
      <c r="DL126" s="799" t="s">
        <v>118</v>
      </c>
      <c r="DM126" s="799"/>
      <c r="DN126" s="799"/>
      <c r="DO126" s="799"/>
      <c r="DP126" s="799"/>
      <c r="DQ126" s="799" t="s">
        <v>118</v>
      </c>
      <c r="DR126" s="799"/>
      <c r="DS126" s="799"/>
      <c r="DT126" s="799"/>
      <c r="DU126" s="799"/>
      <c r="DV126" s="776" t="s">
        <v>118</v>
      </c>
      <c r="DW126" s="776"/>
      <c r="DX126" s="776"/>
      <c r="DY126" s="776"/>
      <c r="DZ126" s="777"/>
    </row>
    <row r="127" spans="1:130" s="234" customFormat="1" ht="26.25" customHeight="1" x14ac:dyDescent="0.15">
      <c r="A127" s="804"/>
      <c r="B127" s="805"/>
      <c r="C127" s="823" t="s">
        <v>441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112429</v>
      </c>
      <c r="AB127" s="762"/>
      <c r="AC127" s="762"/>
      <c r="AD127" s="762"/>
      <c r="AE127" s="763"/>
      <c r="AF127" s="764">
        <v>126617</v>
      </c>
      <c r="AG127" s="762"/>
      <c r="AH127" s="762"/>
      <c r="AI127" s="762"/>
      <c r="AJ127" s="763"/>
      <c r="AK127" s="764">
        <v>151601</v>
      </c>
      <c r="AL127" s="762"/>
      <c r="AM127" s="762"/>
      <c r="AN127" s="762"/>
      <c r="AO127" s="763"/>
      <c r="AP127" s="809">
        <v>0</v>
      </c>
      <c r="AQ127" s="810"/>
      <c r="AR127" s="810"/>
      <c r="AS127" s="810"/>
      <c r="AT127" s="811"/>
      <c r="AU127" s="270"/>
      <c r="AV127" s="270"/>
      <c r="AW127" s="270"/>
      <c r="AX127" s="826" t="s">
        <v>442</v>
      </c>
      <c r="AY127" s="794"/>
      <c r="AZ127" s="794"/>
      <c r="BA127" s="794"/>
      <c r="BB127" s="794"/>
      <c r="BC127" s="794"/>
      <c r="BD127" s="794"/>
      <c r="BE127" s="795"/>
      <c r="BF127" s="793" t="s">
        <v>443</v>
      </c>
      <c r="BG127" s="794"/>
      <c r="BH127" s="794"/>
      <c r="BI127" s="794"/>
      <c r="BJ127" s="794"/>
      <c r="BK127" s="794"/>
      <c r="BL127" s="795"/>
      <c r="BM127" s="793" t="s">
        <v>444</v>
      </c>
      <c r="BN127" s="794"/>
      <c r="BO127" s="794"/>
      <c r="BP127" s="794"/>
      <c r="BQ127" s="794"/>
      <c r="BR127" s="794"/>
      <c r="BS127" s="795"/>
      <c r="BT127" s="793" t="s">
        <v>445</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446</v>
      </c>
      <c r="CQ127" s="732"/>
      <c r="CR127" s="732"/>
      <c r="CS127" s="732"/>
      <c r="CT127" s="732"/>
      <c r="CU127" s="732"/>
      <c r="CV127" s="732"/>
      <c r="CW127" s="732"/>
      <c r="CX127" s="732"/>
      <c r="CY127" s="732"/>
      <c r="CZ127" s="732"/>
      <c r="DA127" s="732"/>
      <c r="DB127" s="732"/>
      <c r="DC127" s="732"/>
      <c r="DD127" s="732"/>
      <c r="DE127" s="732"/>
      <c r="DF127" s="733"/>
      <c r="DG127" s="798" t="s">
        <v>118</v>
      </c>
      <c r="DH127" s="799"/>
      <c r="DI127" s="799"/>
      <c r="DJ127" s="799"/>
      <c r="DK127" s="799"/>
      <c r="DL127" s="799" t="s">
        <v>118</v>
      </c>
      <c r="DM127" s="799"/>
      <c r="DN127" s="799"/>
      <c r="DO127" s="799"/>
      <c r="DP127" s="799"/>
      <c r="DQ127" s="799" t="s">
        <v>118</v>
      </c>
      <c r="DR127" s="799"/>
      <c r="DS127" s="799"/>
      <c r="DT127" s="799"/>
      <c r="DU127" s="799"/>
      <c r="DV127" s="776" t="s">
        <v>118</v>
      </c>
      <c r="DW127" s="776"/>
      <c r="DX127" s="776"/>
      <c r="DY127" s="776"/>
      <c r="DZ127" s="777"/>
    </row>
    <row r="128" spans="1:130" s="234" customFormat="1" ht="26.25" customHeight="1" thickBot="1" x14ac:dyDescent="0.2">
      <c r="A128" s="778" t="s">
        <v>447</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448</v>
      </c>
      <c r="X128" s="780"/>
      <c r="Y128" s="780"/>
      <c r="Z128" s="781"/>
      <c r="AA128" s="782">
        <v>11536532</v>
      </c>
      <c r="AB128" s="783"/>
      <c r="AC128" s="783"/>
      <c r="AD128" s="783"/>
      <c r="AE128" s="784"/>
      <c r="AF128" s="785">
        <v>10173838</v>
      </c>
      <c r="AG128" s="783"/>
      <c r="AH128" s="783"/>
      <c r="AI128" s="783"/>
      <c r="AJ128" s="784"/>
      <c r="AK128" s="785">
        <v>8980990</v>
      </c>
      <c r="AL128" s="783"/>
      <c r="AM128" s="783"/>
      <c r="AN128" s="783"/>
      <c r="AO128" s="784"/>
      <c r="AP128" s="786"/>
      <c r="AQ128" s="787"/>
      <c r="AR128" s="787"/>
      <c r="AS128" s="787"/>
      <c r="AT128" s="788"/>
      <c r="AU128" s="270"/>
      <c r="AV128" s="270"/>
      <c r="AW128" s="270"/>
      <c r="AX128" s="789" t="s">
        <v>449</v>
      </c>
      <c r="AY128" s="790"/>
      <c r="AZ128" s="790"/>
      <c r="BA128" s="790"/>
      <c r="BB128" s="790"/>
      <c r="BC128" s="790"/>
      <c r="BD128" s="790"/>
      <c r="BE128" s="791"/>
      <c r="BF128" s="768" t="s">
        <v>118</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450</v>
      </c>
      <c r="CQ128" s="710"/>
      <c r="CR128" s="710"/>
      <c r="CS128" s="710"/>
      <c r="CT128" s="710"/>
      <c r="CU128" s="710"/>
      <c r="CV128" s="710"/>
      <c r="CW128" s="710"/>
      <c r="CX128" s="710"/>
      <c r="CY128" s="710"/>
      <c r="CZ128" s="710"/>
      <c r="DA128" s="710"/>
      <c r="DB128" s="710"/>
      <c r="DC128" s="710"/>
      <c r="DD128" s="710"/>
      <c r="DE128" s="710"/>
      <c r="DF128" s="711"/>
      <c r="DG128" s="772">
        <v>6330894</v>
      </c>
      <c r="DH128" s="773"/>
      <c r="DI128" s="773"/>
      <c r="DJ128" s="773"/>
      <c r="DK128" s="773"/>
      <c r="DL128" s="773">
        <v>6057093</v>
      </c>
      <c r="DM128" s="773"/>
      <c r="DN128" s="773"/>
      <c r="DO128" s="773"/>
      <c r="DP128" s="773"/>
      <c r="DQ128" s="773">
        <v>5880857</v>
      </c>
      <c r="DR128" s="773"/>
      <c r="DS128" s="773"/>
      <c r="DT128" s="773"/>
      <c r="DU128" s="773"/>
      <c r="DV128" s="774">
        <v>1.7</v>
      </c>
      <c r="DW128" s="774"/>
      <c r="DX128" s="774"/>
      <c r="DY128" s="774"/>
      <c r="DZ128" s="775"/>
    </row>
    <row r="129" spans="1:131" s="234" customFormat="1" ht="26.25" customHeight="1" x14ac:dyDescent="0.15">
      <c r="A129" s="756" t="s">
        <v>100</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451</v>
      </c>
      <c r="X129" s="759"/>
      <c r="Y129" s="759"/>
      <c r="Z129" s="760"/>
      <c r="AA129" s="761">
        <v>441805855</v>
      </c>
      <c r="AB129" s="762"/>
      <c r="AC129" s="762"/>
      <c r="AD129" s="762"/>
      <c r="AE129" s="763"/>
      <c r="AF129" s="764">
        <v>417802656</v>
      </c>
      <c r="AG129" s="762"/>
      <c r="AH129" s="762"/>
      <c r="AI129" s="762"/>
      <c r="AJ129" s="763"/>
      <c r="AK129" s="764">
        <v>417142684</v>
      </c>
      <c r="AL129" s="762"/>
      <c r="AM129" s="762"/>
      <c r="AN129" s="762"/>
      <c r="AO129" s="763"/>
      <c r="AP129" s="765"/>
      <c r="AQ129" s="766"/>
      <c r="AR129" s="766"/>
      <c r="AS129" s="766"/>
      <c r="AT129" s="767"/>
      <c r="AU129" s="272"/>
      <c r="AV129" s="272"/>
      <c r="AW129" s="272"/>
      <c r="AX129" s="731" t="s">
        <v>452</v>
      </c>
      <c r="AY129" s="732"/>
      <c r="AZ129" s="732"/>
      <c r="BA129" s="732"/>
      <c r="BB129" s="732"/>
      <c r="BC129" s="732"/>
      <c r="BD129" s="732"/>
      <c r="BE129" s="733"/>
      <c r="BF129" s="751" t="s">
        <v>118</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756" t="s">
        <v>453</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454</v>
      </c>
      <c r="X130" s="759"/>
      <c r="Y130" s="759"/>
      <c r="Z130" s="760"/>
      <c r="AA130" s="761">
        <v>74017100</v>
      </c>
      <c r="AB130" s="762"/>
      <c r="AC130" s="762"/>
      <c r="AD130" s="762"/>
      <c r="AE130" s="763"/>
      <c r="AF130" s="764">
        <v>73484683</v>
      </c>
      <c r="AG130" s="762"/>
      <c r="AH130" s="762"/>
      <c r="AI130" s="762"/>
      <c r="AJ130" s="763"/>
      <c r="AK130" s="764">
        <v>72625595</v>
      </c>
      <c r="AL130" s="762"/>
      <c r="AM130" s="762"/>
      <c r="AN130" s="762"/>
      <c r="AO130" s="763"/>
      <c r="AP130" s="765"/>
      <c r="AQ130" s="766"/>
      <c r="AR130" s="766"/>
      <c r="AS130" s="766"/>
      <c r="AT130" s="767"/>
      <c r="AU130" s="272"/>
      <c r="AV130" s="272"/>
      <c r="AW130" s="272"/>
      <c r="AX130" s="731" t="s">
        <v>455</v>
      </c>
      <c r="AY130" s="732"/>
      <c r="AZ130" s="732"/>
      <c r="BA130" s="732"/>
      <c r="BB130" s="732"/>
      <c r="BC130" s="732"/>
      <c r="BD130" s="732"/>
      <c r="BE130" s="733"/>
      <c r="BF130" s="734">
        <v>9.4</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456</v>
      </c>
      <c r="X131" s="742"/>
      <c r="Y131" s="742"/>
      <c r="Z131" s="743"/>
      <c r="AA131" s="744">
        <v>367788755</v>
      </c>
      <c r="AB131" s="745"/>
      <c r="AC131" s="745"/>
      <c r="AD131" s="745"/>
      <c r="AE131" s="746"/>
      <c r="AF131" s="747">
        <v>344317973</v>
      </c>
      <c r="AG131" s="745"/>
      <c r="AH131" s="745"/>
      <c r="AI131" s="745"/>
      <c r="AJ131" s="746"/>
      <c r="AK131" s="747">
        <v>344517089</v>
      </c>
      <c r="AL131" s="745"/>
      <c r="AM131" s="745"/>
      <c r="AN131" s="745"/>
      <c r="AO131" s="746"/>
      <c r="AP131" s="748"/>
      <c r="AQ131" s="749"/>
      <c r="AR131" s="749"/>
      <c r="AS131" s="749"/>
      <c r="AT131" s="750"/>
      <c r="AU131" s="272"/>
      <c r="AV131" s="272"/>
      <c r="AW131" s="272"/>
      <c r="AX131" s="709" t="s">
        <v>457</v>
      </c>
      <c r="AY131" s="710"/>
      <c r="AZ131" s="710"/>
      <c r="BA131" s="710"/>
      <c r="BB131" s="710"/>
      <c r="BC131" s="710"/>
      <c r="BD131" s="710"/>
      <c r="BE131" s="711"/>
      <c r="BF131" s="712">
        <v>194.9</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718" t="s">
        <v>458</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459</v>
      </c>
      <c r="W132" s="722"/>
      <c r="X132" s="722"/>
      <c r="Y132" s="722"/>
      <c r="Z132" s="723"/>
      <c r="AA132" s="724">
        <v>10.275595839999999</v>
      </c>
      <c r="AB132" s="725"/>
      <c r="AC132" s="725"/>
      <c r="AD132" s="725"/>
      <c r="AE132" s="726"/>
      <c r="AF132" s="727">
        <v>9.6053571390000005</v>
      </c>
      <c r="AG132" s="725"/>
      <c r="AH132" s="725"/>
      <c r="AI132" s="725"/>
      <c r="AJ132" s="726"/>
      <c r="AK132" s="727">
        <v>8.4206743080000006</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460</v>
      </c>
      <c r="W133" s="701"/>
      <c r="X133" s="701"/>
      <c r="Y133" s="701"/>
      <c r="Z133" s="702"/>
      <c r="AA133" s="703">
        <v>11.3</v>
      </c>
      <c r="AB133" s="704"/>
      <c r="AC133" s="704"/>
      <c r="AD133" s="704"/>
      <c r="AE133" s="705"/>
      <c r="AF133" s="703">
        <v>10.4</v>
      </c>
      <c r="AG133" s="704"/>
      <c r="AH133" s="704"/>
      <c r="AI133" s="704"/>
      <c r="AJ133" s="705"/>
      <c r="AK133" s="703">
        <v>9.4</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4ey7L4mS+FCQBnPwaHtonr8Aey+YsKA/X6EPH8wuxCYVinqyNp5ajXRwkPmIG06IZmdqS9TVdWS818zvW6QCEg==" saltValue="3vu2lcOT6GG9p+jSC5mr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topLeftCell="A70" zoomScale="70" zoomScaleNormal="85" zoomScaleSheetLayoutView="70" workbookViewId="0">
      <selection activeCell="AW76" sqref="AW76"/>
    </sheetView>
  </sheetViews>
  <sheetFormatPr defaultColWidth="0" defaultRowHeight="13.5" customHeight="1" zeroHeight="1" x14ac:dyDescent="0.15"/>
  <cols>
    <col min="1" max="2" width="2.7109375" style="279" customWidth="1"/>
    <col min="3" max="120" width="2.71093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461</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SJSwH2YNEwsR6VhPYwMyQi1armdOyorHMAj9RvRXNm1Yld9UeuhAdx7TdbFZ0kQzSyEI1GdHMZGDSvVDElAbog==" saltValue="6x00JRxDdTTipZjK109Rt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D65" zoomScale="85" zoomScaleNormal="85" zoomScaleSheetLayoutView="55" workbookViewId="0">
      <selection activeCell="BN4" sqref="BN4"/>
    </sheetView>
  </sheetViews>
  <sheetFormatPr defaultColWidth="0" defaultRowHeight="13.5" customHeight="1" zeroHeight="1" x14ac:dyDescent="0.15"/>
  <cols>
    <col min="1" max="116" width="2.57031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462</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ICv6+y0CyR28iP4bMVZ05yZMZ9QwK2J1f4Ny4muPSkgZZIHF0O8YeWQLOLGt/QGxC+LNasILLvFvDZs24bB6Q==" saltValue="JrIhf9MbvEQba9uh4fdZn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zoomScale="70" zoomScaleSheetLayoutView="70" workbookViewId="0"/>
  </sheetViews>
  <sheetFormatPr defaultColWidth="0" defaultRowHeight="13.5" customHeight="1" zeroHeight="1" x14ac:dyDescent="0.15"/>
  <cols>
    <col min="1" max="36" width="2.42578125" style="282" customWidth="1"/>
    <col min="37" max="44" width="17" style="282" customWidth="1"/>
    <col min="45" max="45" width="6.140625" style="289" customWidth="1"/>
    <col min="46" max="46" width="3" style="287" customWidth="1"/>
    <col min="47" max="47" width="19.140625" style="282" hidden="1" customWidth="1"/>
    <col min="48" max="52" width="12.5703125" style="282" hidden="1" customWidth="1"/>
    <col min="53" max="16384" width="8.57031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463</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464</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8" t="s">
        <v>465</v>
      </c>
      <c r="AP7" s="293"/>
      <c r="AQ7" s="294" t="s">
        <v>466</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49"/>
      <c r="AP8" s="299" t="s">
        <v>467</v>
      </c>
      <c r="AQ8" s="300" t="s">
        <v>468</v>
      </c>
      <c r="AR8" s="301" t="s">
        <v>469</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2" t="s">
        <v>470</v>
      </c>
      <c r="AL9" s="1143"/>
      <c r="AM9" s="1143"/>
      <c r="AN9" s="1144"/>
      <c r="AO9" s="302">
        <v>172856097</v>
      </c>
      <c r="AP9" s="302">
        <v>97106</v>
      </c>
      <c r="AQ9" s="303">
        <v>113415</v>
      </c>
      <c r="AR9" s="304">
        <v>-14.4</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2" t="s">
        <v>471</v>
      </c>
      <c r="AL10" s="1143"/>
      <c r="AM10" s="1143"/>
      <c r="AN10" s="1144"/>
      <c r="AO10" s="302">
        <v>306167</v>
      </c>
      <c r="AP10" s="302">
        <v>172</v>
      </c>
      <c r="AQ10" s="303">
        <v>442</v>
      </c>
      <c r="AR10" s="304">
        <v>-61.1</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2" t="s">
        <v>472</v>
      </c>
      <c r="AL11" s="1143"/>
      <c r="AM11" s="1143"/>
      <c r="AN11" s="1144"/>
      <c r="AO11" s="302">
        <v>47428</v>
      </c>
      <c r="AP11" s="302">
        <v>27</v>
      </c>
      <c r="AQ11" s="303">
        <v>567</v>
      </c>
      <c r="AR11" s="304">
        <v>-95.2</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2" t="s">
        <v>473</v>
      </c>
      <c r="AL12" s="1143"/>
      <c r="AM12" s="1143"/>
      <c r="AN12" s="1144"/>
      <c r="AO12" s="302" t="s">
        <v>474</v>
      </c>
      <c r="AP12" s="302" t="s">
        <v>474</v>
      </c>
      <c r="AQ12" s="303" t="s">
        <v>474</v>
      </c>
      <c r="AR12" s="304" t="s">
        <v>474</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2" t="s">
        <v>475</v>
      </c>
      <c r="AL13" s="1143"/>
      <c r="AM13" s="1143"/>
      <c r="AN13" s="1144"/>
      <c r="AO13" s="302">
        <v>7913</v>
      </c>
      <c r="AP13" s="302">
        <v>4</v>
      </c>
      <c r="AQ13" s="303">
        <v>15</v>
      </c>
      <c r="AR13" s="304">
        <v>-73.3</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2" t="s">
        <v>476</v>
      </c>
      <c r="AL14" s="1143"/>
      <c r="AM14" s="1143"/>
      <c r="AN14" s="1144"/>
      <c r="AO14" s="302">
        <v>2697083</v>
      </c>
      <c r="AP14" s="302">
        <v>1515</v>
      </c>
      <c r="AQ14" s="303">
        <v>1977</v>
      </c>
      <c r="AR14" s="304">
        <v>-23.4</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2" t="s">
        <v>477</v>
      </c>
      <c r="AL15" s="1143"/>
      <c r="AM15" s="1143"/>
      <c r="AN15" s="1144"/>
      <c r="AO15" s="302">
        <v>-13755327</v>
      </c>
      <c r="AP15" s="302">
        <v>-7727</v>
      </c>
      <c r="AQ15" s="303">
        <v>-9997</v>
      </c>
      <c r="AR15" s="304">
        <v>-22.7</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4" t="s">
        <v>155</v>
      </c>
      <c r="AL16" s="1135"/>
      <c r="AM16" s="1135"/>
      <c r="AN16" s="1136"/>
      <c r="AO16" s="302">
        <v>162159361</v>
      </c>
      <c r="AP16" s="302">
        <v>91097</v>
      </c>
      <c r="AQ16" s="303">
        <v>106419</v>
      </c>
      <c r="AR16" s="304">
        <v>-14.4</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478</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479</v>
      </c>
      <c r="AP20" s="313" t="s">
        <v>480</v>
      </c>
      <c r="AQ20" s="314" t="s">
        <v>481</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5" t="s">
        <v>482</v>
      </c>
      <c r="AL21" s="1146"/>
      <c r="AM21" s="1146"/>
      <c r="AN21" s="1147"/>
      <c r="AO21" s="317">
        <v>1037.0899999999999</v>
      </c>
      <c r="AP21" s="318">
        <v>1230.1400000000001</v>
      </c>
      <c r="AQ21" s="319">
        <v>-193.05</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5" t="s">
        <v>483</v>
      </c>
      <c r="AL22" s="1146"/>
      <c r="AM22" s="1146"/>
      <c r="AN22" s="1147"/>
      <c r="AO22" s="322">
        <v>99.9</v>
      </c>
      <c r="AP22" s="323">
        <v>99.5</v>
      </c>
      <c r="AQ22" s="324">
        <v>0.4</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484</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485</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486</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8" t="s">
        <v>465</v>
      </c>
      <c r="AP30" s="293"/>
      <c r="AQ30" s="294" t="s">
        <v>466</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49"/>
      <c r="AP31" s="299" t="s">
        <v>467</v>
      </c>
      <c r="AQ31" s="300" t="s">
        <v>468</v>
      </c>
      <c r="AR31" s="301" t="s">
        <v>469</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1" t="s">
        <v>487</v>
      </c>
      <c r="AL32" s="1132"/>
      <c r="AM32" s="1132"/>
      <c r="AN32" s="1133"/>
      <c r="AO32" s="302">
        <v>86353560</v>
      </c>
      <c r="AP32" s="302">
        <v>48511</v>
      </c>
      <c r="AQ32" s="303">
        <v>57756</v>
      </c>
      <c r="AR32" s="304">
        <v>-16</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1" t="s">
        <v>488</v>
      </c>
      <c r="AL33" s="1132"/>
      <c r="AM33" s="1132"/>
      <c r="AN33" s="1133"/>
      <c r="AO33" s="302" t="s">
        <v>474</v>
      </c>
      <c r="AP33" s="302" t="s">
        <v>474</v>
      </c>
      <c r="AQ33" s="303">
        <v>5035</v>
      </c>
      <c r="AR33" s="304" t="s">
        <v>474</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1" t="s">
        <v>489</v>
      </c>
      <c r="AL34" s="1132"/>
      <c r="AM34" s="1132"/>
      <c r="AN34" s="1133"/>
      <c r="AO34" s="302">
        <v>21387408</v>
      </c>
      <c r="AP34" s="302">
        <v>12015</v>
      </c>
      <c r="AQ34" s="303">
        <v>14111</v>
      </c>
      <c r="AR34" s="304">
        <v>-14.9</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1" t="s">
        <v>490</v>
      </c>
      <c r="AL35" s="1132"/>
      <c r="AM35" s="1132"/>
      <c r="AN35" s="1133"/>
      <c r="AO35" s="302">
        <v>1567392</v>
      </c>
      <c r="AP35" s="302">
        <v>881</v>
      </c>
      <c r="AQ35" s="303">
        <v>1340</v>
      </c>
      <c r="AR35" s="304">
        <v>-34.299999999999997</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1" t="s">
        <v>491</v>
      </c>
      <c r="AL36" s="1132"/>
      <c r="AM36" s="1132"/>
      <c r="AN36" s="1133"/>
      <c r="AO36" s="302" t="s">
        <v>474</v>
      </c>
      <c r="AP36" s="302" t="s">
        <v>474</v>
      </c>
      <c r="AQ36" s="303">
        <v>69</v>
      </c>
      <c r="AR36" s="304" t="s">
        <v>474</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1" t="s">
        <v>492</v>
      </c>
      <c r="AL37" s="1132"/>
      <c r="AM37" s="1132"/>
      <c r="AN37" s="1133"/>
      <c r="AO37" s="302">
        <v>1307517</v>
      </c>
      <c r="AP37" s="302">
        <v>735</v>
      </c>
      <c r="AQ37" s="303">
        <v>1018</v>
      </c>
      <c r="AR37" s="304">
        <v>-27.8</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28" t="s">
        <v>493</v>
      </c>
      <c r="AL38" s="1129"/>
      <c r="AM38" s="1129"/>
      <c r="AN38" s="1130"/>
      <c r="AO38" s="332">
        <v>1370</v>
      </c>
      <c r="AP38" s="332">
        <v>1</v>
      </c>
      <c r="AQ38" s="333">
        <v>1</v>
      </c>
      <c r="AR38" s="324">
        <v>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28" t="s">
        <v>494</v>
      </c>
      <c r="AL39" s="1129"/>
      <c r="AM39" s="1129"/>
      <c r="AN39" s="1130"/>
      <c r="AO39" s="302">
        <v>-8980990</v>
      </c>
      <c r="AP39" s="302">
        <v>-5045</v>
      </c>
      <c r="AQ39" s="303">
        <v>-2288</v>
      </c>
      <c r="AR39" s="304">
        <v>120.5</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1" t="s">
        <v>495</v>
      </c>
      <c r="AL40" s="1132"/>
      <c r="AM40" s="1132"/>
      <c r="AN40" s="1133"/>
      <c r="AO40" s="302">
        <v>-72625595</v>
      </c>
      <c r="AP40" s="302">
        <v>-40799</v>
      </c>
      <c r="AQ40" s="303">
        <v>-46930</v>
      </c>
      <c r="AR40" s="304">
        <v>-13.1</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4" t="s">
        <v>496</v>
      </c>
      <c r="AL41" s="1135"/>
      <c r="AM41" s="1135"/>
      <c r="AN41" s="1136"/>
      <c r="AO41" s="302">
        <v>29010662</v>
      </c>
      <c r="AP41" s="302">
        <v>16297</v>
      </c>
      <c r="AQ41" s="303">
        <v>30112</v>
      </c>
      <c r="AR41" s="304">
        <v>-45.9</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497</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498</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37" t="s">
        <v>465</v>
      </c>
      <c r="AN49" s="1139" t="s">
        <v>499</v>
      </c>
      <c r="AO49" s="1140"/>
      <c r="AP49" s="1140"/>
      <c r="AQ49" s="1140"/>
      <c r="AR49" s="1141"/>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38"/>
      <c r="AN50" s="344" t="s">
        <v>500</v>
      </c>
      <c r="AO50" s="345" t="s">
        <v>501</v>
      </c>
      <c r="AP50" s="346" t="s">
        <v>502</v>
      </c>
      <c r="AQ50" s="347" t="s">
        <v>503</v>
      </c>
      <c r="AR50" s="348" t="s">
        <v>504</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505</v>
      </c>
      <c r="AL51" s="341"/>
      <c r="AM51" s="349">
        <v>157410584</v>
      </c>
      <c r="AN51" s="350">
        <v>86570</v>
      </c>
      <c r="AO51" s="351">
        <v>-7.4</v>
      </c>
      <c r="AP51" s="352">
        <v>94715</v>
      </c>
      <c r="AQ51" s="353">
        <v>6.9</v>
      </c>
      <c r="AR51" s="354">
        <v>-14.3</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506</v>
      </c>
      <c r="AM52" s="357">
        <v>40038317</v>
      </c>
      <c r="AN52" s="358">
        <v>22019</v>
      </c>
      <c r="AO52" s="359">
        <v>33</v>
      </c>
      <c r="AP52" s="360">
        <v>24902</v>
      </c>
      <c r="AQ52" s="361">
        <v>29</v>
      </c>
      <c r="AR52" s="362">
        <v>4</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507</v>
      </c>
      <c r="AL53" s="341"/>
      <c r="AM53" s="349">
        <v>123846818</v>
      </c>
      <c r="AN53" s="350">
        <v>68411</v>
      </c>
      <c r="AO53" s="351">
        <v>-21</v>
      </c>
      <c r="AP53" s="352">
        <v>97161</v>
      </c>
      <c r="AQ53" s="353">
        <v>2.6</v>
      </c>
      <c r="AR53" s="354">
        <v>-23.6</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506</v>
      </c>
      <c r="AM54" s="357">
        <v>30297985</v>
      </c>
      <c r="AN54" s="358">
        <v>16736</v>
      </c>
      <c r="AO54" s="359">
        <v>-24</v>
      </c>
      <c r="AP54" s="360">
        <v>26543</v>
      </c>
      <c r="AQ54" s="361">
        <v>6.6</v>
      </c>
      <c r="AR54" s="362">
        <v>-30.6</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508</v>
      </c>
      <c r="AL55" s="341"/>
      <c r="AM55" s="349">
        <v>124813115</v>
      </c>
      <c r="AN55" s="350">
        <v>69412</v>
      </c>
      <c r="AO55" s="351">
        <v>1.5</v>
      </c>
      <c r="AP55" s="352">
        <v>101731</v>
      </c>
      <c r="AQ55" s="353">
        <v>4.7</v>
      </c>
      <c r="AR55" s="354">
        <v>-3.2</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506</v>
      </c>
      <c r="AM56" s="357">
        <v>27843153</v>
      </c>
      <c r="AN56" s="358">
        <v>15484</v>
      </c>
      <c r="AO56" s="359">
        <v>-7.5</v>
      </c>
      <c r="AP56" s="360">
        <v>26906</v>
      </c>
      <c r="AQ56" s="361">
        <v>1.4</v>
      </c>
      <c r="AR56" s="362">
        <v>-8.9</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509</v>
      </c>
      <c r="AL57" s="341"/>
      <c r="AM57" s="349">
        <v>143727147</v>
      </c>
      <c r="AN57" s="350">
        <v>80331</v>
      </c>
      <c r="AO57" s="351">
        <v>15.7</v>
      </c>
      <c r="AP57" s="352">
        <v>77936</v>
      </c>
      <c r="AQ57" s="353">
        <v>-23.4</v>
      </c>
      <c r="AR57" s="354">
        <v>39.1</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506</v>
      </c>
      <c r="AM58" s="357">
        <v>30026211</v>
      </c>
      <c r="AN58" s="358">
        <v>16782</v>
      </c>
      <c r="AO58" s="359">
        <v>8.4</v>
      </c>
      <c r="AP58" s="360">
        <v>19401</v>
      </c>
      <c r="AQ58" s="361">
        <v>-27.9</v>
      </c>
      <c r="AR58" s="362">
        <v>36.299999999999997</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510</v>
      </c>
      <c r="AL59" s="341"/>
      <c r="AM59" s="349">
        <v>172687327</v>
      </c>
      <c r="AN59" s="350">
        <v>97011</v>
      </c>
      <c r="AO59" s="351">
        <v>20.8</v>
      </c>
      <c r="AP59" s="352">
        <v>82531</v>
      </c>
      <c r="AQ59" s="353">
        <v>5.9</v>
      </c>
      <c r="AR59" s="354">
        <v>14.9</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506</v>
      </c>
      <c r="AM60" s="357">
        <v>34464134</v>
      </c>
      <c r="AN60" s="358">
        <v>19361</v>
      </c>
      <c r="AO60" s="359">
        <v>15.4</v>
      </c>
      <c r="AP60" s="360">
        <v>19102</v>
      </c>
      <c r="AQ60" s="361">
        <v>-1.5</v>
      </c>
      <c r="AR60" s="362">
        <v>16.899999999999999</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511</v>
      </c>
      <c r="AL61" s="363"/>
      <c r="AM61" s="364">
        <v>144496998</v>
      </c>
      <c r="AN61" s="365">
        <v>80347</v>
      </c>
      <c r="AO61" s="366">
        <v>1.9</v>
      </c>
      <c r="AP61" s="367">
        <v>90815</v>
      </c>
      <c r="AQ61" s="368">
        <v>-0.7</v>
      </c>
      <c r="AR61" s="354">
        <v>2.6</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506</v>
      </c>
      <c r="AM62" s="357">
        <v>32533960</v>
      </c>
      <c r="AN62" s="358">
        <v>18076</v>
      </c>
      <c r="AO62" s="359">
        <v>5.0999999999999996</v>
      </c>
      <c r="AP62" s="360">
        <v>23371</v>
      </c>
      <c r="AQ62" s="361">
        <v>1.5</v>
      </c>
      <c r="AR62" s="362">
        <v>3.6</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row r="74" spans="1:46" hidden="1" x14ac:dyDescent="0.15"/>
  </sheetData>
  <sheetProtection algorithmName="SHA-512" hashValue="mW46ANGbD26OOktDAV9nVffYURSJHmvSG7Gh6AXmukVjCMXFp4Fddxoj+/zFvx2kwuttJNngdaD+1uqnHmpPqA==" saltValue="hJxV3rzorOlIxNdiEUvwR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0" zoomScale="85" zoomScaleNormal="85" zoomScaleSheetLayoutView="55" workbookViewId="0">
      <selection activeCell="AG45" sqref="AG45"/>
    </sheetView>
  </sheetViews>
  <sheetFormatPr defaultColWidth="0" defaultRowHeight="13.5" customHeight="1" zeroHeight="1" x14ac:dyDescent="0.15"/>
  <cols>
    <col min="1" max="125" width="2.425781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512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ikIzOn8oLLrZavrWPXemeZCQmvmUJqev+rXJ8Q/IS75h5cvzzejKaqIa3PWdS7TD1ACRBL192HyVsFPnRASLw==" saltValue="hlgmRsmewvpO++RnZFTj8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topLeftCell="A100" zoomScale="70" zoomScaleNormal="70" zoomScaleSheetLayoutView="55" workbookViewId="0">
      <selection activeCell="DL103" sqref="DL103"/>
    </sheetView>
  </sheetViews>
  <sheetFormatPr defaultColWidth="0" defaultRowHeight="13.5" customHeight="1" zeroHeight="1" x14ac:dyDescent="0.15"/>
  <cols>
    <col min="1" max="125" width="2.425781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513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jk3ARosREI7xXdRHEZm0K8adIfoUMVuPBJoMmPKYOENfuIMVUapaYWAvdH+3w4fQ2kwWkNhwZHUNzWWAmmuJA==" saltValue="UrR5/u1UCW27ddzSG4D5t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43" zoomScale="70" zoomScaleNormal="70" zoomScaleSheetLayoutView="100" workbookViewId="0">
      <selection activeCell="I47" sqref="I47"/>
    </sheetView>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514</v>
      </c>
      <c r="G46" s="372" t="s">
        <v>515</v>
      </c>
      <c r="H46" s="372" t="s">
        <v>516</v>
      </c>
      <c r="I46" s="372" t="s">
        <v>517</v>
      </c>
      <c r="J46" s="373" t="s">
        <v>518</v>
      </c>
    </row>
    <row r="47" spans="2:10" ht="57.75" customHeight="1" x14ac:dyDescent="0.15">
      <c r="B47" s="7"/>
      <c r="C47" s="1150" t="s">
        <v>3</v>
      </c>
      <c r="D47" s="1150"/>
      <c r="E47" s="1151"/>
      <c r="F47" s="374">
        <v>0.4</v>
      </c>
      <c r="G47" s="375">
        <v>0.39</v>
      </c>
      <c r="H47" s="375">
        <v>0.39</v>
      </c>
      <c r="I47" s="375">
        <v>0.42</v>
      </c>
      <c r="J47" s="376">
        <v>0.42</v>
      </c>
    </row>
    <row r="48" spans="2:10" ht="57.75" customHeight="1" x14ac:dyDescent="0.15">
      <c r="B48" s="8"/>
      <c r="C48" s="1152" t="s">
        <v>4</v>
      </c>
      <c r="D48" s="1152"/>
      <c r="E48" s="1153"/>
      <c r="F48" s="377">
        <v>3.71</v>
      </c>
      <c r="G48" s="378">
        <v>2.94</v>
      </c>
      <c r="H48" s="378">
        <v>3.68</v>
      </c>
      <c r="I48" s="378">
        <v>4.66</v>
      </c>
      <c r="J48" s="379">
        <v>3.49</v>
      </c>
    </row>
    <row r="49" spans="2:10" ht="57.75" customHeight="1" thickBot="1" x14ac:dyDescent="0.2">
      <c r="B49" s="9"/>
      <c r="C49" s="1154" t="s">
        <v>5</v>
      </c>
      <c r="D49" s="1154"/>
      <c r="E49" s="1155"/>
      <c r="F49" s="380">
        <v>0.19</v>
      </c>
      <c r="G49" s="381" t="s">
        <v>519</v>
      </c>
      <c r="H49" s="381">
        <v>0.71</v>
      </c>
      <c r="I49" s="381">
        <v>0.78</v>
      </c>
      <c r="J49" s="382"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0Qw3/e4HK2r3r/F+XUVDkqwjyZGzae5b9ax7BY0Z0TvK1LZXx+K4QvBpF1aa4GG5bHJO5niYtvVuLczhLAMtw==" saltValue="fhjDJG6ccZseLafXHMtY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2020-03-13T12:30:25Z</cp:lastPrinted>
  <dcterms:created xsi:type="dcterms:W3CDTF">2020-02-10T01:33:51Z</dcterms:created>
  <dcterms:modified xsi:type="dcterms:W3CDTF">2020-04-03T05:17:36Z</dcterms:modified>
  <cp:category/>
</cp:coreProperties>
</file>