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20490" windowHeight="8760" tabRatio="761" activeTab="0"/>
  </bookViews>
  <sheets>
    <sheet name="23_1_1" sheetId="1" r:id="rId1"/>
    <sheet name="23_1_2" sheetId="2" r:id="rId2"/>
  </sheets>
  <externalReferences>
    <externalReference r:id="rId5"/>
  </externalReferences>
  <definedNames>
    <definedName name="DATA" localSheetId="0">'23_1_1'!$B$11:$E$23</definedName>
    <definedName name="DATA" localSheetId="1">'23_1_2'!$B$11:$Q$23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'23_1_1'!$B$11</definedName>
    <definedName name="K_Top1" localSheetId="1">'23_1_2'!$B$11</definedName>
    <definedName name="Last1" localSheetId="0">'23_1_1'!$E$11</definedName>
    <definedName name="Last1" localSheetId="1">'23_1_2'!$Q$11</definedName>
    <definedName name="_xlnm.Print_Area" localSheetId="0">'23_1_1'!$A$1:$E$43</definedName>
    <definedName name="_xlnm.Print_Area" localSheetId="1">'23_1_2'!$A$1:$Q$23</definedName>
    <definedName name="SIKI1" localSheetId="0">'23_1_1'!#REF!</definedName>
    <definedName name="SIKI1" localSheetId="1">'23_1_2'!#REF!</definedName>
    <definedName name="Tag1" localSheetId="0">'23_1_1'!#REF!</definedName>
    <definedName name="Tag1" localSheetId="1">'23_1_2'!#REF!</definedName>
    <definedName name="Top1" localSheetId="0">'23_1_1'!$A$7</definedName>
    <definedName name="Top1" localSheetId="1">'23_1_2'!$A$7</definedName>
  </definedNames>
  <calcPr fullCalcOnLoad="1"/>
</workbook>
</file>

<file path=xl/sharedStrings.xml><?xml version="1.0" encoding="utf-8"?>
<sst xmlns="http://schemas.openxmlformats.org/spreadsheetml/2006/main" count="73" uniqueCount="40">
  <si>
    <t>男</t>
  </si>
  <si>
    <t>女</t>
  </si>
  <si>
    <t>総　　数</t>
  </si>
  <si>
    <t>性　　　別</t>
  </si>
  <si>
    <t>新　　規</t>
  </si>
  <si>
    <t>（単位　人）</t>
  </si>
  <si>
    <t>　　　　　１０　</t>
  </si>
  <si>
    <t>　　　　　１１　</t>
  </si>
  <si>
    <t>　　　　　１２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</si>
  <si>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</si>
  <si>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</si>
  <si>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</si>
  <si>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</si>
  <si>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</si>
  <si>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</si>
  <si>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</si>
  <si>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２　</t>
  </si>
  <si>
    <t>年　　月</t>
  </si>
  <si>
    <t>２　年齢別</t>
  </si>
  <si>
    <t>20～29</t>
  </si>
  <si>
    <t>30～39</t>
  </si>
  <si>
    <t>40～49</t>
  </si>
  <si>
    <t>50～59</t>
  </si>
  <si>
    <t>60～69</t>
  </si>
  <si>
    <t>70～79</t>
  </si>
  <si>
    <t>80歳以上</t>
  </si>
  <si>
    <t>１　種別・性別</t>
  </si>
  <si>
    <t>年　　　齢　　　別</t>
  </si>
  <si>
    <t>年　月</t>
  </si>
  <si>
    <t>　　２１　</t>
  </si>
  <si>
    <t>　　２２　</t>
  </si>
  <si>
    <t>県国際課（旅券センター）</t>
  </si>
  <si>
    <t>２３－１　旅券発行状況（平成１９～平成２３年）</t>
  </si>
  <si>
    <t>平成１９年</t>
  </si>
  <si>
    <t>　　２０　</t>
  </si>
  <si>
    <t>　　２３　</t>
  </si>
  <si>
    <t>平成２３年１月</t>
  </si>
  <si>
    <t>平成１９年</t>
  </si>
  <si>
    <t>平成２３年１月</t>
  </si>
  <si>
    <t>0～19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</si>
</sst>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3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color indexed="5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color indexed="12"/>
      <name val="ＭＳ 明朝"/>
      <family val="1"/>
    </font>
    <font>
      <b/>
      <sz val="8"/>
      <name val="ＭＳ 明朝"/>
      <family val="1"/>
    </font>
    <font>
      <b/>
      <sz val="8"/>
      <color indexed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5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15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8" fillId="0" borderId="3" applyNumberFormat="0" applyFill="0" applyAlignment="0" applyProtection="0"/>
    <xf numFmtId="0" fontId="23" fillId="16" borderId="0" applyNumberFormat="0" applyBorder="0" applyAlignment="0" applyProtection="0"/>
    <xf numFmtId="0" fontId="27" fillId="17" borderId="4" applyNumberFormat="0" applyAlignment="0" applyProtection="0"/>
    <xf numFmtId="0" fontId="2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6" fillId="17" borderId="9" applyNumberFormat="0" applyAlignment="0" applyProtection="0"/>
    <xf numFmtId="0" fontId="3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5" fillId="7" borderId="4" applyNumberFormat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0" fontId="8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5">
    <xf numFmtId="3" fontId="0" fillId="0" borderId="0" xfId="0" applyAlignment="1">
      <alignment/>
    </xf>
    <xf numFmtId="180" fontId="9" fillId="0" borderId="0" xfId="61" applyFont="1" applyFill="1" applyAlignment="1" applyProtection="1" quotePrefix="1">
      <alignment horizontal="left" vertical="center"/>
      <protection/>
    </xf>
    <xf numFmtId="180" fontId="10" fillId="0" borderId="0" xfId="61" applyFont="1" applyFill="1" applyAlignment="1">
      <alignment vertical="center"/>
      <protection/>
    </xf>
    <xf numFmtId="180" fontId="10" fillId="0" borderId="0" xfId="61" applyFont="1" applyFill="1" applyBorder="1" applyAlignment="1">
      <alignment vertical="center"/>
      <protection/>
    </xf>
    <xf numFmtId="180" fontId="10" fillId="0" borderId="0" xfId="61" applyFont="1" applyAlignment="1">
      <alignment vertical="center"/>
      <protection/>
    </xf>
    <xf numFmtId="180" fontId="10" fillId="0" borderId="0" xfId="61" applyFont="1" applyFill="1" applyAlignment="1">
      <alignment horizontal="left" vertical="center"/>
      <protection/>
    </xf>
    <xf numFmtId="180" fontId="11" fillId="0" borderId="0" xfId="62" applyFont="1" applyFill="1" applyAlignment="1">
      <alignment vertical="center"/>
      <protection/>
    </xf>
    <xf numFmtId="180" fontId="11" fillId="0" borderId="0" xfId="61" applyFont="1" applyFill="1" applyBorder="1" applyAlignment="1">
      <alignment vertical="center"/>
      <protection/>
    </xf>
    <xf numFmtId="180" fontId="11" fillId="0" borderId="0" xfId="62" applyFont="1" applyFill="1" applyBorder="1" applyAlignment="1">
      <alignment vertical="center"/>
      <protection/>
    </xf>
    <xf numFmtId="180" fontId="12" fillId="0" borderId="0" xfId="61" applyFont="1" applyFill="1" applyAlignment="1" applyProtection="1">
      <alignment horizontal="left" vertical="center"/>
      <protection/>
    </xf>
    <xf numFmtId="180" fontId="13" fillId="0" borderId="0" xfId="61" applyFont="1" applyFill="1" applyBorder="1" applyAlignment="1">
      <alignment vertical="center"/>
      <protection/>
    </xf>
    <xf numFmtId="180" fontId="13" fillId="0" borderId="0" xfId="61" applyFont="1" applyFill="1" applyAlignment="1">
      <alignment vertical="center"/>
      <protection/>
    </xf>
    <xf numFmtId="180" fontId="13" fillId="0" borderId="10" xfId="61" applyFont="1" applyFill="1" applyBorder="1" applyAlignment="1">
      <alignment vertical="center"/>
      <protection/>
    </xf>
    <xf numFmtId="180" fontId="13" fillId="0" borderId="11" xfId="61" applyFont="1" applyFill="1" applyBorder="1" applyAlignment="1">
      <alignment vertical="center"/>
      <protection/>
    </xf>
    <xf numFmtId="180" fontId="13" fillId="0" borderId="12" xfId="61" applyFont="1" applyFill="1" applyBorder="1" applyAlignment="1">
      <alignment vertical="center"/>
      <protection/>
    </xf>
    <xf numFmtId="180" fontId="13" fillId="0" borderId="13" xfId="61" applyFont="1" applyFill="1" applyBorder="1" applyAlignment="1" quotePrefix="1">
      <alignment horizontal="centerContinuous" vertical="center"/>
      <protection/>
    </xf>
    <xf numFmtId="180" fontId="13" fillId="0" borderId="12" xfId="61" applyFont="1" applyFill="1" applyBorder="1" applyAlignment="1">
      <alignment horizontal="centerContinuous" vertical="center"/>
      <protection/>
    </xf>
    <xf numFmtId="180" fontId="13" fillId="0" borderId="14" xfId="61" applyFont="1" applyFill="1" applyBorder="1" applyAlignment="1">
      <alignment horizontal="center" vertical="center"/>
      <protection/>
    </xf>
    <xf numFmtId="180" fontId="13" fillId="0" borderId="15" xfId="61" applyFont="1" applyFill="1" applyBorder="1" applyAlignment="1" quotePrefix="1">
      <alignment horizontal="center" vertical="center"/>
      <protection/>
    </xf>
    <xf numFmtId="180" fontId="13" fillId="0" borderId="16" xfId="61" applyFont="1" applyFill="1" applyBorder="1" applyAlignment="1" quotePrefix="1">
      <alignment horizontal="center" vertical="center"/>
      <protection/>
    </xf>
    <xf numFmtId="180" fontId="13" fillId="0" borderId="16" xfId="61" applyFont="1" applyFill="1" applyBorder="1" applyAlignment="1">
      <alignment horizontal="center" vertical="center"/>
      <protection/>
    </xf>
    <xf numFmtId="180" fontId="13" fillId="0" borderId="13" xfId="61" applyFont="1" applyFill="1" applyBorder="1" applyAlignment="1">
      <alignment horizontal="center" vertical="center"/>
      <protection/>
    </xf>
    <xf numFmtId="180" fontId="13" fillId="0" borderId="10" xfId="61" applyFont="1" applyFill="1" applyBorder="1" applyAlignment="1" applyProtection="1" quotePrefix="1">
      <alignment horizontal="center" vertical="center"/>
      <protection/>
    </xf>
    <xf numFmtId="201" fontId="13" fillId="0" borderId="17" xfId="61" applyNumberFormat="1" applyFont="1" applyFill="1" applyBorder="1" applyAlignment="1">
      <alignment vertical="center"/>
      <protection/>
    </xf>
    <xf numFmtId="180" fontId="13" fillId="0" borderId="18" xfId="61" applyFont="1" applyFill="1" applyBorder="1" applyAlignment="1" applyProtection="1" quotePrefix="1">
      <alignment horizontal="center" vertical="center"/>
      <protection/>
    </xf>
    <xf numFmtId="201" fontId="13" fillId="0" borderId="0" xfId="61" applyNumberFormat="1" applyFont="1" applyFill="1" applyBorder="1" applyAlignment="1">
      <alignment vertical="center"/>
      <protection/>
    </xf>
    <xf numFmtId="201" fontId="13" fillId="0" borderId="0" xfId="61" applyNumberFormat="1" applyFont="1" applyFill="1" applyBorder="1" applyAlignment="1">
      <alignment horizontal="right" vertical="center"/>
      <protection/>
    </xf>
    <xf numFmtId="180" fontId="14" fillId="0" borderId="18" xfId="61" applyFont="1" applyFill="1" applyBorder="1" applyAlignment="1" applyProtection="1" quotePrefix="1">
      <alignment horizontal="center" vertical="center"/>
      <protection/>
    </xf>
    <xf numFmtId="201" fontId="15" fillId="0" borderId="0" xfId="61" applyNumberFormat="1" applyFont="1" applyFill="1" applyBorder="1" applyAlignment="1">
      <alignment horizontal="right" vertical="center"/>
      <protection/>
    </xf>
    <xf numFmtId="3" fontId="13" fillId="0" borderId="18" xfId="0" applyFont="1" applyFill="1" applyBorder="1" applyAlignment="1" applyProtection="1" quotePrefix="1">
      <alignment horizontal="right" vertical="center"/>
      <protection/>
    </xf>
    <xf numFmtId="3" fontId="13" fillId="0" borderId="14" xfId="0" applyFont="1" applyFill="1" applyBorder="1" applyAlignment="1" applyProtection="1" quotePrefix="1">
      <alignment horizontal="right" vertical="center"/>
      <protection/>
    </xf>
    <xf numFmtId="201" fontId="13" fillId="0" borderId="19" xfId="61" applyNumberFormat="1" applyFont="1" applyFill="1" applyBorder="1" applyAlignment="1">
      <alignment horizontal="right" vertical="center"/>
      <protection/>
    </xf>
    <xf numFmtId="180" fontId="11" fillId="0" borderId="10" xfId="62" applyFont="1" applyFill="1" applyBorder="1" applyAlignment="1">
      <alignment vertical="center"/>
      <protection/>
    </xf>
    <xf numFmtId="180" fontId="11" fillId="0" borderId="13" xfId="62" applyFont="1" applyFill="1" applyBorder="1" applyAlignment="1" quotePrefix="1">
      <alignment horizontal="centerContinuous" vertical="center"/>
      <protection/>
    </xf>
    <xf numFmtId="180" fontId="11" fillId="0" borderId="12" xfId="62" applyFont="1" applyFill="1" applyBorder="1" applyAlignment="1">
      <alignment horizontal="centerContinuous" vertical="center"/>
      <protection/>
    </xf>
    <xf numFmtId="180" fontId="11" fillId="0" borderId="18" xfId="62" applyFont="1" applyFill="1" applyBorder="1" applyAlignment="1" quotePrefix="1">
      <alignment horizontal="center" vertical="center"/>
      <protection/>
    </xf>
    <xf numFmtId="180" fontId="11" fillId="0" borderId="13" xfId="62" applyFont="1" applyFill="1" applyBorder="1" applyAlignment="1">
      <alignment horizontal="centerContinuous" vertical="center"/>
      <protection/>
    </xf>
    <xf numFmtId="180" fontId="11" fillId="0" borderId="20" xfId="62" applyFont="1" applyFill="1" applyBorder="1" applyAlignment="1">
      <alignment horizontal="centerContinuous" vertical="center"/>
      <protection/>
    </xf>
    <xf numFmtId="180" fontId="11" fillId="0" borderId="14" xfId="62" applyFont="1" applyFill="1" applyBorder="1" applyAlignment="1">
      <alignment vertical="center"/>
      <protection/>
    </xf>
    <xf numFmtId="180" fontId="11" fillId="0" borderId="16" xfId="62" applyFont="1" applyFill="1" applyBorder="1" applyAlignment="1">
      <alignment horizontal="center" vertical="center"/>
      <protection/>
    </xf>
    <xf numFmtId="180" fontId="11" fillId="0" borderId="13" xfId="62" applyFont="1" applyFill="1" applyBorder="1" applyAlignment="1">
      <alignment horizontal="center" vertical="center"/>
      <protection/>
    </xf>
    <xf numFmtId="180" fontId="11" fillId="0" borderId="10" xfId="61" applyFont="1" applyFill="1" applyBorder="1" applyAlignment="1" applyProtection="1" quotePrefix="1">
      <alignment horizontal="center" vertical="center"/>
      <protection/>
    </xf>
    <xf numFmtId="180" fontId="11" fillId="0" borderId="18" xfId="61" applyFont="1" applyFill="1" applyBorder="1" applyAlignment="1" applyProtection="1" quotePrefix="1">
      <alignment horizontal="center" vertical="center"/>
      <protection/>
    </xf>
    <xf numFmtId="201" fontId="11" fillId="0" borderId="0" xfId="62" applyNumberFormat="1" applyFont="1" applyFill="1" applyBorder="1" applyAlignment="1">
      <alignment vertical="center"/>
      <protection/>
    </xf>
    <xf numFmtId="201" fontId="11" fillId="0" borderId="0" xfId="62" applyNumberFormat="1" applyFont="1" applyFill="1" applyBorder="1" applyAlignment="1">
      <alignment horizontal="right" vertical="center"/>
      <protection/>
    </xf>
    <xf numFmtId="180" fontId="16" fillId="0" borderId="18" xfId="61" applyFont="1" applyFill="1" applyBorder="1" applyAlignment="1" applyProtection="1" quotePrefix="1">
      <alignment horizontal="center" vertical="center"/>
      <protection/>
    </xf>
    <xf numFmtId="3" fontId="11" fillId="0" borderId="18" xfId="0" applyFont="1" applyFill="1" applyBorder="1" applyAlignment="1" applyProtection="1" quotePrefix="1">
      <alignment horizontal="right" vertical="center" shrinkToFit="1"/>
      <protection/>
    </xf>
    <xf numFmtId="3" fontId="11" fillId="0" borderId="18" xfId="0" applyFont="1" applyFill="1" applyBorder="1" applyAlignment="1" applyProtection="1" quotePrefix="1">
      <alignment horizontal="right" vertical="center"/>
      <protection/>
    </xf>
    <xf numFmtId="3" fontId="11" fillId="0" borderId="14" xfId="0" applyFont="1" applyFill="1" applyBorder="1" applyAlignment="1" applyProtection="1" quotePrefix="1">
      <alignment horizontal="right" vertical="center"/>
      <protection/>
    </xf>
    <xf numFmtId="201" fontId="11" fillId="0" borderId="19" xfId="62" applyNumberFormat="1" applyFont="1" applyFill="1" applyBorder="1" applyAlignment="1">
      <alignment horizontal="right" vertical="center"/>
      <protection/>
    </xf>
    <xf numFmtId="201" fontId="17" fillId="0" borderId="0" xfId="62" applyNumberFormat="1" applyFont="1" applyFill="1" applyBorder="1" applyAlignment="1">
      <alignment horizontal="right" vertical="center" shrinkToFit="1"/>
      <protection/>
    </xf>
    <xf numFmtId="180" fontId="13" fillId="0" borderId="0" xfId="61" applyFont="1" applyFill="1" applyBorder="1" applyAlignment="1">
      <alignment horizontal="right" vertical="center"/>
      <protection/>
    </xf>
    <xf numFmtId="201" fontId="11" fillId="0" borderId="0" xfId="62" applyNumberFormat="1" applyFont="1" applyFill="1" applyBorder="1" applyAlignment="1">
      <alignment horizontal="right" vertical="center" shrinkToFit="1"/>
      <protection/>
    </xf>
    <xf numFmtId="201" fontId="13" fillId="0" borderId="21" xfId="61" applyNumberFormat="1" applyFont="1" applyFill="1" applyBorder="1" applyAlignment="1">
      <alignment horizontal="right" vertical="center"/>
      <protection/>
    </xf>
    <xf numFmtId="201" fontId="13" fillId="0" borderId="22" xfId="61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97" xfId="61"/>
    <cellStyle name="標準_297 (2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25"/>
  <sheetViews>
    <sheetView showGridLines="0" tabSelected="1" view="pageBreakPreview" zoomScaleNormal="120" zoomScaleSheetLayoutView="100" zoomScalePageLayoutView="0" workbookViewId="0" topLeftCell="A1">
      <selection activeCell="A24" sqref="A24"/>
    </sheetView>
  </sheetViews>
  <sheetFormatPr defaultColWidth="10.59765625" defaultRowHeight="19.5" customHeight="1"/>
  <cols>
    <col min="1" max="1" width="16.8984375" style="2" customWidth="1"/>
    <col min="2" max="2" width="14.59765625" style="2" customWidth="1"/>
    <col min="3" max="3" width="14.19921875" style="2" customWidth="1"/>
    <col min="4" max="4" width="14" style="2" customWidth="1"/>
    <col min="5" max="5" width="13.19921875" style="2" customWidth="1"/>
    <col min="6" max="7" width="9.09765625" style="2" customWidth="1"/>
    <col min="8" max="16384" width="10.59765625" style="2" customWidth="1"/>
  </cols>
  <sheetData>
    <row r="1" ht="19.5" customHeight="1">
      <c r="A1" s="9" t="s">
        <v>32</v>
      </c>
    </row>
    <row r="2" ht="15.75" customHeight="1">
      <c r="A2" s="1"/>
    </row>
    <row r="3" spans="1:5" ht="15.75" customHeight="1">
      <c r="A3" s="10" t="s">
        <v>26</v>
      </c>
      <c r="B3" s="11"/>
      <c r="C3" s="11"/>
      <c r="D3" s="11"/>
      <c r="E3" s="11"/>
    </row>
    <row r="4" spans="1:5" ht="15.75" customHeight="1">
      <c r="A4" s="10" t="s">
        <v>5</v>
      </c>
      <c r="B4" s="10"/>
      <c r="C4" s="10"/>
      <c r="D4" s="10"/>
      <c r="E4" s="51" t="s">
        <v>31</v>
      </c>
    </row>
    <row r="5" spans="1:5" ht="15.75" customHeight="1">
      <c r="A5" s="12"/>
      <c r="B5" s="13"/>
      <c r="C5" s="14"/>
      <c r="D5" s="15" t="s">
        <v>3</v>
      </c>
      <c r="E5" s="16"/>
    </row>
    <row r="6" spans="1:5" ht="15.75" customHeight="1">
      <c r="A6" s="17" t="s">
        <v>17</v>
      </c>
      <c r="B6" s="18" t="s">
        <v>2</v>
      </c>
      <c r="C6" s="19" t="s">
        <v>4</v>
      </c>
      <c r="D6" s="20" t="s">
        <v>0</v>
      </c>
      <c r="E6" s="21" t="s">
        <v>1</v>
      </c>
    </row>
    <row r="7" spans="1:5" ht="15.75" customHeight="1">
      <c r="A7" s="22" t="s">
        <v>33</v>
      </c>
      <c r="B7" s="23">
        <v>41192</v>
      </c>
      <c r="C7" s="23">
        <v>41192</v>
      </c>
      <c r="D7" s="23">
        <v>19764</v>
      </c>
      <c r="E7" s="23">
        <v>21428</v>
      </c>
    </row>
    <row r="8" spans="1:5" ht="15.75" customHeight="1">
      <c r="A8" s="24" t="s">
        <v>34</v>
      </c>
      <c r="B8" s="25">
        <v>36141</v>
      </c>
      <c r="C8" s="25">
        <v>36141</v>
      </c>
      <c r="D8" s="25">
        <v>17376</v>
      </c>
      <c r="E8" s="25">
        <v>18765</v>
      </c>
    </row>
    <row r="9" spans="1:5" ht="15.75" customHeight="1">
      <c r="A9" s="24" t="s">
        <v>29</v>
      </c>
      <c r="B9" s="25">
        <v>40250</v>
      </c>
      <c r="C9" s="25">
        <v>40250</v>
      </c>
      <c r="D9" s="25">
        <v>18136</v>
      </c>
      <c r="E9" s="25">
        <v>22114</v>
      </c>
    </row>
    <row r="10" spans="1:5" ht="15.75" customHeight="1">
      <c r="A10" s="24" t="s">
        <v>30</v>
      </c>
      <c r="B10" s="26">
        <v>41399</v>
      </c>
      <c r="C10" s="26">
        <v>41399</v>
      </c>
      <c r="D10" s="26">
        <v>19479</v>
      </c>
      <c r="E10" s="26">
        <v>21920</v>
      </c>
    </row>
    <row r="11" spans="1:5" ht="15.75" customHeight="1">
      <c r="A11" s="27" t="s">
        <v>35</v>
      </c>
      <c r="B11" s="28">
        <f>D11+Last1</f>
        <v>41252</v>
      </c>
      <c r="C11" s="28">
        <f>K_Top1</f>
        <v>41252</v>
      </c>
      <c r="D11" s="28">
        <v>18844</v>
      </c>
      <c r="E11" s="28">
        <v>22408</v>
      </c>
    </row>
    <row r="12" spans="1:5" ht="15.75" customHeight="1">
      <c r="A12" s="29" t="s">
        <v>36</v>
      </c>
      <c r="B12" s="26">
        <f>D12+E12</f>
        <v>3054</v>
      </c>
      <c r="C12" s="26">
        <f>B12</f>
        <v>3054</v>
      </c>
      <c r="D12" s="26">
        <f>'23_1_2'!S12</f>
        <v>1454</v>
      </c>
      <c r="E12" s="26">
        <f>'23_1_2'!T12</f>
        <v>1600</v>
      </c>
    </row>
    <row r="13" spans="1:5" ht="15.75" customHeight="1">
      <c r="A13" s="29" t="s">
        <v>16</v>
      </c>
      <c r="B13" s="26">
        <f aca="true" t="shared" si="0" ref="B13:B23">D13+E13</f>
        <v>3330</v>
      </c>
      <c r="C13" s="26">
        <f aca="true" t="shared" si="1" ref="C13:C23">B13</f>
        <v>3330</v>
      </c>
      <c r="D13" s="26">
        <f>'23_1_2'!S13</f>
        <v>1523</v>
      </c>
      <c r="E13" s="26">
        <f>'23_1_2'!T13</f>
        <v>1807</v>
      </c>
    </row>
    <row r="14" spans="1:5" ht="15.75" customHeight="1">
      <c r="A14" s="29" t="s">
        <v>9</v>
      </c>
      <c r="B14" s="26">
        <f t="shared" si="0"/>
        <v>3327</v>
      </c>
      <c r="C14" s="26">
        <f t="shared" si="1"/>
        <v>3327</v>
      </c>
      <c r="D14" s="26">
        <f>'23_1_2'!S14</f>
        <v>1596</v>
      </c>
      <c r="E14" s="26">
        <f>'23_1_2'!T14</f>
        <v>1731</v>
      </c>
    </row>
    <row r="15" spans="1:5" ht="15.75" customHeight="1">
      <c r="A15" s="29" t="s">
        <v>10</v>
      </c>
      <c r="B15" s="26">
        <f t="shared" si="0"/>
        <v>2904</v>
      </c>
      <c r="C15" s="26">
        <f t="shared" si="1"/>
        <v>2904</v>
      </c>
      <c r="D15" s="26">
        <f>'23_1_2'!S15</f>
        <v>1418</v>
      </c>
      <c r="E15" s="26">
        <f>'23_1_2'!T15</f>
        <v>1486</v>
      </c>
    </row>
    <row r="16" spans="1:5" ht="15.75" customHeight="1">
      <c r="A16" s="29" t="s">
        <v>11</v>
      </c>
      <c r="B16" s="26">
        <f t="shared" si="0"/>
        <v>3428</v>
      </c>
      <c r="C16" s="26">
        <f t="shared" si="1"/>
        <v>3428</v>
      </c>
      <c r="D16" s="26">
        <f>'23_1_2'!S16</f>
        <v>1608</v>
      </c>
      <c r="E16" s="26">
        <f>'23_1_2'!T16</f>
        <v>1820</v>
      </c>
    </row>
    <row r="17" spans="1:5" ht="15.75" customHeight="1">
      <c r="A17" s="29" t="s">
        <v>12</v>
      </c>
      <c r="B17" s="26">
        <f t="shared" si="0"/>
        <v>3966</v>
      </c>
      <c r="C17" s="26">
        <f t="shared" si="1"/>
        <v>3966</v>
      </c>
      <c r="D17" s="26">
        <f>'23_1_2'!S17</f>
        <v>1846</v>
      </c>
      <c r="E17" s="26">
        <f>'23_1_2'!T17</f>
        <v>2120</v>
      </c>
    </row>
    <row r="18" spans="1:5" ht="15.75" customHeight="1">
      <c r="A18" s="29" t="s">
        <v>13</v>
      </c>
      <c r="B18" s="26">
        <f t="shared" si="0"/>
        <v>3946</v>
      </c>
      <c r="C18" s="26">
        <f t="shared" si="1"/>
        <v>3946</v>
      </c>
      <c r="D18" s="26">
        <f>'23_1_2'!S18</f>
        <v>1668</v>
      </c>
      <c r="E18" s="26">
        <f>'23_1_2'!T18</f>
        <v>2278</v>
      </c>
    </row>
    <row r="19" spans="1:5" ht="15.75" customHeight="1">
      <c r="A19" s="29" t="s">
        <v>14</v>
      </c>
      <c r="B19" s="26">
        <f t="shared" si="0"/>
        <v>5139</v>
      </c>
      <c r="C19" s="26">
        <f t="shared" si="1"/>
        <v>5139</v>
      </c>
      <c r="D19" s="26">
        <f>'23_1_2'!S19</f>
        <v>2152</v>
      </c>
      <c r="E19" s="26">
        <f>'23_1_2'!T19</f>
        <v>2987</v>
      </c>
    </row>
    <row r="20" spans="1:5" ht="15.75" customHeight="1">
      <c r="A20" s="29" t="s">
        <v>15</v>
      </c>
      <c r="B20" s="26">
        <f t="shared" si="0"/>
        <v>3632</v>
      </c>
      <c r="C20" s="26">
        <f t="shared" si="1"/>
        <v>3632</v>
      </c>
      <c r="D20" s="26">
        <f>'23_1_2'!S20</f>
        <v>1591</v>
      </c>
      <c r="E20" s="26">
        <f>'23_1_2'!T20</f>
        <v>2041</v>
      </c>
    </row>
    <row r="21" spans="1:5" ht="15.75" customHeight="1">
      <c r="A21" s="29" t="s">
        <v>6</v>
      </c>
      <c r="B21" s="26">
        <f t="shared" si="0"/>
        <v>3414</v>
      </c>
      <c r="C21" s="26">
        <f t="shared" si="1"/>
        <v>3414</v>
      </c>
      <c r="D21" s="26">
        <f>'23_1_2'!S21</f>
        <v>1661</v>
      </c>
      <c r="E21" s="26">
        <f>'23_1_2'!T21</f>
        <v>1753</v>
      </c>
    </row>
    <row r="22" spans="1:5" ht="15.75" customHeight="1">
      <c r="A22" s="29" t="s">
        <v>7</v>
      </c>
      <c r="B22" s="26">
        <f t="shared" si="0"/>
        <v>2630</v>
      </c>
      <c r="C22" s="26">
        <f t="shared" si="1"/>
        <v>2630</v>
      </c>
      <c r="D22" s="26">
        <f>'23_1_2'!S22</f>
        <v>1174</v>
      </c>
      <c r="E22" s="26">
        <f>'23_1_2'!T22</f>
        <v>1456</v>
      </c>
    </row>
    <row r="23" spans="1:5" ht="15.75" customHeight="1">
      <c r="A23" s="30" t="s">
        <v>8</v>
      </c>
      <c r="B23" s="54">
        <f t="shared" si="0"/>
        <v>2482</v>
      </c>
      <c r="C23" s="31">
        <f t="shared" si="1"/>
        <v>2482</v>
      </c>
      <c r="D23" s="53">
        <f>'23_1_2'!S23</f>
        <v>1153</v>
      </c>
      <c r="E23" s="53">
        <f>'23_1_2'!T23</f>
        <v>1329</v>
      </c>
    </row>
    <row r="24" spans="1:5" ht="15.75" customHeight="1">
      <c r="A24" s="4"/>
      <c r="B24" s="3"/>
      <c r="C24" s="3"/>
      <c r="D24" s="3"/>
      <c r="E24" s="3"/>
    </row>
    <row r="25" ht="19.5" customHeight="1">
      <c r="A25" s="5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A13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24"/>
  <sheetViews>
    <sheetView showGridLines="0" tabSelected="1" zoomScale="130" zoomScaleNormal="130" zoomScaleSheetLayoutView="120" zoomScalePageLayoutView="0" workbookViewId="0" topLeftCell="A13">
      <selection activeCell="A24" sqref="A24"/>
    </sheetView>
  </sheetViews>
  <sheetFormatPr defaultColWidth="10.59765625" defaultRowHeight="19.5" customHeight="1"/>
  <cols>
    <col min="1" max="1" width="9.59765625" style="6" customWidth="1"/>
    <col min="2" max="17" width="4.8984375" style="6" customWidth="1"/>
    <col min="18" max="18" width="10.59765625" style="6" customWidth="1"/>
    <col min="19" max="20" width="0" style="6" hidden="1" customWidth="1"/>
    <col min="21" max="16384" width="10.59765625" style="6" customWidth="1"/>
  </cols>
  <sheetData>
    <row r="1" ht="15.75" customHeight="1">
      <c r="A1" s="6" t="s">
        <v>18</v>
      </c>
    </row>
    <row r="2" ht="15.75" customHeight="1"/>
    <row r="3" spans="1:17" ht="15.75" customHeight="1">
      <c r="A3" s="7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51" t="s">
        <v>31</v>
      </c>
    </row>
    <row r="4" spans="1:17" ht="15.75" customHeight="1">
      <c r="A4" s="32"/>
      <c r="B4" s="33" t="s">
        <v>27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5.75" customHeight="1">
      <c r="A5" s="35" t="s">
        <v>28</v>
      </c>
      <c r="B5" s="36" t="s">
        <v>39</v>
      </c>
      <c r="C5" s="37"/>
      <c r="D5" s="36" t="s">
        <v>19</v>
      </c>
      <c r="E5" s="37"/>
      <c r="F5" s="36" t="s">
        <v>20</v>
      </c>
      <c r="G5" s="37"/>
      <c r="H5" s="36" t="s">
        <v>21</v>
      </c>
      <c r="I5" s="37"/>
      <c r="J5" s="36" t="s">
        <v>22</v>
      </c>
      <c r="K5" s="37"/>
      <c r="L5" s="36" t="s">
        <v>23</v>
      </c>
      <c r="M5" s="37"/>
      <c r="N5" s="36" t="s">
        <v>24</v>
      </c>
      <c r="O5" s="37"/>
      <c r="P5" s="33" t="s">
        <v>25</v>
      </c>
      <c r="Q5" s="34"/>
    </row>
    <row r="6" spans="1:17" ht="15.75" customHeight="1">
      <c r="A6" s="38"/>
      <c r="B6" s="39" t="s">
        <v>0</v>
      </c>
      <c r="C6" s="39" t="s">
        <v>1</v>
      </c>
      <c r="D6" s="39" t="s">
        <v>0</v>
      </c>
      <c r="E6" s="39" t="s">
        <v>1</v>
      </c>
      <c r="F6" s="39" t="s">
        <v>0</v>
      </c>
      <c r="G6" s="39" t="s">
        <v>1</v>
      </c>
      <c r="H6" s="39" t="s">
        <v>0</v>
      </c>
      <c r="I6" s="39" t="s">
        <v>1</v>
      </c>
      <c r="J6" s="39" t="s">
        <v>0</v>
      </c>
      <c r="K6" s="39" t="s">
        <v>1</v>
      </c>
      <c r="L6" s="39" t="s">
        <v>0</v>
      </c>
      <c r="M6" s="39" t="s">
        <v>1</v>
      </c>
      <c r="N6" s="39" t="s">
        <v>0</v>
      </c>
      <c r="O6" s="39" t="s">
        <v>1</v>
      </c>
      <c r="P6" s="39" t="s">
        <v>0</v>
      </c>
      <c r="Q6" s="40" t="s">
        <v>1</v>
      </c>
    </row>
    <row r="7" spans="1:17" ht="15.75" customHeight="1">
      <c r="A7" s="41" t="s">
        <v>37</v>
      </c>
      <c r="B7" s="43">
        <v>2833</v>
      </c>
      <c r="C7" s="43">
        <v>3506</v>
      </c>
      <c r="D7" s="43">
        <v>3549</v>
      </c>
      <c r="E7" s="43">
        <v>4726</v>
      </c>
      <c r="F7" s="43">
        <v>3264</v>
      </c>
      <c r="G7" s="43">
        <v>2854</v>
      </c>
      <c r="H7" s="43">
        <v>2887</v>
      </c>
      <c r="I7" s="43">
        <v>2403</v>
      </c>
      <c r="J7" s="43">
        <v>3549</v>
      </c>
      <c r="K7" s="43">
        <v>3723</v>
      </c>
      <c r="L7" s="43">
        <v>2361</v>
      </c>
      <c r="M7" s="43">
        <v>2759</v>
      </c>
      <c r="N7" s="43">
        <v>1145</v>
      </c>
      <c r="O7" s="43">
        <v>1265</v>
      </c>
      <c r="P7" s="43">
        <v>176</v>
      </c>
      <c r="Q7" s="43">
        <v>192</v>
      </c>
    </row>
    <row r="8" spans="1:17" ht="15.75" customHeight="1">
      <c r="A8" s="42" t="s">
        <v>34</v>
      </c>
      <c r="B8" s="43">
        <v>2357</v>
      </c>
      <c r="C8" s="43">
        <v>2918</v>
      </c>
      <c r="D8" s="43">
        <v>3392</v>
      </c>
      <c r="E8" s="43">
        <v>4497</v>
      </c>
      <c r="F8" s="43">
        <v>2985</v>
      </c>
      <c r="G8" s="43">
        <v>2690</v>
      </c>
      <c r="H8" s="43">
        <v>2406</v>
      </c>
      <c r="I8" s="43">
        <v>2167</v>
      </c>
      <c r="J8" s="43">
        <v>2968</v>
      </c>
      <c r="K8" s="43">
        <v>3025</v>
      </c>
      <c r="L8" s="43">
        <v>2180</v>
      </c>
      <c r="M8" s="43">
        <v>2357</v>
      </c>
      <c r="N8" s="43">
        <v>939</v>
      </c>
      <c r="O8" s="43">
        <v>945</v>
      </c>
      <c r="P8" s="43">
        <v>149</v>
      </c>
      <c r="Q8" s="43">
        <v>166</v>
      </c>
    </row>
    <row r="9" spans="1:17" ht="15.75" customHeight="1">
      <c r="A9" s="42" t="s">
        <v>29</v>
      </c>
      <c r="B9" s="44">
        <v>2271</v>
      </c>
      <c r="C9" s="44">
        <v>2797</v>
      </c>
      <c r="D9" s="44">
        <v>3267</v>
      </c>
      <c r="E9" s="44">
        <v>5138</v>
      </c>
      <c r="F9" s="44">
        <v>2899</v>
      </c>
      <c r="G9" s="44">
        <v>2939</v>
      </c>
      <c r="H9" s="44">
        <v>2423</v>
      </c>
      <c r="I9" s="44">
        <v>2691</v>
      </c>
      <c r="J9" s="44">
        <v>3131</v>
      </c>
      <c r="K9" s="44">
        <v>3915</v>
      </c>
      <c r="L9" s="44">
        <v>2793</v>
      </c>
      <c r="M9" s="44">
        <v>3216</v>
      </c>
      <c r="N9" s="44">
        <v>1152</v>
      </c>
      <c r="O9" s="44">
        <v>1201</v>
      </c>
      <c r="P9" s="44">
        <v>200</v>
      </c>
      <c r="Q9" s="44">
        <v>217</v>
      </c>
    </row>
    <row r="10" spans="1:17" ht="15.75" customHeight="1">
      <c r="A10" s="42" t="s">
        <v>30</v>
      </c>
      <c r="B10" s="52">
        <v>2545</v>
      </c>
      <c r="C10" s="52">
        <v>3200</v>
      </c>
      <c r="D10" s="52">
        <v>3451</v>
      </c>
      <c r="E10" s="52">
        <v>5134</v>
      </c>
      <c r="F10" s="52">
        <v>3362</v>
      </c>
      <c r="G10" s="52">
        <v>2962</v>
      </c>
      <c r="H10" s="52">
        <v>2748</v>
      </c>
      <c r="I10" s="52">
        <v>2491</v>
      </c>
      <c r="J10" s="52">
        <v>3135</v>
      </c>
      <c r="K10" s="52">
        <v>3503</v>
      </c>
      <c r="L10" s="52">
        <v>2917</v>
      </c>
      <c r="M10" s="52">
        <v>3198</v>
      </c>
      <c r="N10" s="52">
        <v>1142</v>
      </c>
      <c r="O10" s="52">
        <v>1217</v>
      </c>
      <c r="P10" s="52">
        <v>179</v>
      </c>
      <c r="Q10" s="52">
        <v>215</v>
      </c>
    </row>
    <row r="11" spans="1:20" ht="15.75" customHeight="1">
      <c r="A11" s="45" t="s">
        <v>35</v>
      </c>
      <c r="B11" s="50">
        <f>SUM(B12:B23)</f>
        <v>2813</v>
      </c>
      <c r="C11" s="50">
        <f aca="true" t="shared" si="0" ref="C11:Q11">SUM(C12:C23)</f>
        <v>3628</v>
      </c>
      <c r="D11" s="50">
        <f t="shared" si="0"/>
        <v>3771</v>
      </c>
      <c r="E11" s="50">
        <f t="shared" si="0"/>
        <v>5522</v>
      </c>
      <c r="F11" s="50">
        <f t="shared" si="0"/>
        <v>3433</v>
      </c>
      <c r="G11" s="50">
        <f t="shared" si="0"/>
        <v>3222</v>
      </c>
      <c r="H11" s="50">
        <f t="shared" si="0"/>
        <v>2589</v>
      </c>
      <c r="I11" s="50">
        <f t="shared" si="0"/>
        <v>2577</v>
      </c>
      <c r="J11" s="50">
        <f t="shared" si="0"/>
        <v>2768</v>
      </c>
      <c r="K11" s="50">
        <f t="shared" si="0"/>
        <v>3490</v>
      </c>
      <c r="L11" s="50">
        <f t="shared" si="0"/>
        <v>2480</v>
      </c>
      <c r="M11" s="50">
        <f t="shared" si="0"/>
        <v>2723</v>
      </c>
      <c r="N11" s="50">
        <f t="shared" si="0"/>
        <v>822</v>
      </c>
      <c r="O11" s="50">
        <f t="shared" si="0"/>
        <v>1042</v>
      </c>
      <c r="P11" s="50">
        <f t="shared" si="0"/>
        <v>168</v>
      </c>
      <c r="Q11" s="50">
        <f t="shared" si="0"/>
        <v>204</v>
      </c>
      <c r="S11" s="6">
        <f>B11+D11+F11+H11+J11+L11+N11+P11</f>
        <v>18844</v>
      </c>
      <c r="T11" s="6">
        <f>C11+E11+G11+I11+K11+M11+O11+Q11</f>
        <v>22408</v>
      </c>
    </row>
    <row r="12" spans="1:20" ht="15.75" customHeight="1">
      <c r="A12" s="46" t="s">
        <v>38</v>
      </c>
      <c r="B12" s="44">
        <f>79+79</f>
        <v>158</v>
      </c>
      <c r="C12" s="44">
        <f>59+128</f>
        <v>187</v>
      </c>
      <c r="D12" s="44">
        <v>351</v>
      </c>
      <c r="E12" s="44">
        <v>477</v>
      </c>
      <c r="F12" s="44">
        <v>254</v>
      </c>
      <c r="G12" s="44">
        <v>202</v>
      </c>
      <c r="H12" s="44">
        <v>213</v>
      </c>
      <c r="I12" s="44">
        <v>186</v>
      </c>
      <c r="J12" s="44">
        <v>227</v>
      </c>
      <c r="K12" s="44">
        <v>245</v>
      </c>
      <c r="L12" s="44">
        <v>180</v>
      </c>
      <c r="M12" s="44">
        <v>219</v>
      </c>
      <c r="N12" s="44">
        <v>64</v>
      </c>
      <c r="O12" s="44">
        <v>71</v>
      </c>
      <c r="P12" s="44">
        <v>7</v>
      </c>
      <c r="Q12" s="44">
        <v>13</v>
      </c>
      <c r="S12" s="6">
        <f>B12+D12+F12+H12+J12+L12+N12+P12</f>
        <v>1454</v>
      </c>
      <c r="T12" s="6">
        <f>C12+E12+G12+I12+K12+M12+O12+Q12</f>
        <v>1600</v>
      </c>
    </row>
    <row r="13" spans="1:20" ht="15.75" customHeight="1">
      <c r="A13" s="47" t="s">
        <v>16</v>
      </c>
      <c r="B13" s="44">
        <f>95+123</f>
        <v>218</v>
      </c>
      <c r="C13" s="44">
        <f>83+208</f>
        <v>291</v>
      </c>
      <c r="D13" s="44">
        <v>391</v>
      </c>
      <c r="E13" s="44">
        <v>522</v>
      </c>
      <c r="F13" s="44">
        <v>255</v>
      </c>
      <c r="G13" s="44">
        <v>201</v>
      </c>
      <c r="H13" s="44">
        <v>195</v>
      </c>
      <c r="I13" s="44">
        <v>205</v>
      </c>
      <c r="J13" s="44">
        <v>179</v>
      </c>
      <c r="K13" s="44">
        <v>260</v>
      </c>
      <c r="L13" s="44">
        <v>205</v>
      </c>
      <c r="M13" s="44">
        <v>231</v>
      </c>
      <c r="N13" s="44">
        <v>66</v>
      </c>
      <c r="O13" s="44">
        <v>83</v>
      </c>
      <c r="P13" s="44">
        <v>14</v>
      </c>
      <c r="Q13" s="44">
        <v>14</v>
      </c>
      <c r="S13" s="6">
        <f aca="true" t="shared" si="1" ref="S13:S23">B13+D13+F13+H13+J13+L13+N13+P13</f>
        <v>1523</v>
      </c>
      <c r="T13" s="6">
        <f aca="true" t="shared" si="2" ref="T13:T23">C13+E13+G13+I13+K13+M13+O13+Q13</f>
        <v>1807</v>
      </c>
    </row>
    <row r="14" spans="1:20" ht="15.75" customHeight="1">
      <c r="A14" s="47" t="s">
        <v>9</v>
      </c>
      <c r="B14" s="44">
        <f>127+179</f>
        <v>306</v>
      </c>
      <c r="C14" s="44">
        <f>102+215</f>
        <v>317</v>
      </c>
      <c r="D14" s="44">
        <v>332</v>
      </c>
      <c r="E14" s="44">
        <v>396</v>
      </c>
      <c r="F14" s="44">
        <v>272</v>
      </c>
      <c r="G14" s="44">
        <v>208</v>
      </c>
      <c r="H14" s="44">
        <v>194</v>
      </c>
      <c r="I14" s="44">
        <v>209</v>
      </c>
      <c r="J14" s="44">
        <v>207</v>
      </c>
      <c r="K14" s="44">
        <v>271</v>
      </c>
      <c r="L14" s="44">
        <v>201</v>
      </c>
      <c r="M14" s="44">
        <v>236</v>
      </c>
      <c r="N14" s="44">
        <v>70</v>
      </c>
      <c r="O14" s="44">
        <v>77</v>
      </c>
      <c r="P14" s="44">
        <v>14</v>
      </c>
      <c r="Q14" s="44">
        <v>17</v>
      </c>
      <c r="S14" s="6">
        <f t="shared" si="1"/>
        <v>1596</v>
      </c>
      <c r="T14" s="6">
        <f t="shared" si="2"/>
        <v>1731</v>
      </c>
    </row>
    <row r="15" spans="1:20" ht="15.75" customHeight="1">
      <c r="A15" s="47" t="s">
        <v>10</v>
      </c>
      <c r="B15" s="44">
        <f>71+120</f>
        <v>191</v>
      </c>
      <c r="C15" s="44">
        <f>103+116</f>
        <v>219</v>
      </c>
      <c r="D15" s="44">
        <v>250</v>
      </c>
      <c r="E15" s="44">
        <v>300</v>
      </c>
      <c r="F15" s="44">
        <v>276</v>
      </c>
      <c r="G15" s="44">
        <v>229</v>
      </c>
      <c r="H15" s="44">
        <v>194</v>
      </c>
      <c r="I15" s="44">
        <v>164</v>
      </c>
      <c r="J15" s="44">
        <v>206</v>
      </c>
      <c r="K15" s="44">
        <v>258</v>
      </c>
      <c r="L15" s="44">
        <v>224</v>
      </c>
      <c r="M15" s="44">
        <v>206</v>
      </c>
      <c r="N15" s="44">
        <v>65</v>
      </c>
      <c r="O15" s="44">
        <v>95</v>
      </c>
      <c r="P15" s="44">
        <v>12</v>
      </c>
      <c r="Q15" s="44">
        <v>15</v>
      </c>
      <c r="S15" s="6">
        <f t="shared" si="1"/>
        <v>1418</v>
      </c>
      <c r="T15" s="6">
        <f t="shared" si="2"/>
        <v>1486</v>
      </c>
    </row>
    <row r="16" spans="1:20" ht="15.75" customHeight="1">
      <c r="A16" s="47" t="s">
        <v>11</v>
      </c>
      <c r="B16" s="44">
        <f>123+102</f>
        <v>225</v>
      </c>
      <c r="C16" s="44">
        <f>104+179</f>
        <v>283</v>
      </c>
      <c r="D16" s="44">
        <v>252</v>
      </c>
      <c r="E16" s="44">
        <v>379</v>
      </c>
      <c r="F16" s="44">
        <v>328</v>
      </c>
      <c r="G16" s="44">
        <v>279</v>
      </c>
      <c r="H16" s="44">
        <v>227</v>
      </c>
      <c r="I16" s="44">
        <v>208</v>
      </c>
      <c r="J16" s="44">
        <v>240</v>
      </c>
      <c r="K16" s="44">
        <v>298</v>
      </c>
      <c r="L16" s="44">
        <v>234</v>
      </c>
      <c r="M16" s="44">
        <v>252</v>
      </c>
      <c r="N16" s="44">
        <v>85</v>
      </c>
      <c r="O16" s="44">
        <v>99</v>
      </c>
      <c r="P16" s="44">
        <v>17</v>
      </c>
      <c r="Q16" s="44">
        <v>22</v>
      </c>
      <c r="S16" s="6">
        <f t="shared" si="1"/>
        <v>1608</v>
      </c>
      <c r="T16" s="6">
        <f t="shared" si="2"/>
        <v>1820</v>
      </c>
    </row>
    <row r="17" spans="1:20" ht="15.75" customHeight="1">
      <c r="A17" s="47" t="s">
        <v>12</v>
      </c>
      <c r="B17" s="44">
        <f>179+176</f>
        <v>355</v>
      </c>
      <c r="C17" s="44">
        <f>130+286</f>
        <v>416</v>
      </c>
      <c r="D17" s="44">
        <v>313</v>
      </c>
      <c r="E17" s="44">
        <v>462</v>
      </c>
      <c r="F17" s="44">
        <v>315</v>
      </c>
      <c r="G17" s="44">
        <v>302</v>
      </c>
      <c r="H17" s="44">
        <v>243</v>
      </c>
      <c r="I17" s="44">
        <v>272</v>
      </c>
      <c r="J17" s="44">
        <v>289</v>
      </c>
      <c r="K17" s="44">
        <v>316</v>
      </c>
      <c r="L17" s="44">
        <v>238</v>
      </c>
      <c r="M17" s="44">
        <v>241</v>
      </c>
      <c r="N17" s="44">
        <v>74</v>
      </c>
      <c r="O17" s="44">
        <v>98</v>
      </c>
      <c r="P17" s="44">
        <v>19</v>
      </c>
      <c r="Q17" s="44">
        <v>13</v>
      </c>
      <c r="S17" s="6">
        <f t="shared" si="1"/>
        <v>1846</v>
      </c>
      <c r="T17" s="6">
        <f t="shared" si="2"/>
        <v>2120</v>
      </c>
    </row>
    <row r="18" spans="1:20" ht="15.75" customHeight="1">
      <c r="A18" s="47" t="s">
        <v>13</v>
      </c>
      <c r="B18" s="44">
        <f>188+214</f>
        <v>402</v>
      </c>
      <c r="C18" s="44">
        <f>174+331</f>
        <v>505</v>
      </c>
      <c r="D18" s="44">
        <v>320</v>
      </c>
      <c r="E18" s="44">
        <v>513</v>
      </c>
      <c r="F18" s="44">
        <v>253</v>
      </c>
      <c r="G18" s="44">
        <v>302</v>
      </c>
      <c r="H18" s="44">
        <v>204</v>
      </c>
      <c r="I18" s="44">
        <v>306</v>
      </c>
      <c r="J18" s="44">
        <v>234</v>
      </c>
      <c r="K18" s="44">
        <v>337</v>
      </c>
      <c r="L18" s="44">
        <v>183</v>
      </c>
      <c r="M18" s="44">
        <v>203</v>
      </c>
      <c r="N18" s="44">
        <v>57</v>
      </c>
      <c r="O18" s="44">
        <v>91</v>
      </c>
      <c r="P18" s="44">
        <v>15</v>
      </c>
      <c r="Q18" s="44">
        <v>21</v>
      </c>
      <c r="S18" s="6">
        <f t="shared" si="1"/>
        <v>1668</v>
      </c>
      <c r="T18" s="6">
        <f t="shared" si="2"/>
        <v>2278</v>
      </c>
    </row>
    <row r="19" spans="1:20" ht="15.75" customHeight="1">
      <c r="A19" s="47" t="s">
        <v>14</v>
      </c>
      <c r="B19" s="44">
        <f>111+312</f>
        <v>423</v>
      </c>
      <c r="C19" s="44">
        <f>113+535</f>
        <v>648</v>
      </c>
      <c r="D19" s="44">
        <v>431</v>
      </c>
      <c r="E19" s="44">
        <v>717</v>
      </c>
      <c r="F19" s="44">
        <v>386</v>
      </c>
      <c r="G19" s="44">
        <v>427</v>
      </c>
      <c r="H19" s="44">
        <v>259</v>
      </c>
      <c r="I19" s="44">
        <v>325</v>
      </c>
      <c r="J19" s="44">
        <v>308</v>
      </c>
      <c r="K19" s="44">
        <v>445</v>
      </c>
      <c r="L19" s="44">
        <v>249</v>
      </c>
      <c r="M19" s="44">
        <v>284</v>
      </c>
      <c r="N19" s="44">
        <v>79</v>
      </c>
      <c r="O19" s="44">
        <v>112</v>
      </c>
      <c r="P19" s="44">
        <v>17</v>
      </c>
      <c r="Q19" s="44">
        <v>29</v>
      </c>
      <c r="S19" s="6">
        <f t="shared" si="1"/>
        <v>2152</v>
      </c>
      <c r="T19" s="6">
        <f t="shared" si="2"/>
        <v>2987</v>
      </c>
    </row>
    <row r="20" spans="1:20" ht="15.75" customHeight="1">
      <c r="A20" s="47" t="s">
        <v>15</v>
      </c>
      <c r="B20" s="44">
        <f>54+60</f>
        <v>114</v>
      </c>
      <c r="C20" s="44">
        <f>74+116</f>
        <v>190</v>
      </c>
      <c r="D20" s="44">
        <v>319</v>
      </c>
      <c r="E20" s="44">
        <v>512</v>
      </c>
      <c r="F20" s="44">
        <v>314</v>
      </c>
      <c r="G20" s="44">
        <v>292</v>
      </c>
      <c r="H20" s="44">
        <v>222</v>
      </c>
      <c r="I20" s="44">
        <v>224</v>
      </c>
      <c r="J20" s="44">
        <v>251</v>
      </c>
      <c r="K20" s="44">
        <v>384</v>
      </c>
      <c r="L20" s="44">
        <v>266</v>
      </c>
      <c r="M20" s="44">
        <v>299</v>
      </c>
      <c r="N20" s="44">
        <v>89</v>
      </c>
      <c r="O20" s="44">
        <v>121</v>
      </c>
      <c r="P20" s="44">
        <v>16</v>
      </c>
      <c r="Q20" s="44">
        <v>19</v>
      </c>
      <c r="S20" s="6">
        <f t="shared" si="1"/>
        <v>1591</v>
      </c>
      <c r="T20" s="6">
        <f t="shared" si="2"/>
        <v>2041</v>
      </c>
    </row>
    <row r="21" spans="1:20" ht="15.75" customHeight="1">
      <c r="A21" s="47" t="s">
        <v>6</v>
      </c>
      <c r="B21" s="44">
        <f>70+59</f>
        <v>129</v>
      </c>
      <c r="C21" s="44">
        <f>79+115</f>
        <v>194</v>
      </c>
      <c r="D21" s="44">
        <v>326</v>
      </c>
      <c r="E21" s="44">
        <v>462</v>
      </c>
      <c r="F21" s="44">
        <v>331</v>
      </c>
      <c r="G21" s="44">
        <v>300</v>
      </c>
      <c r="H21" s="44">
        <v>274</v>
      </c>
      <c r="I21" s="44">
        <v>171</v>
      </c>
      <c r="J21" s="44">
        <v>281</v>
      </c>
      <c r="K21" s="44">
        <v>294</v>
      </c>
      <c r="L21" s="44">
        <v>219</v>
      </c>
      <c r="M21" s="44">
        <v>232</v>
      </c>
      <c r="N21" s="44">
        <v>88</v>
      </c>
      <c r="O21" s="44">
        <v>85</v>
      </c>
      <c r="P21" s="44">
        <v>13</v>
      </c>
      <c r="Q21" s="44">
        <v>15</v>
      </c>
      <c r="S21" s="6">
        <f t="shared" si="1"/>
        <v>1661</v>
      </c>
      <c r="T21" s="6">
        <f t="shared" si="2"/>
        <v>1753</v>
      </c>
    </row>
    <row r="22" spans="1:20" ht="15.75" customHeight="1">
      <c r="A22" s="47" t="s">
        <v>7</v>
      </c>
      <c r="B22" s="44">
        <f>87+65</f>
        <v>152</v>
      </c>
      <c r="C22" s="44">
        <f>84+123</f>
        <v>207</v>
      </c>
      <c r="D22" s="44">
        <v>229</v>
      </c>
      <c r="E22" s="44">
        <v>363</v>
      </c>
      <c r="F22" s="44">
        <v>214</v>
      </c>
      <c r="G22" s="44">
        <v>258</v>
      </c>
      <c r="H22" s="44">
        <v>175</v>
      </c>
      <c r="I22" s="44">
        <v>162</v>
      </c>
      <c r="J22" s="44">
        <v>183</v>
      </c>
      <c r="K22" s="44">
        <v>218</v>
      </c>
      <c r="L22" s="44">
        <v>159</v>
      </c>
      <c r="M22" s="44">
        <v>176</v>
      </c>
      <c r="N22" s="44">
        <v>47</v>
      </c>
      <c r="O22" s="44">
        <v>53</v>
      </c>
      <c r="P22" s="44">
        <v>15</v>
      </c>
      <c r="Q22" s="44">
        <v>19</v>
      </c>
      <c r="S22" s="6">
        <f t="shared" si="1"/>
        <v>1174</v>
      </c>
      <c r="T22" s="6">
        <f t="shared" si="2"/>
        <v>1456</v>
      </c>
    </row>
    <row r="23" spans="1:20" ht="15.75" customHeight="1">
      <c r="A23" s="48" t="s">
        <v>8</v>
      </c>
      <c r="B23" s="49">
        <f>70+70</f>
        <v>140</v>
      </c>
      <c r="C23" s="49">
        <f>78+93</f>
        <v>171</v>
      </c>
      <c r="D23" s="49">
        <v>257</v>
      </c>
      <c r="E23" s="49">
        <v>419</v>
      </c>
      <c r="F23" s="49">
        <v>235</v>
      </c>
      <c r="G23" s="49">
        <v>222</v>
      </c>
      <c r="H23" s="49">
        <v>189</v>
      </c>
      <c r="I23" s="49">
        <v>145</v>
      </c>
      <c r="J23" s="49">
        <v>163</v>
      </c>
      <c r="K23" s="49">
        <v>164</v>
      </c>
      <c r="L23" s="49">
        <v>122</v>
      </c>
      <c r="M23" s="49">
        <v>144</v>
      </c>
      <c r="N23" s="49">
        <v>38</v>
      </c>
      <c r="O23" s="49">
        <v>57</v>
      </c>
      <c r="P23" s="49">
        <v>9</v>
      </c>
      <c r="Q23" s="49">
        <v>7</v>
      </c>
      <c r="S23" s="6">
        <f t="shared" si="1"/>
        <v>1153</v>
      </c>
      <c r="T23" s="6">
        <f t="shared" si="2"/>
        <v>1329</v>
      </c>
    </row>
    <row r="24" spans="1:17" ht="19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ignoredErrors>
    <ignoredError sqref="A13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2012-02-16T03:01:27Z</cp:lastPrinted>
  <dcterms:created xsi:type="dcterms:W3CDTF">1996-08-01T02:31:05Z</dcterms:created>
  <dcterms:modified xsi:type="dcterms:W3CDTF">2012-06-20T06:46:49Z</dcterms:modified>
  <cp:category/>
  <cp:version/>
  <cp:contentType/>
  <cp:contentStatus/>
</cp:coreProperties>
</file>